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74702B0-2360-4C8B-BA0C-D92CE0A6E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E10" i="1" l="1"/>
  <c r="AG9" i="1"/>
  <c r="AD11" i="1"/>
  <c r="A10" i="1"/>
  <c r="AH176" i="1" l="1"/>
  <c r="AD10" i="1"/>
  <c r="AI177" i="1" l="1"/>
  <c r="AI176" i="1"/>
  <c r="AE11" i="1"/>
  <c r="AH12" i="1" s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G12" i="1"/>
  <c r="AE12" i="1" s="1"/>
  <c r="D22" i="1"/>
  <c r="F21" i="1"/>
  <c r="G21" i="1"/>
  <c r="AK189" i="1"/>
  <c r="T27" i="1"/>
  <c r="AL189" i="1"/>
  <c r="A25" i="1"/>
  <c r="AT26" i="1" l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AJ12" i="1"/>
  <c r="D23" i="1"/>
  <c r="F22" i="1"/>
  <c r="G22" i="1"/>
  <c r="T28" i="1"/>
  <c r="AT27" i="1" l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C53" i="1"/>
  <c r="E37" i="1"/>
  <c r="E38" i="1" s="1"/>
  <c r="F35" i="1"/>
  <c r="G35" i="1"/>
  <c r="D36" i="1"/>
  <c r="A41" i="1" l="1"/>
  <c r="H40" i="1"/>
  <c r="H41" i="1" s="1"/>
  <c r="AT40" i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E39" i="1"/>
  <c r="E40" i="1" s="1"/>
  <c r="AC54" i="1"/>
  <c r="F36" i="1"/>
  <c r="G36" i="1"/>
  <c r="D37" i="1"/>
  <c r="D38" i="1" s="1"/>
  <c r="T42" i="1"/>
  <c r="E41" i="1" l="1"/>
  <c r="AT41" i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A42" i="1"/>
  <c r="T44" i="1"/>
  <c r="F40" i="1" l="1"/>
  <c r="G40" i="1"/>
  <c r="D41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F41" i="1" l="1"/>
  <c r="G41" i="1"/>
  <c r="AT44" i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Q47" i="1"/>
  <c r="AS47" i="1"/>
  <c r="AR47" i="1"/>
  <c r="AP47" i="1"/>
  <c r="AC60" i="1"/>
  <c r="T48" i="1"/>
  <c r="A46" i="1"/>
  <c r="AF49" i="1" l="1"/>
  <c r="Q40" i="1"/>
  <c r="Q41" i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Y41" i="1" l="1"/>
  <c r="R41" i="1"/>
  <c r="S41" i="1" s="1"/>
  <c r="R40" i="1"/>
  <c r="S40" i="1" s="1"/>
  <c r="Z41" i="1"/>
  <c r="U41" i="1"/>
  <c r="W41" i="1" s="1"/>
  <c r="AA41" i="1"/>
  <c r="AH218" i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C41" i="1" l="1"/>
  <c r="AH225" i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C71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T65" i="1" l="1"/>
  <c r="AM66" i="1"/>
  <c r="AO67" i="1"/>
  <c r="AK232" i="1"/>
  <c r="AD68" i="1"/>
  <c r="AI234" i="1"/>
  <c r="AJ234" i="1" s="1"/>
  <c r="AH235" i="1"/>
  <c r="AP66" i="1"/>
  <c r="AR66" i="1"/>
  <c r="AQ66" i="1"/>
  <c r="AS66" i="1"/>
  <c r="AF67" i="1"/>
  <c r="T67" i="1"/>
  <c r="A65" i="1"/>
  <c r="AT66" i="1" l="1"/>
  <c r="AO68" i="1"/>
  <c r="AK233" i="1"/>
  <c r="AD69" i="1"/>
  <c r="AF69" i="1" s="1"/>
  <c r="AM67" i="1"/>
  <c r="AL233" i="1"/>
  <c r="AP67" i="1"/>
  <c r="AS67" i="1"/>
  <c r="AQ67" i="1"/>
  <c r="AR67" i="1"/>
  <c r="AF68" i="1"/>
  <c r="AI235" i="1"/>
  <c r="AJ235" i="1" s="1"/>
  <c r="AL234" i="1" s="1"/>
  <c r="AH236" i="1"/>
  <c r="AD23" i="1"/>
  <c r="A66" i="1"/>
  <c r="T68" i="1"/>
  <c r="AT67" i="1" l="1"/>
  <c r="AM68" i="1"/>
  <c r="AO69" i="1"/>
  <c r="AK234" i="1"/>
  <c r="AD70" i="1"/>
  <c r="AF70" i="1" s="1"/>
  <c r="AI236" i="1"/>
  <c r="AJ236" i="1" s="1"/>
  <c r="AP68" i="1"/>
  <c r="AR68" i="1"/>
  <c r="AQ68" i="1"/>
  <c r="AS68" i="1"/>
  <c r="AM22" i="1"/>
  <c r="AF23" i="1"/>
  <c r="A67" i="1"/>
  <c r="T69" i="1"/>
  <c r="AT68" i="1" l="1"/>
  <c r="AR69" i="1"/>
  <c r="AP69" i="1"/>
  <c r="AS69" i="1"/>
  <c r="AQ69" i="1"/>
  <c r="AO70" i="1"/>
  <c r="AK235" i="1"/>
  <c r="AD71" i="1"/>
  <c r="AF71" i="1" s="1"/>
  <c r="AL236" i="1"/>
  <c r="AM69" i="1"/>
  <c r="AL235" i="1"/>
  <c r="A68" i="1"/>
  <c r="T70" i="1"/>
  <c r="AM70" i="1" l="1"/>
  <c r="AQ70" i="1"/>
  <c r="AR70" i="1"/>
  <c r="AP70" i="1"/>
  <c r="AS70" i="1"/>
  <c r="AO71" i="1"/>
  <c r="AK236" i="1"/>
  <c r="AT69" i="1"/>
  <c r="A69" i="1"/>
  <c r="T71" i="1"/>
  <c r="AO72" i="1" l="1"/>
  <c r="AS71" i="1"/>
  <c r="AP71" i="1"/>
  <c r="AR71" i="1"/>
  <c r="AQ71" i="1"/>
  <c r="AT70" i="1"/>
  <c r="A70" i="1"/>
  <c r="T72" i="1"/>
  <c r="AT71" i="1" l="1"/>
  <c r="AO73" i="1"/>
  <c r="AQ72" i="1"/>
  <c r="AR72" i="1"/>
  <c r="AP72" i="1"/>
  <c r="AS72" i="1"/>
  <c r="A71" i="1"/>
  <c r="T73" i="1"/>
  <c r="AT72" i="1" l="1"/>
  <c r="AR73" i="1"/>
  <c r="AS73" i="1"/>
  <c r="AP73" i="1"/>
  <c r="AQ73" i="1"/>
  <c r="AO74" i="1"/>
  <c r="A72" i="1"/>
  <c r="T74" i="1"/>
  <c r="AM15" i="1"/>
  <c r="AF16" i="1"/>
  <c r="AP74" i="1" l="1"/>
  <c r="AR74" i="1"/>
  <c r="AQ74" i="1"/>
  <c r="AS74" i="1"/>
  <c r="AO75" i="1"/>
  <c r="AT73" i="1"/>
  <c r="A73" i="1"/>
  <c r="T75" i="1"/>
  <c r="AT74" i="1" l="1"/>
  <c r="AR75" i="1"/>
  <c r="AP75" i="1"/>
  <c r="AQ75" i="1"/>
  <c r="AS75" i="1"/>
  <c r="AO76" i="1"/>
  <c r="T76" i="1"/>
  <c r="A74" i="1"/>
  <c r="AT75" i="1" l="1"/>
  <c r="AO77" i="1"/>
  <c r="AP76" i="1"/>
  <c r="AQ76" i="1"/>
  <c r="AR76" i="1"/>
  <c r="AS76" i="1"/>
  <c r="A75" i="1"/>
  <c r="T77" i="1"/>
  <c r="AQ77" i="1" l="1"/>
  <c r="AS77" i="1"/>
  <c r="AP77" i="1"/>
  <c r="AR77" i="1"/>
  <c r="AO78" i="1"/>
  <c r="AT76" i="1"/>
  <c r="T78" i="1"/>
  <c r="A76" i="1"/>
  <c r="AP78" i="1" l="1"/>
  <c r="AQ78" i="1"/>
  <c r="AS78" i="1"/>
  <c r="AR78" i="1"/>
  <c r="AO79" i="1"/>
  <c r="AT77" i="1"/>
  <c r="AD24" i="1"/>
  <c r="A77" i="1"/>
  <c r="T79" i="1"/>
  <c r="AT78" i="1" l="1"/>
  <c r="AS79" i="1"/>
  <c r="AR79" i="1"/>
  <c r="AP79" i="1"/>
  <c r="AQ79" i="1"/>
  <c r="AO80" i="1"/>
  <c r="AF24" i="1"/>
  <c r="AM23" i="1"/>
  <c r="AD25" i="1"/>
  <c r="T80" i="1"/>
  <c r="A78" i="1"/>
  <c r="AS80" i="1" l="1"/>
  <c r="AQ80" i="1"/>
  <c r="AR80" i="1"/>
  <c r="AP80" i="1"/>
  <c r="AO81" i="1"/>
  <c r="AT79" i="1"/>
  <c r="AF25" i="1"/>
  <c r="AF26" i="1"/>
  <c r="AM24" i="1"/>
  <c r="A79" i="1"/>
  <c r="T81" i="1"/>
  <c r="AP81" i="1" l="1"/>
  <c r="AS81" i="1"/>
  <c r="AQ81" i="1"/>
  <c r="AR81" i="1"/>
  <c r="AO82" i="1"/>
  <c r="AT80" i="1"/>
  <c r="T82" i="1"/>
  <c r="A80" i="1"/>
  <c r="AT81" i="1" l="1"/>
  <c r="AR82" i="1"/>
  <c r="AP82" i="1"/>
  <c r="AQ82" i="1"/>
  <c r="AS82" i="1"/>
  <c r="AO83" i="1"/>
  <c r="A81" i="1"/>
  <c r="T83" i="1"/>
  <c r="AT82" i="1" l="1"/>
  <c r="AR83" i="1"/>
  <c r="AP83" i="1"/>
  <c r="AQ83" i="1"/>
  <c r="AS83" i="1"/>
  <c r="AO84" i="1"/>
  <c r="A82" i="1"/>
  <c r="T84" i="1"/>
  <c r="AR84" i="1" l="1"/>
  <c r="AQ84" i="1"/>
  <c r="AP84" i="1"/>
  <c r="AS84" i="1"/>
  <c r="AO85" i="1"/>
  <c r="AT83" i="1"/>
  <c r="T85" i="1"/>
  <c r="A83" i="1"/>
  <c r="AO86" i="1" l="1"/>
  <c r="AS85" i="1"/>
  <c r="AP85" i="1"/>
  <c r="AQ85" i="1"/>
  <c r="AR85" i="1"/>
  <c r="AT84" i="1"/>
  <c r="AM25" i="1"/>
  <c r="T86" i="1"/>
  <c r="A84" i="1"/>
  <c r="AM16" i="1"/>
  <c r="AF17" i="1"/>
  <c r="AT85" i="1" l="1"/>
  <c r="AO87" i="1"/>
  <c r="AQ86" i="1"/>
  <c r="AS86" i="1"/>
  <c r="AR86" i="1"/>
  <c r="AP86" i="1"/>
  <c r="A85" i="1"/>
  <c r="T87" i="1"/>
  <c r="AO88" i="1" l="1"/>
  <c r="AS87" i="1"/>
  <c r="AR87" i="1"/>
  <c r="AP87" i="1"/>
  <c r="AQ87" i="1"/>
  <c r="AT86" i="1"/>
  <c r="A86" i="1"/>
  <c r="T88" i="1"/>
  <c r="AT87" i="1" l="1"/>
  <c r="AR88" i="1"/>
  <c r="AP88" i="1"/>
  <c r="AS88" i="1"/>
  <c r="AQ88" i="1"/>
  <c r="AO89" i="1"/>
  <c r="T89" i="1"/>
  <c r="A87" i="1"/>
  <c r="Q84" i="1" l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AR89" i="1"/>
  <c r="AP89" i="1"/>
  <c r="AQ89" i="1"/>
  <c r="AS89" i="1"/>
  <c r="AO90" i="1"/>
  <c r="AT88" i="1"/>
  <c r="T90" i="1"/>
  <c r="A88" i="1"/>
  <c r="Q88" i="1" s="1"/>
  <c r="R88" i="1" s="1"/>
  <c r="R19" i="1" l="1"/>
  <c r="S19" i="1" s="1"/>
  <c r="S88" i="1"/>
  <c r="R42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AP90" i="1"/>
  <c r="AQ90" i="1"/>
  <c r="AS90" i="1"/>
  <c r="AR90" i="1"/>
  <c r="AO91" i="1"/>
  <c r="AT89" i="1"/>
  <c r="T91" i="1"/>
  <c r="A89" i="1"/>
  <c r="AA40" i="1" l="1"/>
  <c r="C40" i="1"/>
  <c r="Z40" i="1"/>
  <c r="Q89" i="1"/>
  <c r="R89" i="1" s="1"/>
  <c r="S89" i="1" s="1"/>
  <c r="AR91" i="1"/>
  <c r="AP91" i="1"/>
  <c r="AQ91" i="1"/>
  <c r="AS91" i="1"/>
  <c r="AT90" i="1"/>
  <c r="AO92" i="1"/>
  <c r="T92" i="1"/>
  <c r="A90" i="1"/>
  <c r="Q90" i="1" l="1"/>
  <c r="R90" i="1" s="1"/>
  <c r="S90" i="1" s="1"/>
  <c r="Z90" i="1"/>
  <c r="AA90" i="1"/>
  <c r="AT91" i="1"/>
  <c r="AQ92" i="1"/>
  <c r="AS92" i="1"/>
  <c r="AR92" i="1"/>
  <c r="AP92" i="1"/>
  <c r="AO93" i="1"/>
  <c r="A91" i="1"/>
  <c r="T93" i="1"/>
  <c r="AA91" i="1" l="1"/>
  <c r="Q91" i="1"/>
  <c r="R91" i="1" s="1"/>
  <c r="S91" i="1" s="1"/>
  <c r="Z91" i="1"/>
  <c r="AQ93" i="1"/>
  <c r="AS93" i="1"/>
  <c r="AR93" i="1"/>
  <c r="AP93" i="1"/>
  <c r="AO94" i="1"/>
  <c r="AT92" i="1"/>
  <c r="A92" i="1"/>
  <c r="T94" i="1"/>
  <c r="I11" i="1"/>
  <c r="M11" i="1" s="1"/>
  <c r="Z92" i="1" l="1"/>
  <c r="Q92" i="1"/>
  <c r="R92" i="1" s="1"/>
  <c r="S92" i="1" s="1"/>
  <c r="AA92" i="1"/>
  <c r="AR94" i="1"/>
  <c r="AP94" i="1"/>
  <c r="AQ94" i="1"/>
  <c r="AS94" i="1"/>
  <c r="AO95" i="1"/>
  <c r="AT93" i="1"/>
  <c r="J11" i="1"/>
  <c r="A93" i="1"/>
  <c r="T95" i="1"/>
  <c r="AA93" i="1" l="1"/>
  <c r="Q93" i="1"/>
  <c r="R93" i="1" s="1"/>
  <c r="S93" i="1" s="1"/>
  <c r="Z93" i="1"/>
  <c r="AR95" i="1"/>
  <c r="AP95" i="1"/>
  <c r="AQ95" i="1"/>
  <c r="AS95" i="1"/>
  <c r="AO96" i="1"/>
  <c r="AT94" i="1"/>
  <c r="K11" i="1"/>
  <c r="L11" i="1" s="1"/>
  <c r="O11" i="1" s="1"/>
  <c r="I12" i="1"/>
  <c r="M12" i="1" s="1"/>
  <c r="A94" i="1"/>
  <c r="T96" i="1"/>
  <c r="Z94" i="1" l="1"/>
  <c r="Q94" i="1"/>
  <c r="R94" i="1" s="1"/>
  <c r="S94" i="1" s="1"/>
  <c r="AA94" i="1"/>
  <c r="AQ96" i="1"/>
  <c r="AR96" i="1"/>
  <c r="AP96" i="1"/>
  <c r="AS96" i="1"/>
  <c r="AO97" i="1"/>
  <c r="AT95" i="1"/>
  <c r="I13" i="1"/>
  <c r="I14" i="1" s="1"/>
  <c r="J12" i="1"/>
  <c r="K12" i="1" s="1"/>
  <c r="L12" i="1" s="1"/>
  <c r="O12" i="1" s="1"/>
  <c r="A95" i="1"/>
  <c r="T97" i="1"/>
  <c r="AA95" i="1" l="1"/>
  <c r="Q95" i="1"/>
  <c r="R95" i="1" s="1"/>
  <c r="S95" i="1" s="1"/>
  <c r="Z95" i="1"/>
  <c r="AO98" i="1"/>
  <c r="AP97" i="1"/>
  <c r="AS97" i="1"/>
  <c r="AR97" i="1"/>
  <c r="AQ97" i="1"/>
  <c r="AT96" i="1"/>
  <c r="M13" i="1"/>
  <c r="M14" i="1" s="1"/>
  <c r="J13" i="1"/>
  <c r="K13" i="1" s="1"/>
  <c r="L13" i="1" s="1"/>
  <c r="O13" i="1" s="1"/>
  <c r="I15" i="1"/>
  <c r="T98" i="1"/>
  <c r="A96" i="1"/>
  <c r="AM17" i="1"/>
  <c r="AF18" i="1"/>
  <c r="Y95" i="1" l="1"/>
  <c r="AT97" i="1"/>
  <c r="Z96" i="1"/>
  <c r="Q96" i="1"/>
  <c r="R96" i="1" s="1"/>
  <c r="S96" i="1" s="1"/>
  <c r="AA96" i="1"/>
  <c r="AO99" i="1"/>
  <c r="AR98" i="1"/>
  <c r="AP98" i="1"/>
  <c r="AQ98" i="1"/>
  <c r="AS98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AA97" i="1"/>
  <c r="Q97" i="1"/>
  <c r="R97" i="1" s="1"/>
  <c r="S97" i="1" s="1"/>
  <c r="Z97" i="1"/>
  <c r="AO100" i="1"/>
  <c r="AT98" i="1"/>
  <c r="AR99" i="1"/>
  <c r="AP99" i="1"/>
  <c r="AS99" i="1"/>
  <c r="AQ99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U13" i="1" l="1"/>
  <c r="W13" i="1" s="1"/>
  <c r="Y97" i="1"/>
  <c r="Z98" i="1"/>
  <c r="Q98" i="1"/>
  <c r="R98" i="1" s="1"/>
  <c r="S98" i="1" s="1"/>
  <c r="AA98" i="1"/>
  <c r="J16" i="1"/>
  <c r="K16" i="1" s="1"/>
  <c r="L16" i="1" s="1"/>
  <c r="O16" i="1" s="1"/>
  <c r="AT99" i="1"/>
  <c r="AO101" i="1"/>
  <c r="AP100" i="1"/>
  <c r="AR100" i="1"/>
  <c r="AQ100" i="1"/>
  <c r="AS100" i="1"/>
  <c r="M17" i="1"/>
  <c r="X12" i="1"/>
  <c r="B12" i="1" s="1"/>
  <c r="I18" i="1"/>
  <c r="T101" i="1"/>
  <c r="A99" i="1"/>
  <c r="U14" i="1" l="1"/>
  <c r="W14" i="1" s="1"/>
  <c r="Y98" i="1"/>
  <c r="J17" i="1"/>
  <c r="K17" i="1" s="1"/>
  <c r="L17" i="1" s="1"/>
  <c r="O17" i="1" s="1"/>
  <c r="P17" i="1" s="1"/>
  <c r="AT100" i="1"/>
  <c r="AA99" i="1"/>
  <c r="Q99" i="1"/>
  <c r="R99" i="1" s="1"/>
  <c r="S99" i="1" s="1"/>
  <c r="Z99" i="1"/>
  <c r="AO102" i="1"/>
  <c r="AP101" i="1"/>
  <c r="AQ101" i="1"/>
  <c r="AR101" i="1"/>
  <c r="AS101" i="1"/>
  <c r="M18" i="1"/>
  <c r="P13" i="1"/>
  <c r="X13" i="1" s="1"/>
  <c r="B13" i="1" s="1"/>
  <c r="P15" i="1"/>
  <c r="P16" i="1"/>
  <c r="P14" i="1"/>
  <c r="I19" i="1"/>
  <c r="I20" i="1" s="1"/>
  <c r="A100" i="1"/>
  <c r="T102" i="1"/>
  <c r="J18" i="1" l="1"/>
  <c r="K18" i="1" s="1"/>
  <c r="L18" i="1" s="1"/>
  <c r="O18" i="1" s="1"/>
  <c r="U15" i="1"/>
  <c r="W15" i="1" s="1"/>
  <c r="X15" i="1" s="1"/>
  <c r="B15" i="1" s="1"/>
  <c r="Y99" i="1"/>
  <c r="Z100" i="1"/>
  <c r="Q100" i="1"/>
  <c r="R100" i="1" s="1"/>
  <c r="S100" i="1" s="1"/>
  <c r="AA100" i="1"/>
  <c r="AT101" i="1"/>
  <c r="AO103" i="1"/>
  <c r="AQ102" i="1"/>
  <c r="AS102" i="1"/>
  <c r="AR102" i="1"/>
  <c r="AP102" i="1"/>
  <c r="M19" i="1"/>
  <c r="M20" i="1" s="1"/>
  <c r="X14" i="1"/>
  <c r="B14" i="1" s="1"/>
  <c r="T103" i="1"/>
  <c r="A101" i="1"/>
  <c r="Q101" i="1" s="1"/>
  <c r="R101" i="1" s="1"/>
  <c r="U16" i="1" l="1"/>
  <c r="U17" i="1" s="1"/>
  <c r="J19" i="1"/>
  <c r="K19" i="1" s="1"/>
  <c r="L19" i="1" s="1"/>
  <c r="O19" i="1" s="1"/>
  <c r="P19" i="1" s="1"/>
  <c r="AA101" i="1"/>
  <c r="AA102" i="1" s="1"/>
  <c r="Z101" i="1"/>
  <c r="Z102" i="1" s="1"/>
  <c r="AO104" i="1"/>
  <c r="AT102" i="1"/>
  <c r="AP103" i="1"/>
  <c r="AQ103" i="1"/>
  <c r="AR103" i="1"/>
  <c r="AS103" i="1"/>
  <c r="P18" i="1"/>
  <c r="I21" i="1"/>
  <c r="A102" i="1"/>
  <c r="T104" i="1"/>
  <c r="W16" i="1" l="1"/>
  <c r="X16" i="1" s="1"/>
  <c r="B16" i="1" s="1"/>
  <c r="J20" i="1"/>
  <c r="K20" i="1" s="1"/>
  <c r="Q102" i="1"/>
  <c r="R102" i="1" s="1"/>
  <c r="S102" i="1" s="1"/>
  <c r="AO105" i="1"/>
  <c r="AT103" i="1"/>
  <c r="AS104" i="1"/>
  <c r="AR104" i="1"/>
  <c r="AQ104" i="1"/>
  <c r="AP104" i="1"/>
  <c r="M21" i="1"/>
  <c r="W17" i="1"/>
  <c r="X17" i="1" s="1"/>
  <c r="B17" i="1" s="1"/>
  <c r="U18" i="1"/>
  <c r="I22" i="1"/>
  <c r="T105" i="1"/>
  <c r="A103" i="1"/>
  <c r="J21" i="1" l="1"/>
  <c r="K21" i="1" s="1"/>
  <c r="L21" i="1" s="1"/>
  <c r="O21" i="1" s="1"/>
  <c r="AA103" i="1"/>
  <c r="Z103" i="1"/>
  <c r="L20" i="1"/>
  <c r="O20" i="1" s="1"/>
  <c r="P20" i="1" s="1"/>
  <c r="Q103" i="1"/>
  <c r="R103" i="1" s="1"/>
  <c r="S103" i="1" s="1"/>
  <c r="AR105" i="1"/>
  <c r="AP105" i="1"/>
  <c r="AS105" i="1"/>
  <c r="AQ105" i="1"/>
  <c r="AO106" i="1"/>
  <c r="AT104" i="1"/>
  <c r="M22" i="1"/>
  <c r="W18" i="1"/>
  <c r="X18" i="1" s="1"/>
  <c r="B18" i="1" s="1"/>
  <c r="U19" i="1"/>
  <c r="U20" i="1" s="1"/>
  <c r="W20" i="1" s="1"/>
  <c r="I23" i="1"/>
  <c r="A104" i="1"/>
  <c r="Q104" i="1" s="1"/>
  <c r="T106" i="1"/>
  <c r="J22" i="1" l="1"/>
  <c r="K22" i="1" s="1"/>
  <c r="L22" i="1" s="1"/>
  <c r="O22" i="1" s="1"/>
  <c r="P22" i="1" s="1"/>
  <c r="X20" i="1"/>
  <c r="B20" i="1" s="1"/>
  <c r="R104" i="1"/>
  <c r="Z104" i="1"/>
  <c r="Z105" i="1" s="1"/>
  <c r="AA104" i="1"/>
  <c r="AA105" i="1" s="1"/>
  <c r="AR106" i="1"/>
  <c r="AP106" i="1"/>
  <c r="AQ106" i="1"/>
  <c r="AS106" i="1"/>
  <c r="AO107" i="1"/>
  <c r="AT105" i="1"/>
  <c r="M23" i="1"/>
  <c r="W19" i="1"/>
  <c r="X19" i="1" s="1"/>
  <c r="B19" i="1" s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AA106" i="1"/>
  <c r="Z106" i="1"/>
  <c r="AR107" i="1"/>
  <c r="AP107" i="1"/>
  <c r="AQ107" i="1"/>
  <c r="AS107" i="1"/>
  <c r="AT106" i="1"/>
  <c r="AO108" i="1"/>
  <c r="M24" i="1"/>
  <c r="U21" i="1"/>
  <c r="I25" i="1"/>
  <c r="I26" i="1" s="1"/>
  <c r="T108" i="1"/>
  <c r="A106" i="1"/>
  <c r="J24" i="1" l="1"/>
  <c r="K24" i="1" s="1"/>
  <c r="L24" i="1" s="1"/>
  <c r="O24" i="1" s="1"/>
  <c r="P24" i="1" s="1"/>
  <c r="Q106" i="1"/>
  <c r="Y106" i="1" s="1"/>
  <c r="AS108" i="1"/>
  <c r="AP108" i="1"/>
  <c r="AR108" i="1"/>
  <c r="AQ108" i="1"/>
  <c r="AO109" i="1"/>
  <c r="AT107" i="1"/>
  <c r="M25" i="1"/>
  <c r="M26" i="1" s="1"/>
  <c r="W21" i="1"/>
  <c r="X21" i="1" s="1"/>
  <c r="B21" i="1" s="1"/>
  <c r="U22" i="1"/>
  <c r="A107" i="1"/>
  <c r="T109" i="1"/>
  <c r="J25" i="1" l="1"/>
  <c r="K25" i="1" s="1"/>
  <c r="L25" i="1" s="1"/>
  <c r="O25" i="1" s="1"/>
  <c r="AT108" i="1"/>
  <c r="Q107" i="1"/>
  <c r="R107" i="1" s="1"/>
  <c r="S107" i="1" s="1"/>
  <c r="R106" i="1"/>
  <c r="S106" i="1" s="1"/>
  <c r="AA107" i="1"/>
  <c r="Z107" i="1"/>
  <c r="AR109" i="1"/>
  <c r="AP109" i="1"/>
  <c r="AS109" i="1"/>
  <c r="AQ109" i="1"/>
  <c r="AO110" i="1"/>
  <c r="W22" i="1"/>
  <c r="X22" i="1" s="1"/>
  <c r="B22" i="1" s="1"/>
  <c r="U23" i="1"/>
  <c r="I27" i="1"/>
  <c r="T110" i="1"/>
  <c r="A108" i="1"/>
  <c r="J26" i="1" l="1"/>
  <c r="K26" i="1" s="1"/>
  <c r="L26" i="1" s="1"/>
  <c r="O26" i="1" s="1"/>
  <c r="P26" i="1" s="1"/>
  <c r="Z108" i="1"/>
  <c r="Y107" i="1"/>
  <c r="AA108" i="1"/>
  <c r="Q108" i="1"/>
  <c r="R108" i="1" s="1"/>
  <c r="S108" i="1" s="1"/>
  <c r="AR110" i="1"/>
  <c r="AP110" i="1"/>
  <c r="AQ110" i="1"/>
  <c r="AS110" i="1"/>
  <c r="AO111" i="1"/>
  <c r="AT109" i="1"/>
  <c r="M27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Y108" i="1"/>
  <c r="AA109" i="1"/>
  <c r="Q109" i="1"/>
  <c r="R109" i="1" s="1"/>
  <c r="S109" i="1" s="1"/>
  <c r="Z109" i="1"/>
  <c r="AO112" i="1"/>
  <c r="AR111" i="1"/>
  <c r="AP111" i="1"/>
  <c r="AQ111" i="1"/>
  <c r="AS111" i="1"/>
  <c r="AT110" i="1"/>
  <c r="M28" i="1"/>
  <c r="W24" i="1"/>
  <c r="X24" i="1" s="1"/>
  <c r="B24" i="1" s="1"/>
  <c r="U25" i="1"/>
  <c r="U26" i="1" s="1"/>
  <c r="W26" i="1" s="1"/>
  <c r="X26" i="1" s="1"/>
  <c r="B26" i="1" s="1"/>
  <c r="I29" i="1"/>
  <c r="T112" i="1"/>
  <c r="A110" i="1"/>
  <c r="J28" i="1" l="1"/>
  <c r="K28" i="1" s="1"/>
  <c r="L28" i="1" s="1"/>
  <c r="O28" i="1" s="1"/>
  <c r="P28" i="1" s="1"/>
  <c r="Y109" i="1"/>
  <c r="Z110" i="1"/>
  <c r="Q110" i="1"/>
  <c r="R110" i="1" s="1"/>
  <c r="S110" i="1" s="1"/>
  <c r="AA110" i="1"/>
  <c r="AO113" i="1"/>
  <c r="AT111" i="1"/>
  <c r="AQ112" i="1"/>
  <c r="AS112" i="1"/>
  <c r="AR112" i="1"/>
  <c r="AP112" i="1"/>
  <c r="M29" i="1"/>
  <c r="W25" i="1"/>
  <c r="X25" i="1" s="1"/>
  <c r="B25" i="1" s="1"/>
  <c r="I30" i="1"/>
  <c r="P27" i="1"/>
  <c r="T113" i="1"/>
  <c r="A111" i="1"/>
  <c r="J29" i="1" l="1"/>
  <c r="K29" i="1" s="1"/>
  <c r="L29" i="1" s="1"/>
  <c r="O29" i="1" s="1"/>
  <c r="Y110" i="1"/>
  <c r="AA111" i="1"/>
  <c r="Q111" i="1"/>
  <c r="R111" i="1" s="1"/>
  <c r="S111" i="1" s="1"/>
  <c r="Z111" i="1"/>
  <c r="AO114" i="1"/>
  <c r="AS113" i="1"/>
  <c r="AQ113" i="1"/>
  <c r="AP113" i="1"/>
  <c r="AR113" i="1"/>
  <c r="AT112" i="1"/>
  <c r="M30" i="1"/>
  <c r="U27" i="1"/>
  <c r="J30" i="1"/>
  <c r="K30" i="1" s="1"/>
  <c r="L30" i="1" s="1"/>
  <c r="O30" i="1" s="1"/>
  <c r="I31" i="1"/>
  <c r="T114" i="1"/>
  <c r="A112" i="1"/>
  <c r="Z112" i="1" l="1"/>
  <c r="Y111" i="1"/>
  <c r="Q112" i="1"/>
  <c r="R112" i="1" s="1"/>
  <c r="S112" i="1" s="1"/>
  <c r="AA112" i="1"/>
  <c r="AT113" i="1"/>
  <c r="AO115" i="1"/>
  <c r="AQ114" i="1"/>
  <c r="AS114" i="1"/>
  <c r="AP114" i="1"/>
  <c r="AR114" i="1"/>
  <c r="M31" i="1"/>
  <c r="W27" i="1"/>
  <c r="X27" i="1" s="1"/>
  <c r="B27" i="1" s="1"/>
  <c r="U28" i="1"/>
  <c r="N31" i="1"/>
  <c r="P29" i="1"/>
  <c r="J31" i="1"/>
  <c r="K31" i="1" s="1"/>
  <c r="L31" i="1" s="1"/>
  <c r="I32" i="1"/>
  <c r="P30" i="1"/>
  <c r="A113" i="1"/>
  <c r="T115" i="1"/>
  <c r="AA113" i="1" l="1"/>
  <c r="Y112" i="1"/>
  <c r="Q113" i="1"/>
  <c r="R113" i="1" s="1"/>
  <c r="S113" i="1" s="1"/>
  <c r="Z113" i="1"/>
  <c r="AR115" i="1"/>
  <c r="AP115" i="1"/>
  <c r="AS115" i="1"/>
  <c r="AQ115" i="1"/>
  <c r="AO116" i="1"/>
  <c r="AT114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A114" i="1"/>
  <c r="T116" i="1"/>
  <c r="Y113" i="1" l="1"/>
  <c r="Z114" i="1"/>
  <c r="Q114" i="1"/>
  <c r="R114" i="1" s="1"/>
  <c r="S114" i="1" s="1"/>
  <c r="AA114" i="1"/>
  <c r="AR116" i="1"/>
  <c r="AQ116" i="1"/>
  <c r="AP116" i="1"/>
  <c r="AS116" i="1"/>
  <c r="AO117" i="1"/>
  <c r="AT115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A115" i="1"/>
  <c r="T117" i="1"/>
  <c r="Y114" i="1" l="1"/>
  <c r="AA115" i="1"/>
  <c r="Q115" i="1"/>
  <c r="R115" i="1" s="1"/>
  <c r="S115" i="1" s="1"/>
  <c r="Z115" i="1"/>
  <c r="AQ117" i="1"/>
  <c r="AS117" i="1"/>
  <c r="AP117" i="1"/>
  <c r="AR117" i="1"/>
  <c r="AO118" i="1"/>
  <c r="AT116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Y115" i="1" l="1"/>
  <c r="Z116" i="1"/>
  <c r="Q116" i="1"/>
  <c r="R116" i="1" s="1"/>
  <c r="S116" i="1" s="1"/>
  <c r="AA116" i="1"/>
  <c r="AT117" i="1"/>
  <c r="AO119" i="1"/>
  <c r="AR118" i="1"/>
  <c r="AP118" i="1"/>
  <c r="AQ118" i="1"/>
  <c r="AS118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Y116" i="1" l="1"/>
  <c r="AA117" i="1"/>
  <c r="Z117" i="1"/>
  <c r="Q117" i="1"/>
  <c r="R117" i="1" s="1"/>
  <c r="S117" i="1" s="1"/>
  <c r="AT118" i="1"/>
  <c r="AO120" i="1"/>
  <c r="AS119" i="1"/>
  <c r="AR119" i="1"/>
  <c r="AP119" i="1"/>
  <c r="AQ11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Z118" i="1" l="1"/>
  <c r="Q118" i="1"/>
  <c r="R118" i="1" s="1"/>
  <c r="S118" i="1" s="1"/>
  <c r="Y117" i="1"/>
  <c r="AA118" i="1"/>
  <c r="AT119" i="1"/>
  <c r="AP120" i="1"/>
  <c r="AS120" i="1"/>
  <c r="AQ120" i="1"/>
  <c r="AR120" i="1"/>
  <c r="AO121" i="1"/>
  <c r="I39" i="1"/>
  <c r="I40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I41" i="1" l="1"/>
  <c r="AT120" i="1"/>
  <c r="AA119" i="1"/>
  <c r="Y118" i="1"/>
  <c r="Q119" i="1"/>
  <c r="R119" i="1" s="1"/>
  <c r="S119" i="1" s="1"/>
  <c r="Z119" i="1"/>
  <c r="AR121" i="1"/>
  <c r="AS121" i="1"/>
  <c r="AP121" i="1"/>
  <c r="AQ121" i="1"/>
  <c r="AO122" i="1"/>
  <c r="M39" i="1"/>
  <c r="M40" i="1" s="1"/>
  <c r="J38" i="1"/>
  <c r="K38" i="1" s="1"/>
  <c r="W34" i="1"/>
  <c r="X34" i="1" s="1"/>
  <c r="B34" i="1" s="1"/>
  <c r="U35" i="1"/>
  <c r="N37" i="1"/>
  <c r="A120" i="1"/>
  <c r="T122" i="1"/>
  <c r="J41" i="1" l="1"/>
  <c r="K41" i="1" s="1"/>
  <c r="L41" i="1" s="1"/>
  <c r="Z120" i="1"/>
  <c r="Y119" i="1"/>
  <c r="Q120" i="1"/>
  <c r="R120" i="1" s="1"/>
  <c r="S120" i="1" s="1"/>
  <c r="AA120" i="1"/>
  <c r="AR122" i="1"/>
  <c r="AP122" i="1"/>
  <c r="AQ122" i="1"/>
  <c r="AS122" i="1"/>
  <c r="AT121" i="1"/>
  <c r="AO123" i="1"/>
  <c r="L38" i="1"/>
  <c r="J39" i="1"/>
  <c r="O37" i="1"/>
  <c r="P37" i="1" s="1"/>
  <c r="N38" i="1"/>
  <c r="W35" i="1"/>
  <c r="X35" i="1" s="1"/>
  <c r="B35" i="1" s="1"/>
  <c r="U36" i="1"/>
  <c r="T123" i="1"/>
  <c r="A121" i="1"/>
  <c r="K39" i="1" l="1"/>
  <c r="L39" i="1" s="1"/>
  <c r="J40" i="1"/>
  <c r="K40" i="1" s="1"/>
  <c r="Y120" i="1"/>
  <c r="AA121" i="1"/>
  <c r="Z121" i="1"/>
  <c r="Q121" i="1"/>
  <c r="R121" i="1" s="1"/>
  <c r="S121" i="1" s="1"/>
  <c r="AR123" i="1"/>
  <c r="AP123" i="1"/>
  <c r="AQ123" i="1"/>
  <c r="AS123" i="1"/>
  <c r="AO124" i="1"/>
  <c r="AT122" i="1"/>
  <c r="N39" i="1"/>
  <c r="N40" i="1" s="1"/>
  <c r="O38" i="1"/>
  <c r="P38" i="1" s="1"/>
  <c r="W36" i="1"/>
  <c r="X36" i="1" s="1"/>
  <c r="B36" i="1" s="1"/>
  <c r="U37" i="1"/>
  <c r="U38" i="1" s="1"/>
  <c r="W38" i="1" s="1"/>
  <c r="A122" i="1"/>
  <c r="T124" i="1"/>
  <c r="L40" i="1" l="1"/>
  <c r="Y121" i="1"/>
  <c r="Z122" i="1"/>
  <c r="Q122" i="1"/>
  <c r="R122" i="1" s="1"/>
  <c r="S122" i="1" s="1"/>
  <c r="AA122" i="1"/>
  <c r="AO125" i="1"/>
  <c r="AR124" i="1"/>
  <c r="AP124" i="1"/>
  <c r="AQ124" i="1"/>
  <c r="AS124" i="1"/>
  <c r="AT123" i="1"/>
  <c r="U39" i="1"/>
  <c r="W39" i="1" s="1"/>
  <c r="X38" i="1"/>
  <c r="B38" i="1" s="1"/>
  <c r="O39" i="1"/>
  <c r="P39" i="1" s="1"/>
  <c r="W37" i="1"/>
  <c r="X37" i="1" s="1"/>
  <c r="B37" i="1" s="1"/>
  <c r="T125" i="1"/>
  <c r="A123" i="1"/>
  <c r="O40" i="1" l="1"/>
  <c r="P40" i="1" s="1"/>
  <c r="M41" i="1"/>
  <c r="N41" i="1" s="1"/>
  <c r="O41" i="1" s="1"/>
  <c r="P41" i="1" s="1"/>
  <c r="X41" i="1" s="1"/>
  <c r="B41" i="1" s="1"/>
  <c r="U40" i="1"/>
  <c r="W40" i="1" s="1"/>
  <c r="Y122" i="1"/>
  <c r="Q123" i="1"/>
  <c r="R123" i="1" s="1"/>
  <c r="S123" i="1" s="1"/>
  <c r="AA123" i="1"/>
  <c r="Z123" i="1"/>
  <c r="AT124" i="1"/>
  <c r="AO126" i="1"/>
  <c r="AS125" i="1"/>
  <c r="AQ125" i="1"/>
  <c r="AR125" i="1"/>
  <c r="AP125" i="1"/>
  <c r="X39" i="1"/>
  <c r="B39" i="1" s="1"/>
  <c r="T126" i="1"/>
  <c r="A124" i="1"/>
  <c r="X40" i="1" l="1"/>
  <c r="Y40" i="1" s="1"/>
  <c r="Z124" i="1"/>
  <c r="Y123" i="1"/>
  <c r="Q124" i="1"/>
  <c r="R124" i="1" s="1"/>
  <c r="S124" i="1" s="1"/>
  <c r="AA124" i="1"/>
  <c r="AQ126" i="1"/>
  <c r="AP126" i="1"/>
  <c r="AR126" i="1"/>
  <c r="AS126" i="1"/>
  <c r="AO127" i="1"/>
  <c r="AT125" i="1"/>
  <c r="A125" i="1"/>
  <c r="T127" i="1"/>
  <c r="B40" i="1" l="1"/>
  <c r="Y124" i="1"/>
  <c r="AA125" i="1"/>
  <c r="Q125" i="1"/>
  <c r="R125" i="1" s="1"/>
  <c r="S125" i="1" s="1"/>
  <c r="Z125" i="1"/>
  <c r="AT126" i="1"/>
  <c r="AQ127" i="1"/>
  <c r="AR127" i="1"/>
  <c r="AP127" i="1"/>
  <c r="AS127" i="1"/>
  <c r="AO128" i="1"/>
  <c r="T128" i="1"/>
  <c r="A126" i="1"/>
  <c r="Z126" i="1" l="1"/>
  <c r="Q126" i="1"/>
  <c r="R126" i="1" s="1"/>
  <c r="S126" i="1" s="1"/>
  <c r="Y125" i="1"/>
  <c r="AA126" i="1"/>
  <c r="AO129" i="1"/>
  <c r="AR128" i="1"/>
  <c r="AP128" i="1"/>
  <c r="AS128" i="1"/>
  <c r="AQ128" i="1"/>
  <c r="AT127" i="1"/>
  <c r="T129" i="1"/>
  <c r="A127" i="1"/>
  <c r="AA127" i="1" l="1"/>
  <c r="Q127" i="1"/>
  <c r="Y127" i="1" s="1"/>
  <c r="Y126" i="1"/>
  <c r="Z127" i="1"/>
  <c r="AT128" i="1"/>
  <c r="AO131" i="1"/>
  <c r="AO130" i="1"/>
  <c r="AR129" i="1"/>
  <c r="AP129" i="1"/>
  <c r="AS129" i="1"/>
  <c r="AQ129" i="1"/>
  <c r="A128" i="1"/>
  <c r="T130" i="1"/>
  <c r="Q128" i="1" l="1"/>
  <c r="R128" i="1" s="1"/>
  <c r="S128" i="1" s="1"/>
  <c r="R127" i="1"/>
  <c r="S127" i="1" s="1"/>
  <c r="AA128" i="1"/>
  <c r="AO132" i="1"/>
  <c r="Z128" i="1"/>
  <c r="AT129" i="1"/>
  <c r="AS130" i="1"/>
  <c r="AP130" i="1"/>
  <c r="AR130" i="1"/>
  <c r="AQ130" i="1"/>
  <c r="AR131" i="1"/>
  <c r="AQ131" i="1"/>
  <c r="AP131" i="1"/>
  <c r="AS131" i="1"/>
  <c r="A129" i="1"/>
  <c r="T131" i="1"/>
  <c r="Y128" i="1" l="1"/>
  <c r="AA129" i="1"/>
  <c r="Z129" i="1"/>
  <c r="Q129" i="1"/>
  <c r="R129" i="1" s="1"/>
  <c r="S129" i="1" s="1"/>
  <c r="AO133" i="1"/>
  <c r="AR132" i="1"/>
  <c r="AP132" i="1"/>
  <c r="AS132" i="1"/>
  <c r="AQ132" i="1"/>
  <c r="AT130" i="1"/>
  <c r="AT131" i="1"/>
  <c r="T132" i="1"/>
  <c r="A130" i="1"/>
  <c r="AT132" i="1" l="1"/>
  <c r="Z130" i="1"/>
  <c r="AO134" i="1"/>
  <c r="Q130" i="1"/>
  <c r="R130" i="1" s="1"/>
  <c r="S130" i="1" s="1"/>
  <c r="AR133" i="1"/>
  <c r="AQ133" i="1"/>
  <c r="AS133" i="1"/>
  <c r="AP133" i="1"/>
  <c r="AA130" i="1"/>
  <c r="A131" i="1"/>
  <c r="T133" i="1"/>
  <c r="AT133" i="1" l="1"/>
  <c r="AA131" i="1"/>
  <c r="Z131" i="1"/>
  <c r="Q131" i="1"/>
  <c r="R131" i="1" s="1"/>
  <c r="S131" i="1" s="1"/>
  <c r="AO135" i="1"/>
  <c r="AP134" i="1"/>
  <c r="AQ134" i="1"/>
  <c r="AR134" i="1"/>
  <c r="AS134" i="1"/>
  <c r="T134" i="1"/>
  <c r="A132" i="1"/>
  <c r="Q132" i="1" s="1"/>
  <c r="AT134" i="1" l="1"/>
  <c r="Y131" i="1"/>
  <c r="Z132" i="1"/>
  <c r="Z133" i="1" s="1"/>
  <c r="R132" i="1"/>
  <c r="AP135" i="1"/>
  <c r="AR135" i="1"/>
  <c r="AS135" i="1"/>
  <c r="AQ135" i="1"/>
  <c r="AO136" i="1"/>
  <c r="AA132" i="1"/>
  <c r="AA133" i="1" s="1"/>
  <c r="A133" i="1"/>
  <c r="Q133" i="1" s="1"/>
  <c r="T135" i="1"/>
  <c r="AA134" i="1" l="1"/>
  <c r="R133" i="1"/>
  <c r="AR136" i="1"/>
  <c r="AP136" i="1"/>
  <c r="AS136" i="1"/>
  <c r="AQ136" i="1"/>
  <c r="Z134" i="1"/>
  <c r="AO137" i="1"/>
  <c r="AT135" i="1"/>
  <c r="A134" i="1"/>
  <c r="T136" i="1"/>
  <c r="AO138" i="1" l="1"/>
  <c r="Q134" i="1"/>
  <c r="AP137" i="1"/>
  <c r="AR137" i="1"/>
  <c r="AS137" i="1"/>
  <c r="AQ137" i="1"/>
  <c r="AT136" i="1"/>
  <c r="T137" i="1"/>
  <c r="A135" i="1"/>
  <c r="AT137" i="1" l="1"/>
  <c r="Z135" i="1"/>
  <c r="R134" i="1"/>
  <c r="S134" i="1" s="1"/>
  <c r="Q135" i="1"/>
  <c r="AA135" i="1"/>
  <c r="AO139" i="1"/>
  <c r="AR138" i="1"/>
  <c r="AS138" i="1"/>
  <c r="AQ138" i="1"/>
  <c r="AP138" i="1"/>
  <c r="T138" i="1"/>
  <c r="A136" i="1"/>
  <c r="AA136" i="1" l="1"/>
  <c r="AR139" i="1"/>
  <c r="AQ139" i="1"/>
  <c r="AS139" i="1"/>
  <c r="AP139" i="1"/>
  <c r="AO140" i="1"/>
  <c r="Z136" i="1"/>
  <c r="R135" i="1"/>
  <c r="S135" i="1" s="1"/>
  <c r="Q136" i="1"/>
  <c r="R136" i="1" s="1"/>
  <c r="S136" i="1" s="1"/>
  <c r="AT138" i="1"/>
  <c r="A137" i="1"/>
  <c r="T139" i="1"/>
  <c r="Y136" i="1" l="1"/>
  <c r="AQ140" i="1"/>
  <c r="AP140" i="1"/>
  <c r="AS140" i="1"/>
  <c r="AR140" i="1"/>
  <c r="Z137" i="1"/>
  <c r="AO141" i="1"/>
  <c r="Q137" i="1"/>
  <c r="R137" i="1" s="1"/>
  <c r="S137" i="1" s="1"/>
  <c r="AA137" i="1"/>
  <c r="AT139" i="1"/>
  <c r="T140" i="1"/>
  <c r="A138" i="1"/>
  <c r="AT140" i="1" l="1"/>
  <c r="AA138" i="1"/>
  <c r="Y137" i="1"/>
  <c r="AO142" i="1"/>
  <c r="AR141" i="1"/>
  <c r="AS141" i="1"/>
  <c r="AP141" i="1"/>
  <c r="AQ141" i="1"/>
  <c r="Q138" i="1"/>
  <c r="R138" i="1" s="1"/>
  <c r="S138" i="1" s="1"/>
  <c r="Z138" i="1"/>
  <c r="A139" i="1"/>
  <c r="T141" i="1"/>
  <c r="AT141" i="1" l="1"/>
  <c r="AR142" i="1"/>
  <c r="AP142" i="1"/>
  <c r="AS142" i="1"/>
  <c r="AQ142" i="1"/>
  <c r="Z139" i="1"/>
  <c r="Y138" i="1"/>
  <c r="AO143" i="1"/>
  <c r="Q139" i="1"/>
  <c r="R139" i="1" s="1"/>
  <c r="S139" i="1" s="1"/>
  <c r="AA139" i="1"/>
  <c r="A140" i="1"/>
  <c r="T142" i="1"/>
  <c r="AA140" i="1" l="1"/>
  <c r="Y139" i="1"/>
  <c r="AQ143" i="1"/>
  <c r="AP143" i="1"/>
  <c r="AS143" i="1"/>
  <c r="AR143" i="1"/>
  <c r="AO144" i="1"/>
  <c r="Q140" i="1"/>
  <c r="R140" i="1" s="1"/>
  <c r="S140" i="1" s="1"/>
  <c r="AT142" i="1"/>
  <c r="Z140" i="1"/>
  <c r="T143" i="1"/>
  <c r="A141" i="1"/>
  <c r="AT143" i="1" l="1"/>
  <c r="Y140" i="1"/>
  <c r="Z141" i="1"/>
  <c r="AP144" i="1"/>
  <c r="AS144" i="1"/>
  <c r="AR144" i="1"/>
  <c r="AQ144" i="1"/>
  <c r="AO145" i="1"/>
  <c r="Q141" i="1"/>
  <c r="R141" i="1" s="1"/>
  <c r="S141" i="1" s="1"/>
  <c r="AA141" i="1"/>
  <c r="A142" i="1"/>
  <c r="T144" i="1"/>
  <c r="AT144" i="1" l="1"/>
  <c r="Q142" i="1"/>
  <c r="R142" i="1" s="1"/>
  <c r="S142" i="1" s="1"/>
  <c r="AA142" i="1"/>
  <c r="Z142" i="1"/>
  <c r="AO146" i="1"/>
  <c r="Y141" i="1"/>
  <c r="AS145" i="1"/>
  <c r="AQ145" i="1"/>
  <c r="AR145" i="1"/>
  <c r="AP145" i="1"/>
  <c r="A143" i="1"/>
  <c r="T145" i="1"/>
  <c r="Z143" i="1" l="1"/>
  <c r="Y142" i="1"/>
  <c r="AO147" i="1"/>
  <c r="AA143" i="1"/>
  <c r="AT145" i="1"/>
  <c r="Q143" i="1"/>
  <c r="R143" i="1" s="1"/>
  <c r="S143" i="1" s="1"/>
  <c r="AQ146" i="1"/>
  <c r="AP146" i="1"/>
  <c r="AS146" i="1"/>
  <c r="AR146" i="1"/>
  <c r="A144" i="1"/>
  <c r="T146" i="1"/>
  <c r="AT146" i="1" l="1"/>
  <c r="AA144" i="1"/>
  <c r="AO148" i="1"/>
  <c r="Z144" i="1"/>
  <c r="Q144" i="1"/>
  <c r="R144" i="1" s="1"/>
  <c r="S144" i="1" s="1"/>
  <c r="AQ147" i="1"/>
  <c r="AR147" i="1"/>
  <c r="AS147" i="1"/>
  <c r="AP147" i="1"/>
  <c r="Y143" i="1"/>
  <c r="T147" i="1"/>
  <c r="A145" i="1"/>
  <c r="Z145" i="1" l="1"/>
  <c r="AA145" i="1"/>
  <c r="Y144" i="1"/>
  <c r="AO149" i="1"/>
  <c r="AT147" i="1"/>
  <c r="Q145" i="1"/>
  <c r="R145" i="1" s="1"/>
  <c r="S145" i="1" s="1"/>
  <c r="AP148" i="1"/>
  <c r="AQ148" i="1"/>
  <c r="AS148" i="1"/>
  <c r="AR148" i="1"/>
  <c r="T148" i="1"/>
  <c r="A146" i="1"/>
  <c r="AT148" i="1" l="1"/>
  <c r="Y145" i="1"/>
  <c r="AS149" i="1"/>
  <c r="AQ149" i="1"/>
  <c r="AP149" i="1"/>
  <c r="AR149" i="1"/>
  <c r="AO150" i="1"/>
  <c r="Q146" i="1"/>
  <c r="R146" i="1" s="1"/>
  <c r="S146" i="1" s="1"/>
  <c r="Z146" i="1"/>
  <c r="AA146" i="1"/>
  <c r="T149" i="1"/>
  <c r="A147" i="1"/>
  <c r="AT149" i="1" l="1"/>
  <c r="AO151" i="1"/>
  <c r="Q147" i="1"/>
  <c r="R147" i="1" s="1"/>
  <c r="S147" i="1" s="1"/>
  <c r="Z147" i="1"/>
  <c r="AP150" i="1"/>
  <c r="AQ150" i="1"/>
  <c r="AS150" i="1"/>
  <c r="AR150" i="1"/>
  <c r="AA147" i="1"/>
  <c r="Y146" i="1"/>
  <c r="A148" i="1"/>
  <c r="T150" i="1"/>
  <c r="AT150" i="1" l="1"/>
  <c r="Z148" i="1"/>
  <c r="Q148" i="1"/>
  <c r="R148" i="1" s="1"/>
  <c r="S148" i="1" s="1"/>
  <c r="Y147" i="1"/>
  <c r="AA148" i="1"/>
  <c r="AO152" i="1"/>
  <c r="AP151" i="1"/>
  <c r="AQ151" i="1"/>
  <c r="AR151" i="1"/>
  <c r="AS151" i="1"/>
  <c r="A149" i="1"/>
  <c r="T151" i="1"/>
  <c r="AT151" i="1" l="1"/>
  <c r="Y148" i="1"/>
  <c r="Z149" i="1"/>
  <c r="Q149" i="1"/>
  <c r="R149" i="1" s="1"/>
  <c r="S149" i="1" s="1"/>
  <c r="AR152" i="1"/>
  <c r="AP152" i="1"/>
  <c r="AS152" i="1"/>
  <c r="AQ152" i="1"/>
  <c r="AA149" i="1"/>
  <c r="AO153" i="1"/>
  <c r="A150" i="1"/>
  <c r="T152" i="1"/>
  <c r="AA150" i="1" l="1"/>
  <c r="Y149" i="1"/>
  <c r="Q150" i="1"/>
  <c r="R150" i="1" s="1"/>
  <c r="S150" i="1" s="1"/>
  <c r="AQ153" i="1"/>
  <c r="AP153" i="1"/>
  <c r="AR153" i="1"/>
  <c r="AS153" i="1"/>
  <c r="AO154" i="1"/>
  <c r="AT152" i="1"/>
  <c r="Z150" i="1"/>
  <c r="T153" i="1"/>
  <c r="A151" i="1"/>
  <c r="AT153" i="1" l="1"/>
  <c r="AA151" i="1"/>
  <c r="Z151" i="1"/>
  <c r="Y150" i="1"/>
  <c r="AO155" i="1"/>
  <c r="Q151" i="1"/>
  <c r="R151" i="1" s="1"/>
  <c r="S151" i="1" s="1"/>
  <c r="AQ154" i="1"/>
  <c r="AS154" i="1"/>
  <c r="AP154" i="1"/>
  <c r="AR154" i="1"/>
  <c r="A152" i="1"/>
  <c r="T154" i="1"/>
  <c r="AT154" i="1" l="1"/>
  <c r="Y151" i="1"/>
  <c r="Q152" i="1"/>
  <c r="R152" i="1" s="1"/>
  <c r="S152" i="1" s="1"/>
  <c r="Z152" i="1"/>
  <c r="AQ155" i="1"/>
  <c r="AP155" i="1"/>
  <c r="AS155" i="1"/>
  <c r="AR155" i="1"/>
  <c r="AO156" i="1"/>
  <c r="AA152" i="1"/>
  <c r="T155" i="1"/>
  <c r="A153" i="1"/>
  <c r="Y152" i="1" l="1"/>
  <c r="Z153" i="1"/>
  <c r="AA153" i="1"/>
  <c r="Q153" i="1"/>
  <c r="R153" i="1" s="1"/>
  <c r="S153" i="1" s="1"/>
  <c r="AS156" i="1"/>
  <c r="AQ156" i="1"/>
  <c r="AP156" i="1"/>
  <c r="AR156" i="1"/>
  <c r="AO157" i="1"/>
  <c r="AT155" i="1"/>
  <c r="A154" i="1"/>
  <c r="T156" i="1"/>
  <c r="AT156" i="1" l="1"/>
  <c r="Y153" i="1"/>
  <c r="Q154" i="1"/>
  <c r="R154" i="1" s="1"/>
  <c r="S154" i="1" s="1"/>
  <c r="AA154" i="1"/>
  <c r="AS157" i="1"/>
  <c r="AP157" i="1"/>
  <c r="AQ157" i="1"/>
  <c r="AR157" i="1"/>
  <c r="Z154" i="1"/>
  <c r="AO158" i="1"/>
  <c r="T157" i="1"/>
  <c r="A155" i="1"/>
  <c r="AT157" i="1" l="1"/>
  <c r="Y154" i="1"/>
  <c r="AA155" i="1"/>
  <c r="AO159" i="1"/>
  <c r="Z155" i="1"/>
  <c r="AR158" i="1"/>
  <c r="AS158" i="1"/>
  <c r="AP158" i="1"/>
  <c r="AQ158" i="1"/>
  <c r="Q155" i="1"/>
  <c r="R155" i="1" s="1"/>
  <c r="S155" i="1" s="1"/>
  <c r="T158" i="1"/>
  <c r="A156" i="1"/>
  <c r="AS159" i="1" l="1"/>
  <c r="AP159" i="1"/>
  <c r="AR159" i="1"/>
  <c r="AQ159" i="1"/>
  <c r="Z156" i="1"/>
  <c r="Q156" i="1"/>
  <c r="R156" i="1" s="1"/>
  <c r="S156" i="1" s="1"/>
  <c r="Y155" i="1"/>
  <c r="AA156" i="1"/>
  <c r="AT158" i="1"/>
  <c r="AO160" i="1"/>
  <c r="T159" i="1"/>
  <c r="A157" i="1"/>
  <c r="AT159" i="1" l="1"/>
  <c r="Y156" i="1"/>
  <c r="AO161" i="1"/>
  <c r="AP160" i="1"/>
  <c r="AS160" i="1"/>
  <c r="AR160" i="1"/>
  <c r="AQ160" i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S161" i="1"/>
  <c r="AR161" i="1"/>
  <c r="AP161" i="1"/>
  <c r="AQ161" i="1"/>
  <c r="AO162" i="1"/>
  <c r="AT160" i="1"/>
  <c r="A159" i="1"/>
  <c r="T161" i="1"/>
  <c r="AT161" i="1" l="1"/>
  <c r="AA159" i="1"/>
  <c r="Y158" i="1"/>
  <c r="Z159" i="1"/>
  <c r="Q159" i="1"/>
  <c r="R159" i="1" s="1"/>
  <c r="S159" i="1" s="1"/>
  <c r="AS162" i="1"/>
  <c r="AQ162" i="1"/>
  <c r="AR162" i="1"/>
  <c r="AP162" i="1"/>
  <c r="AO163" i="1"/>
  <c r="T162" i="1"/>
  <c r="A160" i="1"/>
  <c r="Y159" i="1" l="1"/>
  <c r="Z160" i="1"/>
  <c r="AT162" i="1"/>
  <c r="Q160" i="1"/>
  <c r="R160" i="1" s="1"/>
  <c r="S160" i="1" s="1"/>
  <c r="AR163" i="1"/>
  <c r="AQ163" i="1"/>
  <c r="AP163" i="1"/>
  <c r="AS163" i="1"/>
  <c r="AA160" i="1"/>
  <c r="AO165" i="1"/>
  <c r="AO164" i="1"/>
  <c r="A161" i="1"/>
  <c r="Q161" i="1" s="1"/>
  <c r="T163" i="1"/>
  <c r="R161" i="1" l="1"/>
  <c r="AT163" i="1"/>
  <c r="AR164" i="1"/>
  <c r="AS164" i="1"/>
  <c r="AQ164" i="1"/>
  <c r="AP164" i="1"/>
  <c r="AP165" i="1"/>
  <c r="AQ165" i="1"/>
  <c r="AS165" i="1"/>
  <c r="AR165" i="1"/>
  <c r="AA161" i="1"/>
  <c r="AA162" i="1" s="1"/>
  <c r="Z161" i="1"/>
  <c r="Z162" i="1" s="1"/>
  <c r="A162" i="1"/>
  <c r="Q162" i="1" s="1"/>
  <c r="T164" i="1"/>
  <c r="AT165" i="1" l="1"/>
  <c r="AA163" i="1"/>
  <c r="AT164" i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S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Q322" i="1"/>
  <c r="R322" i="1" s="1"/>
  <c r="S322" i="1" s="1"/>
  <c r="AA322" i="1"/>
  <c r="T325" i="1"/>
  <c r="A323" i="1"/>
  <c r="Q323" i="1" l="1"/>
  <c r="R323" i="1" s="1"/>
  <c r="S323" i="1" s="1"/>
  <c r="AA323" i="1"/>
  <c r="Y322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 s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Q354" i="1"/>
  <c r="R354" i="1" s="1"/>
  <c r="S354" i="1" s="1"/>
  <c r="AA354" i="1"/>
  <c r="Z354" i="1"/>
  <c r="A355" i="1"/>
  <c r="T357" i="1"/>
  <c r="AA355" i="1" l="1"/>
  <c r="Z355" i="1"/>
  <c r="Q355" i="1"/>
  <c r="R355" i="1" s="1"/>
  <c r="S355" i="1" s="1"/>
  <c r="Y354" i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Q378" i="1" s="1"/>
  <c r="T380" i="1"/>
  <c r="AA379" i="1" l="1"/>
  <c r="Z379" i="1"/>
  <c r="R378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Q412" i="1"/>
  <c r="R412" i="1" s="1"/>
  <c r="S412" i="1" s="1"/>
  <c r="Y411" i="1"/>
  <c r="Z412" i="1"/>
  <c r="T415" i="1"/>
  <c r="A413" i="1"/>
  <c r="Q413" i="1" l="1"/>
  <c r="R413" i="1" s="1"/>
  <c r="S413" i="1" s="1"/>
  <c r="Z413" i="1"/>
  <c r="Y412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T447" i="1"/>
  <c r="Y444" i="1" l="1"/>
  <c r="Z445" i="1"/>
  <c r="Q445" i="1"/>
  <c r="R445" i="1" s="1"/>
  <c r="S445" i="1" s="1"/>
  <c r="AA445" i="1"/>
  <c r="T448" i="1"/>
  <c r="A446" i="1"/>
  <c r="Q446" i="1" l="1"/>
  <c r="R446" i="1" s="1"/>
  <c r="S446" i="1" s="1"/>
  <c r="AA446" i="1"/>
  <c r="Y445" i="1"/>
  <c r="Z446" i="1"/>
  <c r="T449" i="1"/>
  <c r="A447" i="1"/>
  <c r="Z447" i="1" l="1"/>
  <c r="Q447" i="1"/>
  <c r="R447" i="1" s="1"/>
  <c r="S447" i="1" s="1"/>
  <c r="Y446" i="1"/>
  <c r="AA447" i="1"/>
  <c r="A448" i="1"/>
  <c r="T450" i="1"/>
  <c r="AA448" i="1" l="1"/>
  <c r="Q448" i="1"/>
  <c r="R448" i="1" s="1"/>
  <c r="S448" i="1" s="1"/>
  <c r="Y447" i="1"/>
  <c r="Z448" i="1"/>
  <c r="T451" i="1"/>
  <c r="A449" i="1"/>
  <c r="Z449" i="1" l="1"/>
  <c r="Q449" i="1"/>
  <c r="R449" i="1" s="1"/>
  <c r="S449" i="1" s="1"/>
  <c r="Y448" i="1"/>
  <c r="AA449" i="1"/>
  <c r="A450" i="1"/>
  <c r="T452" i="1"/>
  <c r="AA450" i="1" l="1"/>
  <c r="Q450" i="1"/>
  <c r="R450" i="1" s="1"/>
  <c r="S450" i="1" s="1"/>
  <c r="Y449" i="1"/>
  <c r="Z450" i="1"/>
  <c r="T453" i="1"/>
  <c r="A451" i="1"/>
  <c r="Z451" i="1" l="1"/>
  <c r="Q451" i="1"/>
  <c r="R451" i="1" s="1"/>
  <c r="S451" i="1" s="1"/>
  <c r="Y450" i="1"/>
  <c r="AA451" i="1"/>
  <c r="A452" i="1"/>
  <c r="T454" i="1"/>
  <c r="AA452" i="1" l="1"/>
  <c r="Q452" i="1"/>
  <c r="R452" i="1" s="1"/>
  <c r="S452" i="1" s="1"/>
  <c r="Y451" i="1"/>
  <c r="Z452" i="1"/>
  <c r="T455" i="1"/>
  <c r="A453" i="1"/>
  <c r="Z453" i="1" l="1"/>
  <c r="Q453" i="1"/>
  <c r="R453" i="1" s="1"/>
  <c r="S453" i="1" s="1"/>
  <c r="Y452" i="1"/>
  <c r="AA453" i="1"/>
  <c r="A454" i="1"/>
  <c r="T456" i="1"/>
  <c r="AA454" i="1" l="1"/>
  <c r="Q454" i="1"/>
  <c r="R454" i="1" s="1"/>
  <c r="S454" i="1" s="1"/>
  <c r="Y453" i="1"/>
  <c r="Z454" i="1"/>
  <c r="T457" i="1"/>
  <c r="A455" i="1"/>
  <c r="Y454" i="1" l="1"/>
  <c r="Z455" i="1"/>
  <c r="Q455" i="1"/>
  <c r="R455" i="1" s="1"/>
  <c r="S455" i="1" s="1"/>
  <c r="AA455" i="1"/>
  <c r="A456" i="1"/>
  <c r="T458" i="1"/>
  <c r="Q456" i="1" l="1"/>
  <c r="R456" i="1" s="1"/>
  <c r="S456" i="1" s="1"/>
  <c r="AA456" i="1"/>
  <c r="Y455" i="1"/>
  <c r="Z456" i="1"/>
  <c r="T459" i="1"/>
  <c r="A457" i="1"/>
  <c r="Y456" i="1" l="1"/>
  <c r="Z457" i="1"/>
  <c r="AA457" i="1"/>
  <c r="Q457" i="1"/>
  <c r="R457" i="1" s="1"/>
  <c r="S457" i="1" s="1"/>
  <c r="T460" i="1"/>
  <c r="A458" i="1"/>
  <c r="Q458" i="1" l="1"/>
  <c r="R458" i="1" s="1"/>
  <c r="S458" i="1" s="1"/>
  <c r="AA458" i="1"/>
  <c r="Y457" i="1"/>
  <c r="Z458" i="1"/>
  <c r="A459" i="1"/>
  <c r="T461" i="1"/>
  <c r="Z459" i="1" l="1"/>
  <c r="Y458" i="1"/>
  <c r="Q459" i="1"/>
  <c r="R459" i="1" s="1"/>
  <c r="S459" i="1" s="1"/>
  <c r="AA459" i="1"/>
  <c r="A460" i="1"/>
  <c r="T462" i="1"/>
  <c r="Q460" i="1" l="1"/>
  <c r="R460" i="1" s="1"/>
  <c r="S460" i="1" s="1"/>
  <c r="AA460" i="1"/>
  <c r="Y459" i="1"/>
  <c r="Z460" i="1"/>
  <c r="A461" i="1"/>
  <c r="T463" i="1"/>
  <c r="Z461" i="1" l="1"/>
  <c r="AA461" i="1"/>
  <c r="Q461" i="1"/>
  <c r="R461" i="1" s="1"/>
  <c r="S461" i="1" s="1"/>
  <c r="Y460" i="1"/>
  <c r="A462" i="1"/>
  <c r="T464" i="1"/>
  <c r="Q462" i="1" l="1"/>
  <c r="R462" i="1" s="1"/>
  <c r="S462" i="1" s="1"/>
  <c r="Y461" i="1"/>
  <c r="Z462" i="1"/>
  <c r="AA462" i="1"/>
  <c r="A463" i="1"/>
  <c r="T465" i="1"/>
  <c r="AA463" i="1" l="1"/>
  <c r="Z463" i="1"/>
  <c r="Q463" i="1"/>
  <c r="R463" i="1" s="1"/>
  <c r="S463" i="1" s="1"/>
  <c r="Y462" i="1"/>
  <c r="T466" i="1"/>
  <c r="A464" i="1"/>
  <c r="Q464" i="1" l="1"/>
  <c r="R464" i="1" s="1"/>
  <c r="S464" i="1" s="1"/>
  <c r="Y463" i="1"/>
  <c r="Z464" i="1"/>
  <c r="AA464" i="1"/>
  <c r="A465" i="1"/>
  <c r="T467" i="1"/>
  <c r="AA465" i="1" l="1"/>
  <c r="Z465" i="1"/>
  <c r="Q465" i="1"/>
  <c r="R465" i="1" s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AA468" i="1" l="1"/>
  <c r="AA469" i="1" s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R470" i="1" l="1"/>
  <c r="S470" i="1" s="1"/>
  <c r="Z471" i="1"/>
  <c r="Q471" i="1"/>
  <c r="R471" i="1" s="1"/>
  <c r="S471" i="1" s="1"/>
  <c r="T474" i="1"/>
  <c r="A472" i="1"/>
  <c r="Q472" i="1" l="1"/>
  <c r="R472" i="1" s="1"/>
  <c r="S472" i="1" s="1"/>
  <c r="Y471" i="1"/>
  <c r="Z472" i="1"/>
  <c r="AA472" i="1"/>
  <c r="T475" i="1"/>
  <c r="A473" i="1"/>
  <c r="Z473" i="1" l="1"/>
  <c r="Q473" i="1"/>
  <c r="R473" i="1" s="1"/>
  <c r="S473" i="1" s="1"/>
  <c r="AA473" i="1"/>
  <c r="Y472" i="1"/>
  <c r="A474" i="1"/>
  <c r="T476" i="1"/>
  <c r="AA474" i="1" l="1"/>
  <c r="Q474" i="1"/>
  <c r="R474" i="1" s="1"/>
  <c r="S474" i="1" s="1"/>
  <c r="Y473" i="1"/>
  <c r="Z474" i="1"/>
  <c r="T477" i="1"/>
  <c r="A475" i="1"/>
  <c r="Q475" i="1" l="1"/>
  <c r="R475" i="1" s="1"/>
  <c r="S475" i="1" s="1"/>
  <c r="Z475" i="1"/>
  <c r="Y474" i="1"/>
  <c r="AA475" i="1"/>
  <c r="T478" i="1"/>
  <c r="A476" i="1"/>
  <c r="Y475" i="1" l="1"/>
  <c r="AA476" i="1"/>
  <c r="Z476" i="1"/>
  <c r="Q476" i="1"/>
  <c r="R476" i="1" s="1"/>
  <c r="S476" i="1" s="1"/>
  <c r="T479" i="1"/>
  <c r="A477" i="1"/>
  <c r="Q477" i="1" l="1"/>
  <c r="R477" i="1" s="1"/>
  <c r="S477" i="1" s="1"/>
  <c r="Z477" i="1"/>
  <c r="Y476" i="1"/>
  <c r="AA477" i="1"/>
  <c r="A478" i="1"/>
  <c r="T480" i="1"/>
  <c r="AA478" i="1" l="1"/>
  <c r="Q478" i="1"/>
  <c r="R478" i="1" s="1"/>
  <c r="S478" i="1" s="1"/>
  <c r="Y477" i="1"/>
  <c r="Z478" i="1"/>
  <c r="A479" i="1"/>
  <c r="T481" i="1"/>
  <c r="Z479" i="1" l="1"/>
  <c r="Q479" i="1"/>
  <c r="R479" i="1" s="1"/>
  <c r="S479" i="1" s="1"/>
  <c r="Y478" i="1"/>
  <c r="AA479" i="1"/>
  <c r="T482" i="1"/>
  <c r="A480" i="1"/>
  <c r="Y479" i="1" l="1"/>
  <c r="AA480" i="1"/>
  <c r="Q480" i="1"/>
  <c r="R480" i="1" s="1"/>
  <c r="S480" i="1" s="1"/>
  <c r="Z480" i="1"/>
  <c r="T483" i="1"/>
  <c r="A481" i="1"/>
  <c r="Z481" i="1" l="1"/>
  <c r="Q481" i="1"/>
  <c r="R481" i="1" s="1"/>
  <c r="S481" i="1" s="1"/>
  <c r="AA481" i="1"/>
  <c r="Y480" i="1"/>
  <c r="A482" i="1"/>
  <c r="T484" i="1"/>
  <c r="Y481" i="1" l="1"/>
  <c r="Q482" i="1"/>
  <c r="R482" i="1" s="1"/>
  <c r="S482" i="1" s="1"/>
  <c r="AA482" i="1"/>
  <c r="Z482" i="1"/>
  <c r="T485" i="1"/>
  <c r="A483" i="1"/>
  <c r="Z483" i="1" l="1"/>
  <c r="Q483" i="1"/>
  <c r="R483" i="1" s="1"/>
  <c r="S483" i="1" s="1"/>
  <c r="Y482" i="1"/>
  <c r="AA483" i="1"/>
  <c r="A484" i="1"/>
  <c r="T486" i="1"/>
  <c r="Z484" i="1" l="1"/>
  <c r="AA484" i="1"/>
  <c r="Q484" i="1"/>
  <c r="R484" i="1" s="1"/>
  <c r="S484" i="1" s="1"/>
  <c r="Y483" i="1"/>
  <c r="T487" i="1"/>
  <c r="A485" i="1"/>
  <c r="Q485" i="1" l="1"/>
  <c r="R485" i="1" s="1"/>
  <c r="S485" i="1" s="1"/>
  <c r="Y484" i="1"/>
  <c r="AA485" i="1"/>
  <c r="Z485" i="1"/>
  <c r="T488" i="1"/>
  <c r="A486" i="1"/>
  <c r="Z486" i="1" l="1"/>
  <c r="Y485" i="1"/>
  <c r="AA486" i="1"/>
  <c r="Q486" i="1"/>
  <c r="R486" i="1" s="1"/>
  <c r="S486" i="1" s="1"/>
  <c r="T489" i="1"/>
  <c r="A487" i="1"/>
  <c r="Q487" i="1" l="1"/>
  <c r="R487" i="1" s="1"/>
  <c r="S487" i="1" s="1"/>
  <c r="Z487" i="1"/>
  <c r="Y486" i="1"/>
  <c r="AA487" i="1"/>
  <c r="A488" i="1"/>
  <c r="T490" i="1"/>
  <c r="AA488" i="1" l="1"/>
  <c r="Q488" i="1"/>
  <c r="R488" i="1" s="1"/>
  <c r="S488" i="1" s="1"/>
  <c r="Z488" i="1"/>
  <c r="Y487" i="1"/>
  <c r="T491" i="1"/>
  <c r="A489" i="1"/>
  <c r="Q489" i="1" l="1"/>
  <c r="R489" i="1" s="1"/>
  <c r="S489" i="1" s="1"/>
  <c r="Y488" i="1"/>
  <c r="Z489" i="1"/>
  <c r="AA489" i="1"/>
  <c r="A490" i="1"/>
  <c r="T492" i="1"/>
  <c r="AA490" i="1" l="1"/>
  <c r="Z490" i="1"/>
  <c r="Q490" i="1"/>
  <c r="R490" i="1" s="1"/>
  <c r="S490" i="1" s="1"/>
  <c r="Y489" i="1"/>
  <c r="A491" i="1"/>
  <c r="T493" i="1"/>
  <c r="Z491" i="1" l="1"/>
  <c r="Q491" i="1"/>
  <c r="R491" i="1" s="1"/>
  <c r="S491" i="1" s="1"/>
  <c r="Y490" i="1"/>
  <c r="AA491" i="1"/>
  <c r="A492" i="1"/>
  <c r="T494" i="1"/>
  <c r="Y491" i="1" l="1"/>
  <c r="AA492" i="1"/>
  <c r="Z492" i="1"/>
  <c r="Q492" i="1"/>
  <c r="R492" i="1" s="1"/>
  <c r="S492" i="1" s="1"/>
  <c r="A493" i="1"/>
  <c r="T495" i="1"/>
  <c r="Q493" i="1" l="1"/>
  <c r="R493" i="1" s="1"/>
  <c r="S493" i="1" s="1"/>
  <c r="Y492" i="1"/>
  <c r="AA493" i="1"/>
  <c r="Z493" i="1"/>
  <c r="T496" i="1"/>
  <c r="A494" i="1"/>
  <c r="Z494" i="1" l="1"/>
  <c r="Y493" i="1"/>
  <c r="AA494" i="1"/>
  <c r="Q494" i="1"/>
  <c r="R494" i="1" s="1"/>
  <c r="S494" i="1" s="1"/>
  <c r="T497" i="1"/>
  <c r="A495" i="1"/>
  <c r="Q495" i="1" l="1"/>
  <c r="R495" i="1" s="1"/>
  <c r="S495" i="1" s="1"/>
  <c r="Z495" i="1"/>
  <c r="AA495" i="1"/>
  <c r="A496" i="1"/>
  <c r="Q496" i="1" s="1"/>
  <c r="T498" i="1"/>
  <c r="AA496" i="1" l="1"/>
  <c r="AA497" i="1" s="1"/>
  <c r="Z496" i="1"/>
  <c r="Z497" i="1" s="1"/>
  <c r="R496" i="1"/>
  <c r="T499" i="1"/>
  <c r="A497" i="1"/>
  <c r="Q497" i="1" s="1"/>
  <c r="R497" i="1" s="1"/>
  <c r="Z498" i="1" l="1"/>
  <c r="AA498" i="1"/>
  <c r="A498" i="1"/>
  <c r="T500" i="1"/>
  <c r="Q498" i="1" l="1"/>
  <c r="T501" i="1"/>
  <c r="A499" i="1"/>
  <c r="R498" i="1" l="1"/>
  <c r="S498" i="1" s="1"/>
  <c r="AA499" i="1"/>
  <c r="Q499" i="1"/>
  <c r="R499" i="1" s="1"/>
  <c r="S499" i="1" s="1"/>
  <c r="Z499" i="1"/>
  <c r="T502" i="1"/>
  <c r="A500" i="1"/>
  <c r="Q500" i="1" l="1"/>
  <c r="R500" i="1" s="1"/>
  <c r="S500" i="1" s="1"/>
  <c r="Z500" i="1"/>
  <c r="Y499" i="1"/>
  <c r="AA500" i="1"/>
  <c r="T503" i="1"/>
  <c r="A501" i="1"/>
  <c r="AA501" i="1" l="1"/>
  <c r="Z501" i="1"/>
  <c r="Q501" i="1"/>
  <c r="R501" i="1" s="1"/>
  <c r="S501" i="1" s="1"/>
  <c r="A502" i="1"/>
  <c r="T504" i="1"/>
  <c r="Q502" i="1" l="1"/>
  <c r="R502" i="1" s="1"/>
  <c r="S502" i="1" s="1"/>
  <c r="AA502" i="1"/>
  <c r="Y501" i="1"/>
  <c r="Z502" i="1"/>
  <c r="T505" i="1"/>
  <c r="A503" i="1"/>
  <c r="Z503" i="1" l="1"/>
  <c r="AA503" i="1"/>
  <c r="Q503" i="1"/>
  <c r="R503" i="1" s="1"/>
  <c r="S503" i="1" s="1"/>
  <c r="Y502" i="1"/>
  <c r="A504" i="1"/>
  <c r="T506" i="1"/>
  <c r="Q504" i="1" l="1"/>
  <c r="R504" i="1" s="1"/>
  <c r="S504" i="1" s="1"/>
  <c r="Y503" i="1"/>
  <c r="AA504" i="1"/>
  <c r="Z504" i="1"/>
  <c r="T507" i="1"/>
  <c r="A505" i="1"/>
  <c r="Z505" i="1" l="1"/>
  <c r="AA505" i="1"/>
  <c r="Y504" i="1"/>
  <c r="Q505" i="1"/>
  <c r="R505" i="1" s="1"/>
  <c r="S505" i="1" s="1"/>
  <c r="A506" i="1"/>
  <c r="T508" i="1"/>
  <c r="Q506" i="1" l="1"/>
  <c r="R506" i="1" s="1"/>
  <c r="S506" i="1" s="1"/>
  <c r="Y505" i="1"/>
  <c r="AA506" i="1"/>
  <c r="Z506" i="1"/>
  <c r="T509" i="1"/>
  <c r="A507" i="1"/>
  <c r="Z507" i="1" l="1"/>
  <c r="Q507" i="1"/>
  <c r="R507" i="1" s="1"/>
  <c r="S507" i="1" s="1"/>
  <c r="Y506" i="1"/>
  <c r="AA507" i="1"/>
  <c r="T510" i="1"/>
  <c r="A508" i="1"/>
  <c r="AA508" i="1" l="1"/>
  <c r="Q508" i="1"/>
  <c r="R508" i="1" s="1"/>
  <c r="S508" i="1" s="1"/>
  <c r="Y507" i="1"/>
  <c r="Z508" i="1"/>
  <c r="A509" i="1"/>
  <c r="T511" i="1"/>
  <c r="Z509" i="1" l="1"/>
  <c r="Q509" i="1"/>
  <c r="R509" i="1" s="1"/>
  <c r="S509" i="1" s="1"/>
  <c r="Y508" i="1"/>
  <c r="AA509" i="1"/>
  <c r="T512" i="1"/>
  <c r="A510" i="1"/>
  <c r="AA510" i="1" l="1"/>
  <c r="Q510" i="1"/>
  <c r="R510" i="1" s="1"/>
  <c r="S510" i="1" s="1"/>
  <c r="Y509" i="1"/>
  <c r="Z510" i="1"/>
  <c r="T513" i="1"/>
  <c r="A511" i="1"/>
  <c r="Y510" i="1" l="1"/>
  <c r="Z511" i="1"/>
  <c r="Q511" i="1"/>
  <c r="R511" i="1" s="1"/>
  <c r="S511" i="1" s="1"/>
  <c r="AA511" i="1"/>
  <c r="A512" i="1"/>
  <c r="T514" i="1"/>
  <c r="Q512" i="1" l="1"/>
  <c r="R512" i="1" s="1"/>
  <c r="S512" i="1" s="1"/>
  <c r="AA512" i="1"/>
  <c r="Y511" i="1"/>
  <c r="Z512" i="1"/>
  <c r="T515" i="1"/>
  <c r="A513" i="1"/>
  <c r="Z513" i="1" l="1"/>
  <c r="Q513" i="1"/>
  <c r="R513" i="1" s="1"/>
  <c r="S513" i="1" s="1"/>
  <c r="Y512" i="1"/>
  <c r="AA513" i="1"/>
  <c r="A514" i="1"/>
  <c r="T516" i="1"/>
  <c r="AA514" i="1" l="1"/>
  <c r="Q514" i="1"/>
  <c r="R514" i="1" s="1"/>
  <c r="S514" i="1" s="1"/>
  <c r="Y513" i="1"/>
  <c r="Z514" i="1"/>
  <c r="T517" i="1"/>
  <c r="A515" i="1"/>
  <c r="Q515" i="1" l="1"/>
  <c r="R515" i="1" s="1"/>
  <c r="S515" i="1" s="1"/>
  <c r="AA515" i="1"/>
  <c r="Z515" i="1"/>
  <c r="Y514" i="1"/>
  <c r="T518" i="1"/>
  <c r="A516" i="1"/>
  <c r="Y515" i="1" l="1"/>
  <c r="Q516" i="1"/>
  <c r="R516" i="1" s="1"/>
  <c r="S516" i="1" s="1"/>
  <c r="Z516" i="1"/>
  <c r="AA516" i="1"/>
  <c r="A517" i="1"/>
  <c r="T519" i="1"/>
  <c r="AA517" i="1" l="1"/>
  <c r="Q517" i="1"/>
  <c r="R517" i="1" s="1"/>
  <c r="S517" i="1" s="1"/>
  <c r="Z517" i="1"/>
  <c r="Y516" i="1"/>
  <c r="T520" i="1"/>
  <c r="A518" i="1"/>
  <c r="Z518" i="1" l="1"/>
  <c r="Q518" i="1"/>
  <c r="R518" i="1" s="1"/>
  <c r="S518" i="1" s="1"/>
  <c r="Y517" i="1"/>
  <c r="AA518" i="1"/>
  <c r="A519" i="1"/>
  <c r="T521" i="1"/>
  <c r="AA519" i="1" l="1"/>
  <c r="Y518" i="1"/>
  <c r="Q519" i="1"/>
  <c r="R519" i="1" s="1"/>
  <c r="S519" i="1" s="1"/>
  <c r="Z519" i="1"/>
  <c r="T522" i="1"/>
  <c r="A520" i="1"/>
  <c r="Z520" i="1" l="1"/>
  <c r="Q520" i="1"/>
  <c r="R520" i="1" s="1"/>
  <c r="S520" i="1" s="1"/>
  <c r="Y519" i="1"/>
  <c r="AA520" i="1"/>
  <c r="T523" i="1"/>
  <c r="A521" i="1"/>
  <c r="AA521" i="1" l="1"/>
  <c r="Q521" i="1"/>
  <c r="R521" i="1" s="1"/>
  <c r="S521" i="1" s="1"/>
  <c r="Y520" i="1"/>
  <c r="Z521" i="1"/>
  <c r="A522" i="1"/>
  <c r="T524" i="1"/>
  <c r="Z522" i="1" l="1"/>
  <c r="Q522" i="1"/>
  <c r="R522" i="1" s="1"/>
  <c r="S522" i="1" s="1"/>
  <c r="Y521" i="1"/>
  <c r="AA522" i="1"/>
  <c r="A523" i="1"/>
  <c r="T525" i="1"/>
  <c r="AA523" i="1" l="1"/>
  <c r="Q523" i="1"/>
  <c r="R523" i="1" s="1"/>
  <c r="S523" i="1" s="1"/>
  <c r="Y522" i="1"/>
  <c r="Z523" i="1"/>
  <c r="T526" i="1"/>
  <c r="A524" i="1"/>
  <c r="Z524" i="1" l="1"/>
  <c r="Q524" i="1"/>
  <c r="R524" i="1" s="1"/>
  <c r="S524" i="1" s="1"/>
  <c r="Y523" i="1"/>
  <c r="AA524" i="1"/>
  <c r="T527" i="1"/>
  <c r="A525" i="1"/>
  <c r="Y524" i="1" l="1"/>
  <c r="AA525" i="1"/>
  <c r="Z525" i="1"/>
  <c r="Q525" i="1"/>
  <c r="R525" i="1" s="1"/>
  <c r="S525" i="1" s="1"/>
  <c r="A526" i="1"/>
  <c r="Q526" i="1" s="1"/>
  <c r="T528" i="1"/>
  <c r="R526" i="1" l="1"/>
  <c r="Z526" i="1"/>
  <c r="Z527" i="1" s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Z530" i="1" l="1"/>
  <c r="Q530" i="1"/>
  <c r="R530" i="1" s="1"/>
  <c r="S530" i="1" s="1"/>
  <c r="AA530" i="1"/>
  <c r="T533" i="1"/>
  <c r="A531" i="1"/>
  <c r="Q531" i="1" l="1"/>
  <c r="R531" i="1" s="1"/>
  <c r="S531" i="1" s="1"/>
  <c r="AA531" i="1"/>
  <c r="Y530" i="1"/>
  <c r="Z531" i="1"/>
  <c r="A532" i="1"/>
  <c r="T534" i="1"/>
  <c r="Z532" i="1" l="1"/>
  <c r="Q532" i="1"/>
  <c r="R532" i="1" s="1"/>
  <c r="S532" i="1" s="1"/>
  <c r="AA532" i="1"/>
  <c r="T535" i="1"/>
  <c r="A533" i="1"/>
  <c r="Y532" i="1" l="1"/>
  <c r="Q533" i="1"/>
  <c r="Y533" i="1" s="1"/>
  <c r="Z533" i="1"/>
  <c r="AA533" i="1"/>
  <c r="T536" i="1"/>
  <c r="A534" i="1"/>
  <c r="Z534" i="1" l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AA535" i="1"/>
  <c r="Y534" i="1"/>
  <c r="T538" i="1"/>
  <c r="A536" i="1"/>
  <c r="AA536" i="1" l="1"/>
  <c r="Q536" i="1"/>
  <c r="R536" i="1" s="1"/>
  <c r="S536" i="1" s="1"/>
  <c r="Y535" i="1"/>
  <c r="Z536" i="1"/>
  <c r="A537" i="1"/>
  <c r="T539" i="1"/>
  <c r="Z537" i="1" l="1"/>
  <c r="Q537" i="1"/>
  <c r="R537" i="1" s="1"/>
  <c r="S537" i="1" s="1"/>
  <c r="Y536" i="1"/>
  <c r="AA537" i="1"/>
  <c r="T540" i="1"/>
  <c r="A538" i="1"/>
  <c r="Y537" i="1" l="1"/>
  <c r="Q538" i="1"/>
  <c r="R538" i="1" s="1"/>
  <c r="S538" i="1" s="1"/>
  <c r="AA538" i="1"/>
  <c r="Z538" i="1"/>
  <c r="A539" i="1"/>
  <c r="T541" i="1"/>
  <c r="AA539" i="1" l="1"/>
  <c r="Z539" i="1"/>
  <c r="Q539" i="1"/>
  <c r="R539" i="1" s="1"/>
  <c r="S539" i="1" s="1"/>
  <c r="Y538" i="1"/>
  <c r="A540" i="1"/>
  <c r="T542" i="1"/>
  <c r="Y539" i="1" l="1"/>
  <c r="Q540" i="1"/>
  <c r="R540" i="1" s="1"/>
  <c r="S540" i="1" s="1"/>
  <c r="Z540" i="1"/>
  <c r="AA540" i="1"/>
  <c r="T543" i="1"/>
  <c r="A541" i="1"/>
  <c r="AA541" i="1" l="1"/>
  <c r="Q541" i="1"/>
  <c r="R541" i="1" s="1"/>
  <c r="S541" i="1" s="1"/>
  <c r="Z541" i="1"/>
  <c r="Y540" i="1"/>
  <c r="T544" i="1"/>
  <c r="A542" i="1"/>
  <c r="Q542" i="1" l="1"/>
  <c r="R542" i="1" s="1"/>
  <c r="S542" i="1" s="1"/>
  <c r="Y541" i="1"/>
  <c r="Z542" i="1"/>
  <c r="AA542" i="1"/>
  <c r="A543" i="1"/>
  <c r="T545" i="1"/>
  <c r="AA543" i="1" l="1"/>
  <c r="Z543" i="1"/>
  <c r="Q543" i="1"/>
  <c r="R543" i="1" s="1"/>
  <c r="S543" i="1" s="1"/>
  <c r="Y542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Q545" i="1"/>
  <c r="R545" i="1" s="1"/>
  <c r="S545" i="1" s="1"/>
  <c r="Y544" i="1"/>
  <c r="AA545" i="1"/>
  <c r="T548" i="1"/>
  <c r="A546" i="1"/>
  <c r="Q546" i="1" l="1"/>
  <c r="R546" i="1" s="1"/>
  <c r="S546" i="1" s="1"/>
  <c r="AA546" i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Y548" i="1"/>
  <c r="Q549" i="1"/>
  <c r="R549" i="1" s="1"/>
  <c r="S549" i="1" s="1"/>
  <c r="AA549" i="1"/>
  <c r="T552" i="1"/>
  <c r="A550" i="1"/>
  <c r="AA550" i="1" l="1"/>
  <c r="Q550" i="1"/>
  <c r="R550" i="1" s="1"/>
  <c r="S550" i="1" s="1"/>
  <c r="Y549" i="1"/>
  <c r="Z550" i="1"/>
  <c r="A551" i="1"/>
  <c r="T553" i="1"/>
  <c r="Z551" i="1" l="1"/>
  <c r="Y550" i="1"/>
  <c r="Q551" i="1"/>
  <c r="R551" i="1" s="1"/>
  <c r="S551" i="1" s="1"/>
  <c r="AA551" i="1"/>
  <c r="T554" i="1"/>
  <c r="A552" i="1"/>
  <c r="AA552" i="1" l="1"/>
  <c r="Q552" i="1"/>
  <c r="R552" i="1" s="1"/>
  <c r="S552" i="1" s="1"/>
  <c r="Y551" i="1"/>
  <c r="Z552" i="1"/>
  <c r="A553" i="1"/>
  <c r="T555" i="1"/>
  <c r="Z553" i="1" l="1"/>
  <c r="Q553" i="1"/>
  <c r="R553" i="1" s="1"/>
  <c r="S553" i="1" s="1"/>
  <c r="Y552" i="1"/>
  <c r="AA553" i="1"/>
  <c r="A554" i="1"/>
  <c r="T556" i="1"/>
  <c r="Q554" i="1" l="1"/>
  <c r="R554" i="1" s="1"/>
  <c r="S554" i="1" s="1"/>
  <c r="Y553" i="1"/>
  <c r="AA554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Z560" i="1"/>
  <c r="Q560" i="1"/>
  <c r="R560" i="1" s="1"/>
  <c r="S560" i="1" s="1"/>
  <c r="T563" i="1"/>
  <c r="A561" i="1"/>
  <c r="Q561" i="1" l="1"/>
  <c r="R561" i="1" s="1"/>
  <c r="S561" i="1" s="1"/>
  <c r="Y560" i="1"/>
  <c r="Z561" i="1"/>
  <c r="AA561" i="1"/>
  <c r="T564" i="1"/>
  <c r="A562" i="1"/>
  <c r="AA562" i="1" l="1"/>
  <c r="Z562" i="1"/>
  <c r="Q562" i="1"/>
  <c r="R562" i="1" s="1"/>
  <c r="S562" i="1" s="1"/>
  <c r="A563" i="1"/>
  <c r="T565" i="1"/>
  <c r="Q563" i="1" l="1"/>
  <c r="R563" i="1" s="1"/>
  <c r="S563" i="1" s="1"/>
  <c r="Z563" i="1"/>
  <c r="Y562" i="1"/>
  <c r="AA563" i="1"/>
  <c r="T566" i="1"/>
  <c r="A564" i="1"/>
  <c r="Y563" i="1" l="1"/>
  <c r="AA564" i="1"/>
  <c r="Z564" i="1"/>
  <c r="Q564" i="1"/>
  <c r="R564" i="1" s="1"/>
  <c r="S564" i="1" s="1"/>
  <c r="A565" i="1"/>
  <c r="T567" i="1"/>
  <c r="AA565" i="1" l="1"/>
  <c r="Q565" i="1"/>
  <c r="R565" i="1" s="1"/>
  <c r="S565" i="1" s="1"/>
  <c r="Y564" i="1"/>
  <c r="Z565" i="1"/>
  <c r="A566" i="1"/>
  <c r="T568" i="1"/>
  <c r="Z566" i="1" l="1"/>
  <c r="AA566" i="1"/>
  <c r="Y565" i="1"/>
  <c r="Q566" i="1"/>
  <c r="R566" i="1" s="1"/>
  <c r="S566" i="1" s="1"/>
  <c r="T569" i="1"/>
  <c r="A567" i="1"/>
  <c r="Q567" i="1" l="1"/>
  <c r="R567" i="1" s="1"/>
  <c r="S567" i="1" s="1"/>
  <c r="Z567" i="1"/>
  <c r="Y566" i="1"/>
  <c r="AA567" i="1"/>
  <c r="T570" i="1"/>
  <c r="A568" i="1"/>
  <c r="AA568" i="1" l="1"/>
  <c r="Q568" i="1"/>
  <c r="R568" i="1" s="1"/>
  <c r="S568" i="1" s="1"/>
  <c r="Y567" i="1"/>
  <c r="Z568" i="1"/>
  <c r="T571" i="1"/>
  <c r="A569" i="1"/>
  <c r="Z569" i="1" l="1"/>
  <c r="Q569" i="1"/>
  <c r="R569" i="1" s="1"/>
  <c r="S569" i="1" s="1"/>
  <c r="Y568" i="1"/>
  <c r="AA569" i="1"/>
  <c r="A570" i="1"/>
  <c r="T572" i="1"/>
  <c r="Q570" i="1" l="1"/>
  <c r="R570" i="1" s="1"/>
  <c r="S570" i="1" s="1"/>
  <c r="AA570" i="1"/>
  <c r="Y569" i="1"/>
  <c r="Z570" i="1"/>
  <c r="T573" i="1"/>
  <c r="A571" i="1"/>
  <c r="Z571" i="1" l="1"/>
  <c r="Y570" i="1"/>
  <c r="Q571" i="1"/>
  <c r="R571" i="1" s="1"/>
  <c r="S571" i="1" s="1"/>
  <c r="AA571" i="1"/>
  <c r="A572" i="1"/>
  <c r="T574" i="1"/>
  <c r="Y571" i="1" l="1"/>
  <c r="Q572" i="1"/>
  <c r="R572" i="1" s="1"/>
  <c r="S572" i="1" s="1"/>
  <c r="AA572" i="1"/>
  <c r="Z572" i="1"/>
  <c r="T575" i="1"/>
  <c r="A573" i="1"/>
  <c r="Z573" i="1" l="1"/>
  <c r="Q573" i="1"/>
  <c r="R573" i="1" s="1"/>
  <c r="S573" i="1" s="1"/>
  <c r="AA573" i="1"/>
  <c r="Y572" i="1"/>
  <c r="T576" i="1"/>
  <c r="A574" i="1"/>
  <c r="Q574" i="1" l="1"/>
  <c r="R574" i="1" s="1"/>
  <c r="S574" i="1" s="1"/>
  <c r="Y573" i="1"/>
  <c r="AA574" i="1"/>
  <c r="Z574" i="1"/>
  <c r="T577" i="1"/>
  <c r="A575" i="1"/>
  <c r="Z575" i="1" l="1"/>
  <c r="AA575" i="1"/>
  <c r="Q575" i="1"/>
  <c r="R575" i="1" s="1"/>
  <c r="S575" i="1" s="1"/>
  <c r="Y574" i="1"/>
  <c r="A576" i="1"/>
  <c r="T578" i="1"/>
  <c r="Q576" i="1" l="1"/>
  <c r="R576" i="1" s="1"/>
  <c r="S576" i="1" s="1"/>
  <c r="AA576" i="1"/>
  <c r="Y575" i="1"/>
  <c r="Z576" i="1"/>
  <c r="T579" i="1"/>
  <c r="A577" i="1"/>
  <c r="Z577" i="1" l="1"/>
  <c r="Q577" i="1"/>
  <c r="R577" i="1" s="1"/>
  <c r="S577" i="1" s="1"/>
  <c r="AA577" i="1"/>
  <c r="Y576" i="1"/>
  <c r="T580" i="1"/>
  <c r="A578" i="1"/>
  <c r="Q578" i="1" l="1"/>
  <c r="R578" i="1" s="1"/>
  <c r="S578" i="1" s="1"/>
  <c r="Y577" i="1"/>
  <c r="Z578" i="1"/>
  <c r="AA578" i="1"/>
  <c r="A579" i="1"/>
  <c r="T581" i="1"/>
  <c r="AA579" i="1" l="1"/>
  <c r="Z579" i="1"/>
  <c r="Y578" i="1"/>
  <c r="Q579" i="1"/>
  <c r="R579" i="1" s="1"/>
  <c r="S579" i="1" s="1"/>
  <c r="T582" i="1"/>
  <c r="A580" i="1"/>
  <c r="Q580" i="1" l="1"/>
  <c r="R580" i="1" s="1"/>
  <c r="S580" i="1" s="1"/>
  <c r="Z580" i="1"/>
  <c r="Y579" i="1"/>
  <c r="AA580" i="1"/>
  <c r="A581" i="1"/>
  <c r="T583" i="1"/>
  <c r="AA581" i="1" l="1"/>
  <c r="Z581" i="1"/>
  <c r="Q581" i="1"/>
  <c r="R581" i="1" s="1"/>
  <c r="S581" i="1" s="1"/>
  <c r="Y580" i="1"/>
  <c r="T584" i="1"/>
  <c r="A582" i="1"/>
  <c r="Q582" i="1" l="1"/>
  <c r="R582" i="1" s="1"/>
  <c r="S582" i="1" s="1"/>
  <c r="Y581" i="1"/>
  <c r="Z582" i="1"/>
  <c r="AA582" i="1"/>
  <c r="T585" i="1"/>
  <c r="A583" i="1"/>
  <c r="AA583" i="1" l="1"/>
  <c r="Y582" i="1"/>
  <c r="Z583" i="1"/>
  <c r="Q583" i="1"/>
  <c r="R583" i="1" s="1"/>
  <c r="S583" i="1" s="1"/>
  <c r="A584" i="1"/>
  <c r="T586" i="1"/>
  <c r="Q584" i="1" l="1"/>
  <c r="R584" i="1" s="1"/>
  <c r="S584" i="1" s="1"/>
  <c r="Y583" i="1"/>
  <c r="Z584" i="1"/>
  <c r="AA584" i="1"/>
  <c r="T587" i="1"/>
  <c r="A585" i="1"/>
  <c r="Z585" i="1" l="1"/>
  <c r="Q585" i="1"/>
  <c r="R585" i="1" s="1"/>
  <c r="S585" i="1" s="1"/>
  <c r="Y584" i="1"/>
  <c r="AA585" i="1"/>
  <c r="A586" i="1"/>
  <c r="T588" i="1"/>
  <c r="Q586" i="1" l="1"/>
  <c r="R586" i="1" s="1"/>
  <c r="S586" i="1" s="1"/>
  <c r="Y585" i="1"/>
  <c r="AA586" i="1"/>
  <c r="Z586" i="1"/>
  <c r="A587" i="1"/>
  <c r="Q587" i="1" s="1"/>
  <c r="T589" i="1"/>
  <c r="Z587" i="1" l="1"/>
  <c r="Z588" i="1" s="1"/>
  <c r="AA587" i="1"/>
  <c r="AA588" i="1" s="1"/>
  <c r="R587" i="1"/>
  <c r="A588" i="1"/>
  <c r="Q588" i="1" s="1"/>
  <c r="T590" i="1"/>
  <c r="AA589" i="1" l="1"/>
  <c r="Z589" i="1"/>
  <c r="R588" i="1"/>
  <c r="T591" i="1"/>
  <c r="A589" i="1"/>
  <c r="Q589" i="1" s="1"/>
  <c r="R589" i="1" s="1"/>
  <c r="Z590" i="1" l="1"/>
  <c r="AA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Q593" i="1"/>
  <c r="R593" i="1" s="1"/>
  <c r="S593" i="1" s="1"/>
  <c r="AA593" i="1"/>
  <c r="T596" i="1"/>
  <c r="A594" i="1"/>
  <c r="Q594" i="1" l="1"/>
  <c r="R594" i="1" s="1"/>
  <c r="S594" i="1" s="1"/>
  <c r="AA594" i="1"/>
  <c r="Y593" i="1"/>
  <c r="Z594" i="1"/>
  <c r="A595" i="1"/>
  <c r="T597" i="1"/>
  <c r="Z595" i="1" l="1"/>
  <c r="Y594" i="1"/>
  <c r="Q595" i="1"/>
  <c r="R595" i="1" s="1"/>
  <c r="S595" i="1" s="1"/>
  <c r="AA595" i="1"/>
  <c r="A596" i="1"/>
  <c r="T598" i="1"/>
  <c r="AA596" i="1" l="1"/>
  <c r="Q596" i="1"/>
  <c r="R596" i="1" s="1"/>
  <c r="S596" i="1" s="1"/>
  <c r="Y595" i="1"/>
  <c r="Z596" i="1"/>
  <c r="A597" i="1"/>
  <c r="T599" i="1"/>
  <c r="Z597" i="1" l="1"/>
  <c r="Q597" i="1"/>
  <c r="R597" i="1" s="1"/>
  <c r="S597" i="1" s="1"/>
  <c r="Y596" i="1"/>
  <c r="AA597" i="1"/>
  <c r="T600" i="1"/>
  <c r="A598" i="1"/>
  <c r="Y597" i="1" l="1"/>
  <c r="AA598" i="1"/>
  <c r="Q598" i="1"/>
  <c r="R598" i="1" s="1"/>
  <c r="S598" i="1" s="1"/>
  <c r="Z598" i="1"/>
  <c r="A599" i="1"/>
  <c r="T601" i="1"/>
  <c r="Q599" i="1" l="1"/>
  <c r="R599" i="1" s="1"/>
  <c r="S599" i="1" s="1"/>
  <c r="Y598" i="1"/>
  <c r="Z599" i="1"/>
  <c r="AA599" i="1"/>
  <c r="A600" i="1"/>
  <c r="T602" i="1"/>
  <c r="AA600" i="1" l="1"/>
  <c r="Y599" i="1"/>
  <c r="Z600" i="1"/>
  <c r="Q600" i="1"/>
  <c r="R600" i="1" s="1"/>
  <c r="S600" i="1" s="1"/>
  <c r="T603" i="1"/>
  <c r="A601" i="1"/>
  <c r="Q601" i="1" l="1"/>
  <c r="R601" i="1" s="1"/>
  <c r="S601" i="1" s="1"/>
  <c r="Y600" i="1"/>
  <c r="Z601" i="1"/>
  <c r="AA601" i="1"/>
  <c r="T604" i="1"/>
  <c r="A602" i="1"/>
  <c r="Y601" i="1" l="1"/>
  <c r="AA602" i="1"/>
  <c r="Z602" i="1"/>
  <c r="Q602" i="1"/>
  <c r="R602" i="1" s="1"/>
  <c r="S602" i="1" s="1"/>
  <c r="A603" i="1"/>
  <c r="T605" i="1"/>
  <c r="Q603" i="1" l="1"/>
  <c r="R603" i="1" s="1"/>
  <c r="S603" i="1" s="1"/>
  <c r="Y602" i="1"/>
  <c r="Z603" i="1"/>
  <c r="AA603" i="1"/>
  <c r="A604" i="1"/>
  <c r="T606" i="1"/>
  <c r="AA604" i="1" l="1"/>
  <c r="Y603" i="1"/>
  <c r="Z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Y606" i="1"/>
  <c r="AA607" i="1"/>
  <c r="Z607" i="1"/>
  <c r="A608" i="1"/>
  <c r="T610" i="1"/>
  <c r="Q608" i="1" l="1"/>
  <c r="R608" i="1" s="1"/>
  <c r="S608" i="1" s="1"/>
  <c r="Y607" i="1"/>
  <c r="Z608" i="1"/>
  <c r="AA608" i="1"/>
  <c r="A609" i="1"/>
  <c r="T611" i="1"/>
  <c r="AA609" i="1" l="1"/>
  <c r="Y608" i="1"/>
  <c r="Z609" i="1"/>
  <c r="Q609" i="1"/>
  <c r="R609" i="1" s="1"/>
  <c r="S609" i="1" s="1"/>
  <c r="T612" i="1"/>
  <c r="A610" i="1"/>
  <c r="Y609" i="1" l="1"/>
  <c r="Z610" i="1"/>
  <c r="AA610" i="1"/>
  <c r="Q610" i="1"/>
  <c r="R610" i="1" s="1"/>
  <c r="S610" i="1" s="1"/>
  <c r="A611" i="1"/>
  <c r="T613" i="1"/>
  <c r="Q611" i="1" l="1"/>
  <c r="R611" i="1" s="1"/>
  <c r="S611" i="1" s="1"/>
  <c r="Y610" i="1"/>
  <c r="AA611" i="1"/>
  <c r="Z611" i="1"/>
  <c r="T614" i="1"/>
  <c r="A612" i="1"/>
  <c r="Z612" i="1" l="1"/>
  <c r="Y611" i="1"/>
  <c r="AA612" i="1"/>
  <c r="Q612" i="1"/>
  <c r="R612" i="1" s="1"/>
  <c r="S612" i="1" s="1"/>
  <c r="A613" i="1"/>
  <c r="T615" i="1"/>
  <c r="AA613" i="1" l="1"/>
  <c r="Q613" i="1"/>
  <c r="R613" i="1" s="1"/>
  <c r="S613" i="1" s="1"/>
  <c r="Y612" i="1"/>
  <c r="Z613" i="1"/>
  <c r="T616" i="1"/>
  <c r="A614" i="1"/>
  <c r="Z614" i="1" l="1"/>
  <c r="Y613" i="1"/>
  <c r="Q614" i="1"/>
  <c r="R614" i="1" s="1"/>
  <c r="S614" i="1" s="1"/>
  <c r="AA614" i="1"/>
  <c r="T617" i="1"/>
  <c r="A615" i="1"/>
  <c r="Y614" i="1" l="1"/>
  <c r="AA615" i="1"/>
  <c r="Q615" i="1"/>
  <c r="R615" i="1" s="1"/>
  <c r="S615" i="1" s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Y616" i="1" l="1"/>
  <c r="AA617" i="1"/>
  <c r="AA618" i="1" s="1"/>
  <c r="Z617" i="1"/>
  <c r="Z618" i="1" s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R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Q626" i="1" l="1"/>
  <c r="Y626" i="1" s="1"/>
  <c r="Y625" i="1"/>
  <c r="Z626" i="1"/>
  <c r="AA626" i="1"/>
  <c r="T629" i="1"/>
  <c r="A627" i="1"/>
  <c r="Z627" i="1" l="1"/>
  <c r="AA627" i="1"/>
  <c r="R626" i="1"/>
  <c r="S626" i="1" s="1"/>
  <c r="Q627" i="1"/>
  <c r="R627" i="1" s="1"/>
  <c r="S627" i="1" s="1"/>
  <c r="A628" i="1"/>
  <c r="T630" i="1"/>
  <c r="Q628" i="1" l="1"/>
  <c r="R628" i="1" s="1"/>
  <c r="S628" i="1" s="1"/>
  <c r="Y627" i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S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Q651" i="1" s="1"/>
  <c r="AA652" i="1" l="1"/>
  <c r="Z652" i="1"/>
  <c r="R651" i="1"/>
  <c r="A652" i="1"/>
  <c r="T654" i="1"/>
  <c r="Q652" i="1" l="1"/>
  <c r="T655" i="1"/>
  <c r="A653" i="1"/>
  <c r="Q653" i="1" l="1"/>
  <c r="R653" i="1" s="1"/>
  <c r="S653" i="1" s="1"/>
  <c r="Y652" i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Z656" i="1" l="1"/>
  <c r="Q656" i="1"/>
  <c r="R656" i="1" s="1"/>
  <c r="S656" i="1" s="1"/>
  <c r="Y655" i="1"/>
  <c r="AA656" i="1"/>
  <c r="A657" i="1"/>
  <c r="T659" i="1"/>
  <c r="Y656" i="1" l="1"/>
  <c r="AA657" i="1"/>
  <c r="Q657" i="1"/>
  <c r="R657" i="1" s="1"/>
  <c r="S657" i="1" s="1"/>
  <c r="Z657" i="1"/>
  <c r="T660" i="1"/>
  <c r="A658" i="1"/>
  <c r="Y657" i="1" l="1"/>
  <c r="Q658" i="1"/>
  <c r="R658" i="1" s="1"/>
  <c r="S658" i="1" s="1"/>
  <c r="Z658" i="1"/>
  <c r="AA658" i="1"/>
  <c r="A659" i="1"/>
  <c r="T661" i="1"/>
  <c r="AA659" i="1" l="1"/>
  <c r="Y658" i="1"/>
  <c r="Z659" i="1"/>
  <c r="Q659" i="1"/>
  <c r="R659" i="1" s="1"/>
  <c r="S659" i="1" s="1"/>
  <c r="T662" i="1"/>
  <c r="A660" i="1"/>
  <c r="Q660" i="1" l="1"/>
  <c r="R660" i="1" s="1"/>
  <c r="S660" i="1" s="1"/>
  <c r="Y659" i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S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T684" i="1"/>
  <c r="Q682" i="1" l="1"/>
  <c r="R682" i="1" s="1"/>
  <c r="S682" i="1" s="1"/>
  <c r="S681" i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Q685" i="1"/>
  <c r="R685" i="1" s="1"/>
  <c r="S685" i="1" s="1"/>
  <c r="T688" i="1"/>
  <c r="A686" i="1"/>
  <c r="Q686" i="1" l="1"/>
  <c r="R686" i="1" s="1"/>
  <c r="S686" i="1" s="1"/>
  <c r="Y685" i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Y708" i="1" l="1"/>
  <c r="AA709" i="1"/>
  <c r="AA710" i="1" s="1"/>
  <c r="R709" i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Z712" i="1" s="1"/>
  <c r="A712" i="1"/>
  <c r="T714" i="1"/>
  <c r="Q712" i="1" l="1"/>
  <c r="R712" i="1" s="1"/>
  <c r="S712" i="1" s="1"/>
  <c r="AA712" i="1"/>
  <c r="R711" i="1"/>
  <c r="S711" i="1" s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AA717" i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Q719" i="1"/>
  <c r="R719" i="1" s="1"/>
  <c r="S719" i="1" s="1"/>
  <c r="Z719" i="1"/>
  <c r="A720" i="1"/>
  <c r="T722" i="1"/>
  <c r="Z720" i="1" l="1"/>
  <c r="AA720" i="1"/>
  <c r="Q720" i="1"/>
  <c r="R720" i="1" s="1"/>
  <c r="S720" i="1" s="1"/>
  <c r="Y719" i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S739" i="1" s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R741" i="1" l="1"/>
  <c r="Z742" i="1"/>
  <c r="AA742" i="1"/>
  <c r="A742" i="1"/>
  <c r="Q742" i="1" s="1"/>
  <c r="T744" i="1"/>
  <c r="R742" i="1" l="1"/>
  <c r="Z743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AA744" i="1"/>
  <c r="Z744" i="1"/>
  <c r="T747" i="1"/>
  <c r="A745" i="1"/>
  <c r="Y744" i="1" l="1"/>
  <c r="AA745" i="1"/>
  <c r="Z745" i="1"/>
  <c r="Q745" i="1"/>
  <c r="R745" i="1" s="1"/>
  <c r="S745" i="1" s="1"/>
  <c r="A746" i="1"/>
  <c r="T748" i="1"/>
  <c r="Q746" i="1" l="1"/>
  <c r="R746" i="1" s="1"/>
  <c r="S746" i="1" s="1"/>
  <c r="Y745" i="1"/>
  <c r="Z746" i="1"/>
  <c r="AA746" i="1"/>
  <c r="T749" i="1"/>
  <c r="A747" i="1"/>
  <c r="AA747" i="1" l="1"/>
  <c r="Y746" i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Q749" i="1"/>
  <c r="R749" i="1" s="1"/>
  <c r="S749" i="1" s="1"/>
  <c r="Z749" i="1"/>
  <c r="AA749" i="1"/>
  <c r="T752" i="1"/>
  <c r="A750" i="1"/>
  <c r="AA750" i="1" l="1"/>
  <c r="Q750" i="1"/>
  <c r="R750" i="1" s="1"/>
  <c r="S750" i="1" s="1"/>
  <c r="Y749" i="1"/>
  <c r="Z750" i="1"/>
  <c r="A751" i="1"/>
  <c r="T753" i="1"/>
  <c r="Y750" i="1" l="1"/>
  <c r="Z751" i="1"/>
  <c r="Q751" i="1"/>
  <c r="R751" i="1" s="1"/>
  <c r="S751" i="1" s="1"/>
  <c r="AA751" i="1"/>
  <c r="T754" i="1"/>
  <c r="A752" i="1"/>
  <c r="Y751" i="1" l="1"/>
  <c r="AA752" i="1"/>
  <c r="Z752" i="1"/>
  <c r="Q752" i="1"/>
  <c r="R752" i="1" s="1"/>
  <c r="S752" i="1" s="1"/>
  <c r="A753" i="1"/>
  <c r="T755" i="1"/>
  <c r="Y752" i="1" l="1"/>
  <c r="Q753" i="1"/>
  <c r="R753" i="1" s="1"/>
  <c r="S753" i="1" s="1"/>
  <c r="Z753" i="1"/>
  <c r="AA753" i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AA755" i="1"/>
  <c r="Q755" i="1"/>
  <c r="R755" i="1" s="1"/>
  <c r="S755" i="1" s="1"/>
  <c r="A756" i="1"/>
  <c r="T758" i="1"/>
  <c r="AA756" i="1" l="1"/>
  <c r="Q756" i="1"/>
  <c r="R756" i="1" s="1"/>
  <c r="S756" i="1" s="1"/>
  <c r="Y755" i="1"/>
  <c r="Z756" i="1"/>
  <c r="T759" i="1"/>
  <c r="A757" i="1"/>
  <c r="Y756" i="1" l="1"/>
  <c r="Z757" i="1"/>
  <c r="Q757" i="1"/>
  <c r="R757" i="1" s="1"/>
  <c r="S757" i="1" s="1"/>
  <c r="AA757" i="1"/>
  <c r="A758" i="1"/>
  <c r="T760" i="1"/>
  <c r="Y757" i="1" l="1"/>
  <c r="Q758" i="1"/>
  <c r="R758" i="1" s="1"/>
  <c r="S758" i="1" s="1"/>
  <c r="AA758" i="1"/>
  <c r="Z758" i="1"/>
  <c r="T761" i="1"/>
  <c r="A759" i="1"/>
  <c r="Y758" i="1" l="1"/>
  <c r="Z759" i="1"/>
  <c r="AA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AA761" i="1"/>
  <c r="Q761" i="1"/>
  <c r="R761" i="1" s="1"/>
  <c r="S761" i="1" s="1"/>
  <c r="T764" i="1"/>
  <c r="A762" i="1"/>
  <c r="Y761" i="1" l="1"/>
  <c r="AA762" i="1"/>
  <c r="Q762" i="1"/>
  <c r="R762" i="1" s="1"/>
  <c r="S762" i="1" s="1"/>
  <c r="Z762" i="1"/>
  <c r="A763" i="1"/>
  <c r="T765" i="1"/>
  <c r="Y762" i="1" l="1"/>
  <c r="Z763" i="1"/>
  <c r="AA763" i="1"/>
  <c r="Q763" i="1"/>
  <c r="R763" i="1" s="1"/>
  <c r="S763" i="1" s="1"/>
  <c r="T766" i="1"/>
  <c r="A764" i="1"/>
  <c r="Y763" i="1" l="1"/>
  <c r="AA764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Q766" i="1"/>
  <c r="R766" i="1" s="1"/>
  <c r="S766" i="1" s="1"/>
  <c r="AA766" i="1"/>
  <c r="Z766" i="1"/>
  <c r="T769" i="1"/>
  <c r="A767" i="1"/>
  <c r="Z767" i="1" l="1"/>
  <c r="Y766" i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A769" i="1"/>
  <c r="T771" i="1"/>
  <c r="Z769" i="1" l="1"/>
  <c r="Q769" i="1"/>
  <c r="R769" i="1" s="1"/>
  <c r="S769" i="1" s="1"/>
  <c r="AA769" i="1"/>
  <c r="T772" i="1"/>
  <c r="A770" i="1"/>
  <c r="Q770" i="1" s="1"/>
  <c r="Y769" i="1" l="1"/>
  <c r="AA770" i="1"/>
  <c r="R770" i="1"/>
  <c r="AA771" i="1"/>
  <c r="Z770" i="1"/>
  <c r="Z771" i="1" s="1"/>
  <c r="H770" i="1"/>
  <c r="T773" i="1"/>
  <c r="A771" i="1"/>
  <c r="Q771" i="1" s="1"/>
  <c r="Z772" i="1" l="1"/>
  <c r="AA772" i="1"/>
  <c r="R771" i="1"/>
  <c r="H771" i="1"/>
  <c r="A772" i="1"/>
  <c r="T774" i="1"/>
  <c r="Q772" i="1" l="1"/>
  <c r="H772" i="1"/>
  <c r="T775" i="1"/>
  <c r="A773" i="1"/>
  <c r="Y772" i="1" l="1"/>
  <c r="Q773" i="1"/>
  <c r="R773" i="1" s="1"/>
  <c r="R772" i="1"/>
  <c r="S772" i="1" s="1"/>
  <c r="Z773" i="1"/>
  <c r="AA773" i="1"/>
  <c r="H773" i="1"/>
  <c r="A774" i="1"/>
  <c r="T776" i="1"/>
  <c r="AA774" i="1" l="1"/>
  <c r="Z774" i="1"/>
  <c r="Q774" i="1"/>
  <c r="R774" i="1" s="1"/>
  <c r="S774" i="1" s="1"/>
  <c r="H774" i="1"/>
  <c r="T777" i="1"/>
  <c r="A775" i="1"/>
  <c r="AA775" i="1" l="1"/>
  <c r="Z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AA777" i="1" l="1"/>
  <c r="Y776" i="1"/>
  <c r="Z777" i="1"/>
  <c r="Q777" i="1"/>
  <c r="R777" i="1" s="1"/>
  <c r="S777" i="1" s="1"/>
  <c r="H777" i="1"/>
  <c r="A778" i="1"/>
  <c r="T780" i="1"/>
  <c r="H778" i="1" l="1"/>
  <c r="Q778" i="1"/>
  <c r="R778" i="1" s="1"/>
  <c r="S778" i="1" s="1"/>
  <c r="Y777" i="1"/>
  <c r="AA778" i="1"/>
  <c r="Z778" i="1"/>
  <c r="A779" i="1"/>
  <c r="T781" i="1"/>
  <c r="Z779" i="1" l="1"/>
  <c r="Y778" i="1"/>
  <c r="AA779" i="1"/>
  <c r="Q779" i="1"/>
  <c r="R779" i="1" s="1"/>
  <c r="S779" i="1" s="1"/>
  <c r="H779" i="1"/>
  <c r="A780" i="1"/>
  <c r="T782" i="1"/>
  <c r="Q780" i="1" l="1"/>
  <c r="R780" i="1" s="1"/>
  <c r="S780" i="1" s="1"/>
  <c r="Y779" i="1"/>
  <c r="AA780" i="1"/>
  <c r="Z780" i="1"/>
  <c r="H780" i="1"/>
  <c r="T783" i="1"/>
  <c r="A781" i="1"/>
  <c r="Y780" i="1" l="1"/>
  <c r="Z781" i="1"/>
  <c r="AA781" i="1"/>
  <c r="Q781" i="1"/>
  <c r="R781" i="1" s="1"/>
  <c r="S781" i="1" s="1"/>
  <c r="H781" i="1"/>
  <c r="T784" i="1"/>
  <c r="A782" i="1"/>
  <c r="Y781" i="1" l="1"/>
  <c r="Z782" i="1"/>
  <c r="Q782" i="1"/>
  <c r="R782" i="1" s="1"/>
  <c r="S782" i="1" s="1"/>
  <c r="AA782" i="1"/>
  <c r="H782" i="1"/>
  <c r="A783" i="1"/>
  <c r="T785" i="1"/>
  <c r="Y782" i="1" l="1"/>
  <c r="AA783" i="1"/>
  <c r="Z783" i="1"/>
  <c r="Q783" i="1"/>
  <c r="R783" i="1" s="1"/>
  <c r="S783" i="1" s="1"/>
  <c r="H783" i="1"/>
  <c r="A784" i="1"/>
  <c r="T786" i="1"/>
  <c r="Y783" i="1" l="1"/>
  <c r="Z784" i="1"/>
  <c r="AA784" i="1"/>
  <c r="Q784" i="1"/>
  <c r="R784" i="1" s="1"/>
  <c r="S784" i="1" s="1"/>
  <c r="H784" i="1"/>
  <c r="T787" i="1"/>
  <c r="A785" i="1"/>
  <c r="H785" i="1" l="1"/>
  <c r="Y784" i="1"/>
  <c r="AA785" i="1"/>
  <c r="Q785" i="1"/>
  <c r="R785" i="1" s="1"/>
  <c r="S785" i="1" s="1"/>
  <c r="Z785" i="1"/>
  <c r="A786" i="1"/>
  <c r="T788" i="1"/>
  <c r="Z786" i="1" l="1"/>
  <c r="Y785" i="1"/>
  <c r="Q786" i="1"/>
  <c r="R786" i="1" s="1"/>
  <c r="S786" i="1" s="1"/>
  <c r="AA786" i="1"/>
  <c r="H786" i="1"/>
  <c r="T789" i="1"/>
  <c r="A787" i="1"/>
  <c r="Y786" i="1" l="1"/>
  <c r="AA787" i="1"/>
  <c r="Z787" i="1"/>
  <c r="Q787" i="1"/>
  <c r="R787" i="1" s="1"/>
  <c r="S787" i="1" s="1"/>
  <c r="H787" i="1"/>
  <c r="A788" i="1"/>
  <c r="T790" i="1"/>
  <c r="Q788" i="1" l="1"/>
  <c r="R788" i="1" s="1"/>
  <c r="S788" i="1" s="1"/>
  <c r="Y787" i="1"/>
  <c r="Z788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Y789" i="1" l="1"/>
  <c r="AA790" i="1"/>
  <c r="Z790" i="1"/>
  <c r="Q790" i="1"/>
  <c r="R790" i="1" s="1"/>
  <c r="S790" i="1" s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H793" i="1" l="1"/>
  <c r="Y792" i="1"/>
  <c r="Z793" i="1"/>
  <c r="Q793" i="1"/>
  <c r="R793" i="1" s="1"/>
  <c r="S793" i="1" s="1"/>
  <c r="AA793" i="1"/>
  <c r="T796" i="1"/>
  <c r="A794" i="1"/>
  <c r="Y793" i="1" l="1"/>
  <c r="AA794" i="1"/>
  <c r="Z794" i="1"/>
  <c r="Q794" i="1"/>
  <c r="R794" i="1" s="1"/>
  <c r="S794" i="1" s="1"/>
  <c r="H794" i="1"/>
  <c r="A795" i="1"/>
  <c r="T797" i="1"/>
  <c r="Y794" i="1" l="1"/>
  <c r="AA795" i="1"/>
  <c r="Z795" i="1"/>
  <c r="Q795" i="1"/>
  <c r="R795" i="1" s="1"/>
  <c r="S795" i="1" s="1"/>
  <c r="H795" i="1"/>
  <c r="T798" i="1"/>
  <c r="A796" i="1"/>
  <c r="Y795" i="1" l="1"/>
  <c r="Z796" i="1"/>
  <c r="Q796" i="1"/>
  <c r="R796" i="1" s="1"/>
  <c r="S796" i="1" s="1"/>
  <c r="AA796" i="1"/>
  <c r="H796" i="1"/>
  <c r="A797" i="1"/>
  <c r="T799" i="1"/>
  <c r="Y796" i="1" l="1"/>
  <c r="AA797" i="1"/>
  <c r="Z797" i="1"/>
  <c r="Q797" i="1"/>
  <c r="R797" i="1" s="1"/>
  <c r="S797" i="1" s="1"/>
  <c r="H797" i="1"/>
  <c r="A798" i="1"/>
  <c r="T800" i="1"/>
  <c r="Q798" i="1" l="1"/>
  <c r="R798" i="1" s="1"/>
  <c r="S798" i="1" s="1"/>
  <c r="Y797" i="1"/>
  <c r="Z798" i="1"/>
  <c r="AA798" i="1"/>
  <c r="H798" i="1"/>
  <c r="A799" i="1"/>
  <c r="T801" i="1"/>
  <c r="Y798" i="1" l="1"/>
  <c r="Z799" i="1"/>
  <c r="AA799" i="1"/>
  <c r="Q799" i="1"/>
  <c r="R799" i="1" s="1"/>
  <c r="S799" i="1" s="1"/>
  <c r="H799" i="1"/>
  <c r="T802" i="1"/>
  <c r="A800" i="1"/>
  <c r="Y799" i="1" l="1"/>
  <c r="AA800" i="1"/>
  <c r="Q800" i="1"/>
  <c r="R800" i="1" s="1"/>
  <c r="S800" i="1" s="1"/>
  <c r="Z800" i="1"/>
  <c r="H800" i="1"/>
  <c r="T803" i="1"/>
  <c r="A801" i="1"/>
  <c r="Q801" i="1" s="1"/>
  <c r="Z801" i="1" l="1"/>
  <c r="Z802" i="1" s="1"/>
  <c r="R801" i="1"/>
  <c r="AA801" i="1"/>
  <c r="AA802" i="1" s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Z804" i="1" s="1"/>
  <c r="H803" i="1"/>
  <c r="T806" i="1"/>
  <c r="A804" i="1"/>
  <c r="Q804" i="1" l="1"/>
  <c r="R804" i="1" s="1"/>
  <c r="S804" i="1" s="1"/>
  <c r="R803" i="1"/>
  <c r="AA804" i="1"/>
  <c r="H804" i="1"/>
  <c r="T807" i="1"/>
  <c r="A805" i="1"/>
  <c r="AA805" i="1" l="1"/>
  <c r="Q805" i="1"/>
  <c r="R805" i="1" s="1"/>
  <c r="S805" i="1" s="1"/>
  <c r="Y804" i="1"/>
  <c r="Z805" i="1"/>
  <c r="H805" i="1"/>
  <c r="A806" i="1"/>
  <c r="T808" i="1"/>
  <c r="Z806" i="1" l="1"/>
  <c r="Q806" i="1"/>
  <c r="R806" i="1" s="1"/>
  <c r="S806" i="1" s="1"/>
  <c r="Y805" i="1"/>
  <c r="AA806" i="1"/>
  <c r="H806" i="1"/>
  <c r="A807" i="1"/>
  <c r="T809" i="1"/>
  <c r="Y806" i="1" l="1"/>
  <c r="AA807" i="1"/>
  <c r="Z807" i="1"/>
  <c r="Q807" i="1"/>
  <c r="R807" i="1" s="1"/>
  <c r="S807" i="1" s="1"/>
  <c r="H807" i="1"/>
  <c r="T810" i="1"/>
  <c r="A808" i="1"/>
  <c r="Y807" i="1" l="1"/>
  <c r="Q808" i="1"/>
  <c r="R808" i="1" s="1"/>
  <c r="S808" i="1" s="1"/>
  <c r="Z808" i="1"/>
  <c r="AA808" i="1"/>
  <c r="H808" i="1"/>
  <c r="A809" i="1"/>
  <c r="T811" i="1"/>
  <c r="Y808" i="1" l="1"/>
  <c r="Z809" i="1"/>
  <c r="AA809" i="1"/>
  <c r="Q809" i="1"/>
  <c r="R809" i="1" s="1"/>
  <c r="S809" i="1" s="1"/>
  <c r="H809" i="1"/>
  <c r="T812" i="1"/>
  <c r="A810" i="1"/>
  <c r="AA810" i="1" l="1"/>
  <c r="Y809" i="1"/>
  <c r="Q810" i="1"/>
  <c r="R810" i="1" s="1"/>
  <c r="S810" i="1" s="1"/>
  <c r="Z810" i="1"/>
  <c r="H810" i="1"/>
  <c r="A811" i="1"/>
  <c r="T813" i="1"/>
  <c r="Y810" i="1" l="1"/>
  <c r="Z811" i="1"/>
  <c r="Q811" i="1"/>
  <c r="R811" i="1" s="1"/>
  <c r="S811" i="1" s="1"/>
  <c r="AA811" i="1"/>
  <c r="H811" i="1"/>
  <c r="A812" i="1"/>
  <c r="T814" i="1"/>
  <c r="Y811" i="1" l="1"/>
  <c r="AA812" i="1"/>
  <c r="Z812" i="1"/>
  <c r="Q812" i="1"/>
  <c r="R812" i="1" s="1"/>
  <c r="S812" i="1" s="1"/>
  <c r="H812" i="1"/>
  <c r="T815" i="1"/>
  <c r="A813" i="1"/>
  <c r="Y812" i="1" l="1"/>
  <c r="Q813" i="1"/>
  <c r="R813" i="1" s="1"/>
  <c r="S813" i="1" s="1"/>
  <c r="Z813" i="1"/>
  <c r="AA813" i="1"/>
  <c r="H813" i="1"/>
  <c r="A814" i="1"/>
  <c r="T816" i="1"/>
  <c r="Y813" i="1" l="1"/>
  <c r="Z814" i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Y814" i="1"/>
  <c r="Z815" i="1"/>
  <c r="H815" i="1"/>
  <c r="A816" i="1"/>
  <c r="T818" i="1"/>
  <c r="Y815" i="1" l="1"/>
  <c r="Z816" i="1"/>
  <c r="Q816" i="1"/>
  <c r="R816" i="1" s="1"/>
  <c r="S816" i="1" s="1"/>
  <c r="AA816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Z818" i="1"/>
  <c r="AA818" i="1"/>
  <c r="Q818" i="1"/>
  <c r="R818" i="1" s="1"/>
  <c r="S818" i="1" s="1"/>
  <c r="H818" i="1"/>
  <c r="A819" i="1"/>
  <c r="T821" i="1"/>
  <c r="Q819" i="1" l="1"/>
  <c r="R819" i="1" s="1"/>
  <c r="S819" i="1" s="1"/>
  <c r="Y818" i="1"/>
  <c r="Z819" i="1"/>
  <c r="AA819" i="1"/>
  <c r="H819" i="1"/>
  <c r="A820" i="1"/>
  <c r="T822" i="1"/>
  <c r="Y819" i="1" l="1"/>
  <c r="Z820" i="1"/>
  <c r="AA820" i="1"/>
  <c r="Q820" i="1"/>
  <c r="R820" i="1" s="1"/>
  <c r="S820" i="1" s="1"/>
  <c r="H820" i="1"/>
  <c r="T823" i="1"/>
  <c r="A821" i="1"/>
  <c r="Y820" i="1" l="1"/>
  <c r="AA821" i="1"/>
  <c r="Q821" i="1"/>
  <c r="R821" i="1" s="1"/>
  <c r="S821" i="1" s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Y822" i="1" l="1"/>
  <c r="Q823" i="1"/>
  <c r="R823" i="1" s="1"/>
  <c r="S823" i="1" s="1"/>
  <c r="Z823" i="1"/>
  <c r="AA823" i="1"/>
  <c r="H823" i="1"/>
  <c r="A824" i="1"/>
  <c r="T826" i="1"/>
  <c r="Y823" i="1" l="1"/>
  <c r="Z824" i="1"/>
  <c r="AA824" i="1"/>
  <c r="Q824" i="1"/>
  <c r="R824" i="1" s="1"/>
  <c r="S824" i="1" s="1"/>
  <c r="H824" i="1"/>
  <c r="T827" i="1"/>
  <c r="A825" i="1"/>
  <c r="Y824" i="1" l="1"/>
  <c r="AA825" i="1"/>
  <c r="Q825" i="1"/>
  <c r="R825" i="1" s="1"/>
  <c r="S825" i="1" s="1"/>
  <c r="Z825" i="1"/>
  <c r="H825" i="1"/>
  <c r="A826" i="1"/>
  <c r="T828" i="1"/>
  <c r="Y825" i="1" l="1"/>
  <c r="Z826" i="1"/>
  <c r="AA826" i="1"/>
  <c r="Q826" i="1"/>
  <c r="R826" i="1" s="1"/>
  <c r="S826" i="1" s="1"/>
  <c r="H826" i="1"/>
  <c r="A827" i="1"/>
  <c r="T829" i="1"/>
  <c r="Y826" i="1" l="1"/>
  <c r="AA827" i="1"/>
  <c r="Z827" i="1"/>
  <c r="Q827" i="1"/>
  <c r="R827" i="1" s="1"/>
  <c r="S827" i="1" s="1"/>
  <c r="H827" i="1"/>
  <c r="T830" i="1"/>
  <c r="A828" i="1"/>
  <c r="Y827" i="1" l="1"/>
  <c r="AA828" i="1"/>
  <c r="Q828" i="1"/>
  <c r="R828" i="1" s="1"/>
  <c r="S828" i="1" s="1"/>
  <c r="Z828" i="1"/>
  <c r="H828" i="1"/>
  <c r="A829" i="1"/>
  <c r="T831" i="1"/>
  <c r="Y828" i="1" l="1"/>
  <c r="Z829" i="1"/>
  <c r="AA829" i="1"/>
  <c r="Q829" i="1"/>
  <c r="R829" i="1" s="1"/>
  <c r="H829" i="1"/>
  <c r="T832" i="1"/>
  <c r="A830" i="1"/>
  <c r="AA830" i="1" l="1"/>
  <c r="Q830" i="1"/>
  <c r="R830" i="1" s="1"/>
  <c r="Z830" i="1"/>
  <c r="H830" i="1"/>
  <c r="A831" i="1"/>
  <c r="Q831" i="1" s="1"/>
  <c r="R831" i="1" s="1"/>
  <c r="T833" i="1"/>
  <c r="Z831" i="1" l="1"/>
  <c r="Z832" i="1" s="1"/>
  <c r="AA831" i="1"/>
  <c r="AA832" i="1" s="1"/>
  <c r="H831" i="1"/>
  <c r="S831" i="1"/>
  <c r="T834" i="1"/>
  <c r="A832" i="1"/>
  <c r="Q832" i="1" s="1"/>
  <c r="R832" i="1" s="1"/>
  <c r="AA833" i="1" l="1"/>
  <c r="Z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Y833" i="1" l="1"/>
  <c r="R834" i="1"/>
  <c r="AA834" i="1"/>
  <c r="AA835" i="1" s="1"/>
  <c r="Z834" i="1"/>
  <c r="Z835" i="1" s="1"/>
  <c r="H834" i="1"/>
  <c r="T837" i="1"/>
  <c r="A835" i="1"/>
  <c r="Q835" i="1" s="1"/>
  <c r="R835" i="1" s="1"/>
  <c r="Z836" i="1" l="1"/>
  <c r="AA836" i="1"/>
  <c r="H835" i="1"/>
  <c r="A836" i="1"/>
  <c r="T838" i="1"/>
  <c r="Q836" i="1" l="1"/>
  <c r="Y836" i="1" s="1"/>
  <c r="H836" i="1"/>
  <c r="A837" i="1"/>
  <c r="T839" i="1"/>
  <c r="Q837" i="1" l="1"/>
  <c r="R837" i="1" s="1"/>
  <c r="S837" i="1" s="1"/>
  <c r="R836" i="1"/>
  <c r="S836" i="1" s="1"/>
  <c r="Z837" i="1"/>
  <c r="AA837" i="1"/>
  <c r="H837" i="1"/>
  <c r="T840" i="1"/>
  <c r="A838" i="1"/>
  <c r="Y837" i="1" l="1"/>
  <c r="AA838" i="1"/>
  <c r="Z838" i="1"/>
  <c r="Q838" i="1"/>
  <c r="R838" i="1" s="1"/>
  <c r="S838" i="1" s="1"/>
  <c r="H838" i="1"/>
  <c r="T841" i="1"/>
  <c r="A839" i="1"/>
  <c r="Y838" i="1" l="1"/>
  <c r="AA839" i="1"/>
  <c r="Z839" i="1"/>
  <c r="Q839" i="1"/>
  <c r="R839" i="1" s="1"/>
  <c r="S839" i="1" s="1"/>
  <c r="H839" i="1"/>
  <c r="A840" i="1"/>
  <c r="T842" i="1"/>
  <c r="Y839" i="1" l="1"/>
  <c r="AA840" i="1"/>
  <c r="Z840" i="1"/>
  <c r="Q840" i="1"/>
  <c r="R840" i="1" s="1"/>
  <c r="S840" i="1" s="1"/>
  <c r="H840" i="1"/>
  <c r="A841" i="1"/>
  <c r="T843" i="1"/>
  <c r="Y840" i="1" l="1"/>
  <c r="Z841" i="1"/>
  <c r="AA841" i="1"/>
  <c r="Q841" i="1"/>
  <c r="R841" i="1" s="1"/>
  <c r="S841" i="1" s="1"/>
  <c r="H841" i="1"/>
  <c r="T844" i="1"/>
  <c r="A842" i="1"/>
  <c r="Y841" i="1" l="1"/>
  <c r="Z842" i="1"/>
  <c r="AA842" i="1"/>
  <c r="Q842" i="1"/>
  <c r="R842" i="1" s="1"/>
  <c r="S842" i="1" s="1"/>
  <c r="H842" i="1"/>
  <c r="A843" i="1"/>
  <c r="T845" i="1"/>
  <c r="Y842" i="1" l="1"/>
  <c r="Z843" i="1"/>
  <c r="AA843" i="1"/>
  <c r="Q843" i="1"/>
  <c r="R843" i="1" s="1"/>
  <c r="S843" i="1" s="1"/>
  <c r="H843" i="1"/>
  <c r="T846" i="1"/>
  <c r="A844" i="1"/>
  <c r="Y843" i="1" l="1"/>
  <c r="Z844" i="1"/>
  <c r="Q844" i="1"/>
  <c r="R844" i="1" s="1"/>
  <c r="S844" i="1" s="1"/>
  <c r="AA844" i="1"/>
  <c r="H844" i="1"/>
  <c r="T847" i="1"/>
  <c r="A845" i="1"/>
  <c r="Y844" i="1" l="1"/>
  <c r="AA845" i="1"/>
  <c r="Q845" i="1"/>
  <c r="R845" i="1" s="1"/>
  <c r="S845" i="1" s="1"/>
  <c r="Z845" i="1"/>
  <c r="H845" i="1"/>
  <c r="T848" i="1"/>
  <c r="A846" i="1"/>
  <c r="Y845" i="1" l="1"/>
  <c r="Z846" i="1"/>
  <c r="Q846" i="1"/>
  <c r="R846" i="1" s="1"/>
  <c r="S846" i="1" s="1"/>
  <c r="AA846" i="1"/>
  <c r="H846" i="1"/>
  <c r="A847" i="1"/>
  <c r="T849" i="1"/>
  <c r="Q847" i="1" l="1"/>
  <c r="R847" i="1" s="1"/>
  <c r="S847" i="1" s="1"/>
  <c r="Y846" i="1"/>
  <c r="AA847" i="1"/>
  <c r="Z847" i="1"/>
  <c r="H847" i="1"/>
  <c r="T850" i="1"/>
  <c r="A848" i="1"/>
  <c r="Y847" i="1" l="1"/>
  <c r="Z848" i="1"/>
  <c r="AA848" i="1"/>
  <c r="Q848" i="1"/>
  <c r="R848" i="1" s="1"/>
  <c r="S848" i="1" s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AA850" i="1"/>
  <c r="Q850" i="1"/>
  <c r="R850" i="1" s="1"/>
  <c r="S850" i="1" s="1"/>
  <c r="Z850" i="1"/>
  <c r="H850" i="1"/>
  <c r="A851" i="1"/>
  <c r="T853" i="1"/>
  <c r="Y850" i="1" l="1"/>
  <c r="Z851" i="1"/>
  <c r="AA851" i="1"/>
  <c r="Q851" i="1"/>
  <c r="R851" i="1" s="1"/>
  <c r="S851" i="1" s="1"/>
  <c r="H851" i="1"/>
  <c r="T854" i="1"/>
  <c r="A852" i="1"/>
  <c r="Y851" i="1" l="1"/>
  <c r="AA852" i="1"/>
  <c r="Q852" i="1"/>
  <c r="R852" i="1" s="1"/>
  <c r="S852" i="1" s="1"/>
  <c r="Z852" i="1"/>
  <c r="H852" i="1"/>
  <c r="A853" i="1"/>
  <c r="T855" i="1"/>
  <c r="Y852" i="1" l="1"/>
  <c r="Z853" i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Y853" i="1"/>
  <c r="Z854" i="1"/>
  <c r="H854" i="1"/>
  <c r="T857" i="1"/>
  <c r="A855" i="1"/>
  <c r="Y854" i="1" l="1"/>
  <c r="Z855" i="1"/>
  <c r="Q855" i="1"/>
  <c r="R855" i="1" s="1"/>
  <c r="S855" i="1" s="1"/>
  <c r="AA855" i="1"/>
  <c r="H855" i="1"/>
  <c r="A856" i="1"/>
  <c r="T858" i="1"/>
  <c r="Q856" i="1" l="1"/>
  <c r="R856" i="1" s="1"/>
  <c r="S856" i="1" s="1"/>
  <c r="Y855" i="1"/>
  <c r="AA856" i="1"/>
  <c r="Z856" i="1"/>
  <c r="H856" i="1"/>
  <c r="T859" i="1"/>
  <c r="A857" i="1"/>
  <c r="Y856" i="1" l="1"/>
  <c r="Z857" i="1"/>
  <c r="AA857" i="1"/>
  <c r="Q857" i="1"/>
  <c r="R857" i="1" s="1"/>
  <c r="S857" i="1" s="1"/>
  <c r="H857" i="1"/>
  <c r="A858" i="1"/>
  <c r="T860" i="1"/>
  <c r="Q858" i="1" l="1"/>
  <c r="R858" i="1" s="1"/>
  <c r="S858" i="1" s="1"/>
  <c r="Y857" i="1"/>
  <c r="AA858" i="1"/>
  <c r="Z858" i="1"/>
  <c r="H858" i="1"/>
  <c r="A859" i="1"/>
  <c r="T861" i="1"/>
  <c r="Y858" i="1" l="1"/>
  <c r="Z859" i="1"/>
  <c r="AA859" i="1"/>
  <c r="Q859" i="1"/>
  <c r="R859" i="1" s="1"/>
  <c r="S859" i="1" s="1"/>
  <c r="H859" i="1"/>
  <c r="A860" i="1"/>
  <c r="Q860" i="1" s="1"/>
  <c r="T862" i="1"/>
  <c r="R860" i="1" l="1"/>
  <c r="Z860" i="1"/>
  <c r="Z861" i="1" s="1"/>
  <c r="AA860" i="1"/>
  <c r="AA861" i="1" s="1"/>
  <c r="H860" i="1"/>
  <c r="A861" i="1"/>
  <c r="Q861" i="1" s="1"/>
  <c r="R861" i="1" s="1"/>
  <c r="T863" i="1"/>
  <c r="AA862" i="1" l="1"/>
  <c r="Z862" i="1"/>
  <c r="H861" i="1"/>
  <c r="T864" i="1"/>
  <c r="A862" i="1"/>
  <c r="Q862" i="1" s="1"/>
  <c r="R862" i="1" s="1"/>
  <c r="Z863" i="1" l="1"/>
  <c r="AA863" i="1"/>
  <c r="H862" i="1"/>
  <c r="S862" i="1"/>
  <c r="T865" i="1"/>
  <c r="A863" i="1"/>
  <c r="Q863" i="1" l="1"/>
  <c r="R863" i="1" s="1"/>
  <c r="S863" i="1" s="1"/>
  <c r="H863" i="1"/>
  <c r="T866" i="1"/>
  <c r="A864" i="1"/>
  <c r="Q864" i="1" l="1"/>
  <c r="R864" i="1" s="1"/>
  <c r="Z864" i="1"/>
  <c r="AA864" i="1"/>
  <c r="H864" i="1"/>
  <c r="T867" i="1"/>
  <c r="A865" i="1"/>
  <c r="AA865" i="1" l="1"/>
  <c r="Z865" i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H866" i="1"/>
  <c r="A867" i="1"/>
  <c r="T869" i="1"/>
  <c r="Y866" i="1" l="1"/>
  <c r="Z867" i="1"/>
  <c r="Q867" i="1"/>
  <c r="R867" i="1" s="1"/>
  <c r="S867" i="1" s="1"/>
  <c r="AA867" i="1"/>
  <c r="H867" i="1"/>
  <c r="A868" i="1"/>
  <c r="T870" i="1"/>
  <c r="Y867" i="1" l="1"/>
  <c r="AA868" i="1"/>
  <c r="Z868" i="1"/>
  <c r="Q868" i="1"/>
  <c r="R868" i="1" s="1"/>
  <c r="S868" i="1" s="1"/>
  <c r="H868" i="1"/>
  <c r="T871" i="1"/>
  <c r="A869" i="1"/>
  <c r="Y868" i="1" l="1"/>
  <c r="Z869" i="1"/>
  <c r="AA869" i="1"/>
  <c r="Q869" i="1"/>
  <c r="R869" i="1" s="1"/>
  <c r="S869" i="1" s="1"/>
  <c r="H869" i="1"/>
  <c r="T872" i="1"/>
  <c r="A870" i="1"/>
  <c r="Y869" i="1" l="1"/>
  <c r="AA870" i="1"/>
  <c r="Q870" i="1"/>
  <c r="R870" i="1" s="1"/>
  <c r="S870" i="1" s="1"/>
  <c r="Z870" i="1"/>
  <c r="H870" i="1"/>
  <c r="A871" i="1"/>
  <c r="T873" i="1"/>
  <c r="Y870" i="1" l="1"/>
  <c r="Z871" i="1"/>
  <c r="AA871" i="1"/>
  <c r="Q871" i="1"/>
  <c r="R871" i="1" s="1"/>
  <c r="S871" i="1" s="1"/>
  <c r="H871" i="1"/>
  <c r="T874" i="1"/>
  <c r="A872" i="1"/>
  <c r="Y871" i="1" l="1"/>
  <c r="AA872" i="1"/>
  <c r="Q872" i="1"/>
  <c r="R872" i="1" s="1"/>
  <c r="S872" i="1" s="1"/>
  <c r="Z872" i="1"/>
  <c r="H872" i="1"/>
  <c r="T875" i="1"/>
  <c r="A873" i="1"/>
  <c r="Y872" i="1" l="1"/>
  <c r="Z873" i="1"/>
  <c r="Q873" i="1"/>
  <c r="R873" i="1" s="1"/>
  <c r="S873" i="1" s="1"/>
  <c r="AA873" i="1"/>
  <c r="H873" i="1"/>
  <c r="A874" i="1"/>
  <c r="T876" i="1"/>
  <c r="Q874" i="1" l="1"/>
  <c r="R874" i="1" s="1"/>
  <c r="S874" i="1" s="1"/>
  <c r="Y873" i="1"/>
  <c r="AA874" i="1"/>
  <c r="Z874" i="1"/>
  <c r="H874" i="1"/>
  <c r="T877" i="1"/>
  <c r="A875" i="1"/>
  <c r="Y874" i="1" l="1"/>
  <c r="Z875" i="1"/>
  <c r="AA875" i="1"/>
  <c r="Q875" i="1"/>
  <c r="R875" i="1" s="1"/>
  <c r="S875" i="1" s="1"/>
  <c r="H875" i="1"/>
  <c r="T878" i="1"/>
  <c r="A876" i="1"/>
  <c r="Y875" i="1" l="1"/>
  <c r="AA876" i="1"/>
  <c r="Q876" i="1"/>
  <c r="R876" i="1" s="1"/>
  <c r="S876" i="1" s="1"/>
  <c r="Z876" i="1"/>
  <c r="H876" i="1"/>
  <c r="T879" i="1"/>
  <c r="A877" i="1"/>
  <c r="H877" i="1" l="1"/>
  <c r="Y876" i="1"/>
  <c r="AA877" i="1"/>
  <c r="Q877" i="1"/>
  <c r="R877" i="1" s="1"/>
  <c r="S877" i="1" s="1"/>
  <c r="Z877" i="1"/>
  <c r="A878" i="1"/>
  <c r="T880" i="1"/>
  <c r="Y877" i="1" l="1"/>
  <c r="Q878" i="1"/>
  <c r="R878" i="1" s="1"/>
  <c r="S878" i="1" s="1"/>
  <c r="Z878" i="1"/>
  <c r="AA878" i="1"/>
  <c r="H878" i="1"/>
  <c r="T881" i="1"/>
  <c r="A879" i="1"/>
  <c r="Y878" i="1" l="1"/>
  <c r="AA879" i="1"/>
  <c r="Z879" i="1"/>
  <c r="Q879" i="1"/>
  <c r="R879" i="1" s="1"/>
  <c r="S879" i="1" s="1"/>
  <c r="H879" i="1"/>
  <c r="T882" i="1"/>
  <c r="A880" i="1"/>
  <c r="H880" i="1" l="1"/>
  <c r="Z880" i="1"/>
  <c r="Y879" i="1"/>
  <c r="Q880" i="1"/>
  <c r="R880" i="1" s="1"/>
  <c r="S880" i="1" s="1"/>
  <c r="AA880" i="1"/>
  <c r="T883" i="1"/>
  <c r="A881" i="1"/>
  <c r="Y880" i="1" l="1"/>
  <c r="AA881" i="1"/>
  <c r="Q881" i="1"/>
  <c r="R881" i="1" s="1"/>
  <c r="S881" i="1" s="1"/>
  <c r="Z881" i="1"/>
  <c r="H881" i="1"/>
  <c r="T884" i="1"/>
  <c r="A882" i="1"/>
  <c r="Y881" i="1" l="1"/>
  <c r="AA882" i="1"/>
  <c r="Z882" i="1"/>
  <c r="Q882" i="1"/>
  <c r="R882" i="1" s="1"/>
  <c r="S882" i="1" s="1"/>
  <c r="H882" i="1"/>
  <c r="A883" i="1"/>
  <c r="T885" i="1"/>
  <c r="Y882" i="1" l="1"/>
  <c r="AA883" i="1"/>
  <c r="Z883" i="1"/>
  <c r="Q883" i="1"/>
  <c r="R883" i="1" s="1"/>
  <c r="S883" i="1" s="1"/>
  <c r="H883" i="1"/>
  <c r="A884" i="1"/>
  <c r="T886" i="1"/>
  <c r="Y883" i="1" l="1"/>
  <c r="Z884" i="1"/>
  <c r="AA884" i="1"/>
  <c r="Q884" i="1"/>
  <c r="R884" i="1" s="1"/>
  <c r="S884" i="1" s="1"/>
  <c r="H884" i="1"/>
  <c r="T887" i="1"/>
  <c r="A885" i="1"/>
  <c r="Y884" i="1" l="1"/>
  <c r="AA885" i="1"/>
  <c r="Q885" i="1"/>
  <c r="R885" i="1" s="1"/>
  <c r="S885" i="1" s="1"/>
  <c r="Z885" i="1"/>
  <c r="H885" i="1"/>
  <c r="A886" i="1"/>
  <c r="T888" i="1"/>
  <c r="Z886" i="1" l="1"/>
  <c r="Y885" i="1"/>
  <c r="AA886" i="1"/>
  <c r="Q886" i="1"/>
  <c r="R886" i="1" s="1"/>
  <c r="S886" i="1" s="1"/>
  <c r="H886" i="1"/>
  <c r="T889" i="1"/>
  <c r="A887" i="1"/>
  <c r="Y886" i="1" l="1"/>
  <c r="AA887" i="1"/>
  <c r="Q887" i="1"/>
  <c r="R887" i="1" s="1"/>
  <c r="S887" i="1" s="1"/>
  <c r="Z887" i="1"/>
  <c r="H887" i="1"/>
  <c r="T890" i="1"/>
  <c r="A888" i="1"/>
  <c r="Z888" i="1" l="1"/>
  <c r="Y887" i="1"/>
  <c r="AA888" i="1"/>
  <c r="Q888" i="1"/>
  <c r="R888" i="1" s="1"/>
  <c r="S888" i="1" s="1"/>
  <c r="H888" i="1"/>
  <c r="T891" i="1"/>
  <c r="A889" i="1"/>
  <c r="Y888" i="1" l="1"/>
  <c r="Q889" i="1"/>
  <c r="R889" i="1" s="1"/>
  <c r="S889" i="1" s="1"/>
  <c r="AA889" i="1"/>
  <c r="Z889" i="1"/>
  <c r="H889" i="1"/>
  <c r="A890" i="1"/>
  <c r="T892" i="1"/>
  <c r="Y889" i="1" l="1"/>
  <c r="AA890" i="1"/>
  <c r="Z890" i="1"/>
  <c r="Q890" i="1"/>
  <c r="R890" i="1" s="1"/>
  <c r="S890" i="1" s="1"/>
  <c r="H890" i="1"/>
  <c r="T893" i="1"/>
  <c r="A891" i="1"/>
  <c r="Q891" i="1" s="1"/>
  <c r="R891" i="1" l="1"/>
  <c r="AA891" i="1"/>
  <c r="AA892" i="1" s="1"/>
  <c r="Z891" i="1"/>
  <c r="Z892" i="1" s="1"/>
  <c r="Y890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Z896" i="1" l="1"/>
  <c r="Q896" i="1"/>
  <c r="R896" i="1" s="1"/>
  <c r="S896" i="1" s="1"/>
  <c r="AA896" i="1"/>
  <c r="H896" i="1"/>
  <c r="A897" i="1"/>
  <c r="T899" i="1"/>
  <c r="Y896" i="1" l="1"/>
  <c r="AA897" i="1"/>
  <c r="Z897" i="1"/>
  <c r="Q897" i="1"/>
  <c r="R897" i="1" s="1"/>
  <c r="S897" i="1" s="1"/>
  <c r="H897" i="1"/>
  <c r="T900" i="1"/>
  <c r="A898" i="1"/>
  <c r="Y897" i="1" l="1"/>
  <c r="Z898" i="1"/>
  <c r="Q898" i="1"/>
  <c r="R898" i="1" s="1"/>
  <c r="S898" i="1" s="1"/>
  <c r="AA898" i="1"/>
  <c r="H898" i="1"/>
  <c r="A899" i="1"/>
  <c r="T901" i="1"/>
  <c r="H899" i="1" l="1"/>
  <c r="Y898" i="1"/>
  <c r="AA899" i="1"/>
  <c r="Z899" i="1"/>
  <c r="Q899" i="1"/>
  <c r="R899" i="1" s="1"/>
  <c r="S899" i="1" s="1"/>
  <c r="A900" i="1"/>
  <c r="T902" i="1"/>
  <c r="Q900" i="1" l="1"/>
  <c r="R900" i="1" s="1"/>
  <c r="S900" i="1" s="1"/>
  <c r="Y899" i="1"/>
  <c r="Z900" i="1"/>
  <c r="AA900" i="1"/>
  <c r="H900" i="1"/>
  <c r="T903" i="1"/>
  <c r="A901" i="1"/>
  <c r="Y900" i="1" l="1"/>
  <c r="AA901" i="1"/>
  <c r="Z901" i="1"/>
  <c r="Q901" i="1"/>
  <c r="R901" i="1" s="1"/>
  <c r="S901" i="1" s="1"/>
  <c r="H901" i="1"/>
  <c r="A902" i="1"/>
  <c r="T904" i="1"/>
  <c r="Q902" i="1" l="1"/>
  <c r="R902" i="1" s="1"/>
  <c r="S902" i="1" s="1"/>
  <c r="Y901" i="1"/>
  <c r="AA902" i="1"/>
  <c r="Z902" i="1"/>
  <c r="H902" i="1"/>
  <c r="T905" i="1"/>
  <c r="A903" i="1"/>
  <c r="Y902" i="1" l="1"/>
  <c r="Z903" i="1"/>
  <c r="AA903" i="1"/>
  <c r="Q903" i="1"/>
  <c r="R903" i="1" s="1"/>
  <c r="S903" i="1" s="1"/>
  <c r="H903" i="1"/>
  <c r="A904" i="1"/>
  <c r="T906" i="1"/>
  <c r="Q904" i="1" l="1"/>
  <c r="R904" i="1" s="1"/>
  <c r="S904" i="1" s="1"/>
  <c r="Y903" i="1"/>
  <c r="Z904" i="1"/>
  <c r="AA904" i="1"/>
  <c r="H904" i="1"/>
  <c r="A905" i="1"/>
  <c r="T907" i="1"/>
  <c r="H905" i="1" l="1"/>
  <c r="Y904" i="1"/>
  <c r="AA905" i="1"/>
  <c r="Z905" i="1"/>
  <c r="Q905" i="1"/>
  <c r="R905" i="1" s="1"/>
  <c r="S905" i="1" s="1"/>
  <c r="A906" i="1"/>
  <c r="T908" i="1"/>
  <c r="Y905" i="1" l="1"/>
  <c r="Q906" i="1"/>
  <c r="R906" i="1" s="1"/>
  <c r="S906" i="1" s="1"/>
  <c r="Z906" i="1"/>
  <c r="AA906" i="1"/>
  <c r="H906" i="1"/>
  <c r="T909" i="1"/>
  <c r="A907" i="1"/>
  <c r="Y906" i="1" l="1"/>
  <c r="AA907" i="1"/>
  <c r="Z907" i="1"/>
  <c r="Q907" i="1"/>
  <c r="R907" i="1" s="1"/>
  <c r="S907" i="1" s="1"/>
  <c r="H907" i="1"/>
  <c r="A908" i="1"/>
  <c r="T910" i="1"/>
  <c r="H908" i="1" l="1"/>
  <c r="Q908" i="1"/>
  <c r="R908" i="1" s="1"/>
  <c r="S908" i="1" s="1"/>
  <c r="Y907" i="1"/>
  <c r="AA908" i="1"/>
  <c r="Z908" i="1"/>
  <c r="T911" i="1"/>
  <c r="A909" i="1"/>
  <c r="Z909" i="1" l="1"/>
  <c r="Y908" i="1"/>
  <c r="AA909" i="1"/>
  <c r="Q909" i="1"/>
  <c r="R909" i="1" s="1"/>
  <c r="S909" i="1" s="1"/>
  <c r="H909" i="1"/>
  <c r="A910" i="1"/>
  <c r="T912" i="1"/>
  <c r="H910" i="1" l="1"/>
  <c r="Q910" i="1"/>
  <c r="R910" i="1" s="1"/>
  <c r="S910" i="1" s="1"/>
  <c r="Y909" i="1"/>
  <c r="AA910" i="1"/>
  <c r="Z910" i="1"/>
  <c r="T913" i="1"/>
  <c r="A911" i="1"/>
  <c r="Y910" i="1" l="1"/>
  <c r="Z911" i="1"/>
  <c r="AA911" i="1"/>
  <c r="Q911" i="1"/>
  <c r="R911" i="1" s="1"/>
  <c r="S911" i="1" s="1"/>
  <c r="H911" i="1"/>
  <c r="T914" i="1"/>
  <c r="A912" i="1"/>
  <c r="H912" i="1" l="1"/>
  <c r="Y911" i="1"/>
  <c r="Z912" i="1"/>
  <c r="AA912" i="1"/>
  <c r="Q912" i="1"/>
  <c r="R912" i="1" s="1"/>
  <c r="S912" i="1" s="1"/>
  <c r="T915" i="1"/>
  <c r="A913" i="1"/>
  <c r="Y912" i="1" l="1"/>
  <c r="Z913" i="1"/>
  <c r="AA913" i="1"/>
  <c r="Q913" i="1"/>
  <c r="R913" i="1" s="1"/>
  <c r="S913" i="1" s="1"/>
  <c r="H913" i="1"/>
  <c r="T916" i="1"/>
  <c r="A914" i="1"/>
  <c r="Y913" i="1" l="1"/>
  <c r="AA914" i="1"/>
  <c r="Q914" i="1"/>
  <c r="R914" i="1" s="1"/>
  <c r="S914" i="1" s="1"/>
  <c r="Z914" i="1"/>
  <c r="H914" i="1"/>
  <c r="T917" i="1"/>
  <c r="A915" i="1"/>
  <c r="Y914" i="1" l="1"/>
  <c r="Q915" i="1"/>
  <c r="R915" i="1" s="1"/>
  <c r="S915" i="1" s="1"/>
  <c r="Z915" i="1"/>
  <c r="AA915" i="1"/>
  <c r="H915" i="1"/>
  <c r="T918" i="1"/>
  <c r="A916" i="1"/>
  <c r="Y915" i="1" l="1"/>
  <c r="AA916" i="1"/>
  <c r="Q916" i="1"/>
  <c r="R916" i="1" s="1"/>
  <c r="S916" i="1" s="1"/>
  <c r="Z916" i="1"/>
  <c r="H916" i="1"/>
  <c r="T919" i="1"/>
  <c r="A917" i="1"/>
  <c r="Y916" i="1" l="1"/>
  <c r="Z917" i="1"/>
  <c r="Q917" i="1"/>
  <c r="R917" i="1" s="1"/>
  <c r="S917" i="1" s="1"/>
  <c r="AA917" i="1"/>
  <c r="H917" i="1"/>
  <c r="A918" i="1"/>
  <c r="T920" i="1"/>
  <c r="Q918" i="1" l="1"/>
  <c r="R918" i="1" s="1"/>
  <c r="S918" i="1" s="1"/>
  <c r="Y917" i="1"/>
  <c r="AA918" i="1"/>
  <c r="Z918" i="1"/>
  <c r="H918" i="1"/>
  <c r="T921" i="1"/>
  <c r="A919" i="1"/>
  <c r="Y918" i="1" l="1"/>
  <c r="Z919" i="1"/>
  <c r="AA919" i="1"/>
  <c r="Q919" i="1"/>
  <c r="R919" i="1" s="1"/>
  <c r="S919" i="1" s="1"/>
  <c r="H919" i="1"/>
  <c r="A920" i="1"/>
  <c r="T922" i="1"/>
  <c r="Q920" i="1" l="1"/>
  <c r="R920" i="1" s="1"/>
  <c r="S920" i="1" s="1"/>
  <c r="Y919" i="1"/>
  <c r="AA920" i="1"/>
  <c r="Z920" i="1"/>
  <c r="H920" i="1"/>
  <c r="T923" i="1"/>
  <c r="A921" i="1"/>
  <c r="Z921" i="1" l="1"/>
  <c r="AA921" i="1"/>
  <c r="Q921" i="1"/>
  <c r="R921" i="1" s="1"/>
  <c r="H921" i="1"/>
  <c r="A922" i="1"/>
  <c r="T924" i="1"/>
  <c r="Q922" i="1" l="1"/>
  <c r="R922" i="1" s="1"/>
  <c r="Z922" i="1"/>
  <c r="AA922" i="1"/>
  <c r="H922" i="1"/>
  <c r="T925" i="1"/>
  <c r="A923" i="1"/>
  <c r="Q923" i="1" s="1"/>
  <c r="AA923" i="1" l="1"/>
  <c r="AA924" i="1" s="1"/>
  <c r="Z923" i="1"/>
  <c r="Z924" i="1" s="1"/>
  <c r="R923" i="1"/>
  <c r="H923" i="1"/>
  <c r="T926" i="1"/>
  <c r="A924" i="1"/>
  <c r="Q924" i="1" s="1"/>
  <c r="R924" i="1" s="1"/>
  <c r="Z925" i="1" l="1"/>
  <c r="AA925" i="1"/>
  <c r="H924" i="1"/>
  <c r="A925" i="1"/>
  <c r="T927" i="1"/>
  <c r="Q925" i="1" l="1"/>
  <c r="H925" i="1"/>
  <c r="A926" i="1"/>
  <c r="T928" i="1"/>
  <c r="Q926" i="1" l="1"/>
  <c r="R925" i="1"/>
  <c r="S925" i="1" s="1"/>
  <c r="Z926" i="1"/>
  <c r="AA926" i="1"/>
  <c r="H926" i="1"/>
  <c r="A927" i="1"/>
  <c r="T929" i="1"/>
  <c r="Z927" i="1" l="1"/>
  <c r="AA927" i="1"/>
  <c r="Q927" i="1"/>
  <c r="R927" i="1" s="1"/>
  <c r="S927" i="1" s="1"/>
  <c r="R926" i="1"/>
  <c r="S926" i="1" s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Z929" i="1"/>
  <c r="AA929" i="1"/>
  <c r="Q929" i="1"/>
  <c r="R929" i="1" s="1"/>
  <c r="S929" i="1" s="1"/>
  <c r="H929" i="1"/>
  <c r="A930" i="1"/>
  <c r="T932" i="1"/>
  <c r="Y929" i="1" l="1"/>
  <c r="Q930" i="1"/>
  <c r="R930" i="1" s="1"/>
  <c r="S930" i="1" s="1"/>
  <c r="AA930" i="1"/>
  <c r="Z930" i="1"/>
  <c r="H930" i="1"/>
  <c r="T933" i="1"/>
  <c r="A931" i="1"/>
  <c r="Y930" i="1" l="1"/>
  <c r="Z931" i="1"/>
  <c r="AA931" i="1"/>
  <c r="Q931" i="1"/>
  <c r="R931" i="1" s="1"/>
  <c r="S931" i="1" s="1"/>
  <c r="H931" i="1"/>
  <c r="T934" i="1"/>
  <c r="A932" i="1"/>
  <c r="Y931" i="1" l="1"/>
  <c r="AA932" i="1"/>
  <c r="Q932" i="1"/>
  <c r="R932" i="1" s="1"/>
  <c r="S932" i="1" s="1"/>
  <c r="Z932" i="1"/>
  <c r="H932" i="1"/>
  <c r="A933" i="1"/>
  <c r="T935" i="1"/>
  <c r="Z933" i="1" l="1"/>
  <c r="AA933" i="1"/>
  <c r="Y932" i="1"/>
  <c r="Q933" i="1"/>
  <c r="R933" i="1" s="1"/>
  <c r="S933" i="1" s="1"/>
  <c r="H933" i="1"/>
  <c r="T936" i="1"/>
  <c r="A934" i="1"/>
  <c r="Y933" i="1" l="1"/>
  <c r="AA934" i="1"/>
  <c r="Q934" i="1"/>
  <c r="R934" i="1" s="1"/>
  <c r="S934" i="1" s="1"/>
  <c r="Z934" i="1"/>
  <c r="H934" i="1"/>
  <c r="A935" i="1"/>
  <c r="T937" i="1"/>
  <c r="Y934" i="1" l="1"/>
  <c r="Z935" i="1"/>
  <c r="AA935" i="1"/>
  <c r="Q935" i="1"/>
  <c r="R935" i="1" s="1"/>
  <c r="S935" i="1" s="1"/>
  <c r="H935" i="1"/>
  <c r="H936" i="1" s="1"/>
  <c r="A936" i="1"/>
  <c r="T938" i="1"/>
  <c r="Y935" i="1" l="1"/>
  <c r="Z936" i="1"/>
  <c r="AA936" i="1"/>
  <c r="Q936" i="1"/>
  <c r="R936" i="1" s="1"/>
  <c r="S936" i="1" s="1"/>
  <c r="T939" i="1"/>
  <c r="A937" i="1"/>
  <c r="AA937" i="1" l="1"/>
  <c r="Y936" i="1"/>
  <c r="Z937" i="1"/>
  <c r="Q937" i="1"/>
  <c r="R937" i="1" s="1"/>
  <c r="S937" i="1" s="1"/>
  <c r="H937" i="1"/>
  <c r="A938" i="1"/>
  <c r="T940" i="1"/>
  <c r="Y937" i="1" l="1"/>
  <c r="Z938" i="1"/>
  <c r="Q938" i="1"/>
  <c r="R938" i="1" s="1"/>
  <c r="S938" i="1" s="1"/>
  <c r="AA938" i="1"/>
  <c r="H938" i="1"/>
  <c r="T941" i="1"/>
  <c r="A939" i="1"/>
  <c r="H939" i="1" l="1"/>
  <c r="Y938" i="1"/>
  <c r="Z939" i="1"/>
  <c r="Q939" i="1"/>
  <c r="R939" i="1" s="1"/>
  <c r="S939" i="1" s="1"/>
  <c r="AA939" i="1"/>
  <c r="A940" i="1"/>
  <c r="T942" i="1"/>
  <c r="Q940" i="1" l="1"/>
  <c r="R940" i="1" s="1"/>
  <c r="S940" i="1" s="1"/>
  <c r="Y939" i="1"/>
  <c r="AA940" i="1"/>
  <c r="Z940" i="1"/>
  <c r="H940" i="1"/>
  <c r="T943" i="1"/>
  <c r="A941" i="1"/>
  <c r="H941" i="1" l="1"/>
  <c r="Z941" i="1"/>
  <c r="Q941" i="1"/>
  <c r="R941" i="1" s="1"/>
  <c r="S941" i="1" s="1"/>
  <c r="Y940" i="1"/>
  <c r="AA941" i="1"/>
  <c r="A942" i="1"/>
  <c r="T944" i="1"/>
  <c r="Q942" i="1" l="1"/>
  <c r="R942" i="1" s="1"/>
  <c r="S942" i="1" s="1"/>
  <c r="Y941" i="1"/>
  <c r="AA942" i="1"/>
  <c r="Z942" i="1"/>
  <c r="H942" i="1"/>
  <c r="A943" i="1"/>
  <c r="T945" i="1"/>
  <c r="H943" i="1" l="1"/>
  <c r="Y942" i="1"/>
  <c r="Z943" i="1"/>
  <c r="AA943" i="1"/>
  <c r="Q943" i="1"/>
  <c r="R943" i="1" s="1"/>
  <c r="S943" i="1" s="1"/>
  <c r="T946" i="1"/>
  <c r="A944" i="1"/>
  <c r="Q944" i="1" l="1"/>
  <c r="R944" i="1" s="1"/>
  <c r="S944" i="1" s="1"/>
  <c r="Y943" i="1"/>
  <c r="AA944" i="1"/>
  <c r="Z944" i="1"/>
  <c r="H944" i="1"/>
  <c r="T947" i="1"/>
  <c r="A945" i="1"/>
  <c r="H945" i="1" l="1"/>
  <c r="Y944" i="1"/>
  <c r="Z945" i="1"/>
  <c r="AA945" i="1"/>
  <c r="Q945" i="1"/>
  <c r="R945" i="1" s="1"/>
  <c r="S945" i="1" s="1"/>
  <c r="T948" i="1"/>
  <c r="A946" i="1"/>
  <c r="Q946" i="1" l="1"/>
  <c r="R946" i="1" s="1"/>
  <c r="S946" i="1" s="1"/>
  <c r="Y945" i="1"/>
  <c r="AA946" i="1"/>
  <c r="Z946" i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Q948" i="1" l="1"/>
  <c r="R948" i="1" s="1"/>
  <c r="S948" i="1" s="1"/>
  <c r="Y947" i="1"/>
  <c r="Z948" i="1"/>
  <c r="AA948" i="1"/>
  <c r="H948" i="1"/>
  <c r="A949" i="1"/>
  <c r="T951" i="1"/>
  <c r="Y948" i="1" l="1"/>
  <c r="AA949" i="1"/>
  <c r="Z949" i="1"/>
  <c r="Q949" i="1"/>
  <c r="R949" i="1" s="1"/>
  <c r="S949" i="1" s="1"/>
  <c r="H949" i="1"/>
  <c r="T952" i="1"/>
  <c r="A950" i="1"/>
  <c r="AA950" i="1" l="1"/>
  <c r="Y949" i="1"/>
  <c r="Q950" i="1"/>
  <c r="R950" i="1" s="1"/>
  <c r="S950" i="1" s="1"/>
  <c r="Z950" i="1"/>
  <c r="H950" i="1"/>
  <c r="T953" i="1"/>
  <c r="A951" i="1"/>
  <c r="H951" i="1" l="1"/>
  <c r="Y950" i="1"/>
  <c r="Z951" i="1"/>
  <c r="Q951" i="1"/>
  <c r="R951" i="1" s="1"/>
  <c r="AA951" i="1"/>
  <c r="A952" i="1"/>
  <c r="Q952" i="1" s="1"/>
  <c r="T954" i="1"/>
  <c r="R952" i="1" l="1"/>
  <c r="AA952" i="1"/>
  <c r="AA953" i="1" s="1"/>
  <c r="Z952" i="1"/>
  <c r="Z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5" i="1" s="1"/>
  <c r="S954" i="1"/>
  <c r="Y954" i="1"/>
  <c r="H955" i="1"/>
  <c r="A956" i="1"/>
  <c r="T958" i="1"/>
  <c r="Z956" i="1" l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Z958" i="1" l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T962" i="1"/>
  <c r="A960" i="1"/>
  <c r="Y959" i="1" l="1"/>
  <c r="Z960" i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Y960" i="1"/>
  <c r="AA961" i="1"/>
  <c r="Z961" i="1"/>
  <c r="T964" i="1"/>
  <c r="A962" i="1"/>
  <c r="Y961" i="1" l="1"/>
  <c r="Z962" i="1"/>
  <c r="AA962" i="1"/>
  <c r="Q962" i="1"/>
  <c r="R962" i="1" s="1"/>
  <c r="S962" i="1" s="1"/>
  <c r="H962" i="1"/>
  <c r="T965" i="1"/>
  <c r="A963" i="1"/>
  <c r="H963" i="1" l="1"/>
  <c r="Y962" i="1"/>
  <c r="Z963" i="1"/>
  <c r="AA963" i="1"/>
  <c r="Q963" i="1"/>
  <c r="R963" i="1" s="1"/>
  <c r="S963" i="1" s="1"/>
  <c r="T966" i="1"/>
  <c r="A964" i="1"/>
  <c r="Y963" i="1" l="1"/>
  <c r="Z964" i="1"/>
  <c r="AA964" i="1"/>
  <c r="Q964" i="1"/>
  <c r="R964" i="1" s="1"/>
  <c r="S964" i="1" s="1"/>
  <c r="H964" i="1"/>
  <c r="T967" i="1"/>
  <c r="A965" i="1"/>
  <c r="Y964" i="1" l="1"/>
  <c r="AA965" i="1"/>
  <c r="Q965" i="1"/>
  <c r="R965" i="1" s="1"/>
  <c r="S965" i="1" s="1"/>
  <c r="Z965" i="1"/>
  <c r="H965" i="1"/>
  <c r="A966" i="1"/>
  <c r="T968" i="1"/>
  <c r="H966" i="1" l="1"/>
  <c r="Y965" i="1"/>
  <c r="Z966" i="1"/>
  <c r="AA966" i="1"/>
  <c r="Q966" i="1"/>
  <c r="R966" i="1" s="1"/>
  <c r="S966" i="1" s="1"/>
  <c r="T969" i="1"/>
  <c r="A967" i="1"/>
  <c r="Q967" i="1" l="1"/>
  <c r="R967" i="1" s="1"/>
  <c r="S967" i="1" s="1"/>
  <c r="AA967" i="1"/>
  <c r="Y966" i="1"/>
  <c r="Z967" i="1"/>
  <c r="H967" i="1"/>
  <c r="A968" i="1"/>
  <c r="T970" i="1"/>
  <c r="H968" i="1" l="1"/>
  <c r="Y967" i="1"/>
  <c r="Z968" i="1"/>
  <c r="AA968" i="1"/>
  <c r="Q968" i="1"/>
  <c r="R968" i="1" s="1"/>
  <c r="S968" i="1" s="1"/>
  <c r="A969" i="1"/>
  <c r="T971" i="1"/>
  <c r="Q969" i="1" l="1"/>
  <c r="R969" i="1" s="1"/>
  <c r="S969" i="1" s="1"/>
  <c r="Y968" i="1"/>
  <c r="AA969" i="1"/>
  <c r="Z969" i="1"/>
  <c r="H969" i="1"/>
  <c r="T972" i="1"/>
  <c r="A970" i="1"/>
  <c r="Y969" i="1" l="1"/>
  <c r="Z970" i="1"/>
  <c r="AA970" i="1"/>
  <c r="Q970" i="1"/>
  <c r="R970" i="1" s="1"/>
  <c r="S970" i="1" s="1"/>
  <c r="H970" i="1"/>
  <c r="T973" i="1"/>
  <c r="A971" i="1"/>
  <c r="AA971" i="1" l="1"/>
  <c r="Y970" i="1"/>
  <c r="Q971" i="1"/>
  <c r="R971" i="1" s="1"/>
  <c r="S971" i="1" s="1"/>
  <c r="Z971" i="1"/>
  <c r="H971" i="1"/>
  <c r="T974" i="1"/>
  <c r="A972" i="1"/>
  <c r="Y971" i="1" l="1"/>
  <c r="Z972" i="1"/>
  <c r="Q972" i="1"/>
  <c r="R972" i="1" s="1"/>
  <c r="S972" i="1" s="1"/>
  <c r="AA972" i="1"/>
  <c r="H972" i="1"/>
  <c r="T975" i="1"/>
  <c r="A973" i="1"/>
  <c r="Y972" i="1" l="1"/>
  <c r="Q973" i="1"/>
  <c r="R973" i="1" s="1"/>
  <c r="S973" i="1" s="1"/>
  <c r="AA973" i="1"/>
  <c r="Z973" i="1"/>
  <c r="H973" i="1"/>
  <c r="A974" i="1"/>
  <c r="T976" i="1"/>
  <c r="H974" i="1" l="1"/>
  <c r="Y973" i="1"/>
  <c r="AA974" i="1"/>
  <c r="Z974" i="1"/>
  <c r="Q974" i="1"/>
  <c r="R974" i="1" s="1"/>
  <c r="S974" i="1" s="1"/>
  <c r="T977" i="1"/>
  <c r="A975" i="1"/>
  <c r="Y974" i="1" l="1"/>
  <c r="AA975" i="1"/>
  <c r="Z975" i="1"/>
  <c r="Q975" i="1"/>
  <c r="R975" i="1" s="1"/>
  <c r="S975" i="1" s="1"/>
  <c r="H975" i="1"/>
  <c r="T978" i="1"/>
  <c r="A976" i="1"/>
  <c r="H976" i="1" l="1"/>
  <c r="Y975" i="1"/>
  <c r="Z976" i="1"/>
  <c r="AA976" i="1"/>
  <c r="Q976" i="1"/>
  <c r="R976" i="1" s="1"/>
  <c r="S976" i="1" s="1"/>
  <c r="A977" i="1"/>
  <c r="T979" i="1"/>
  <c r="AA977" i="1" l="1"/>
  <c r="Q977" i="1"/>
  <c r="R977" i="1" s="1"/>
  <c r="S977" i="1" s="1"/>
  <c r="Y976" i="1"/>
  <c r="Z977" i="1"/>
  <c r="H977" i="1"/>
  <c r="A978" i="1"/>
  <c r="T980" i="1"/>
  <c r="Y977" i="1" l="1"/>
  <c r="AA978" i="1"/>
  <c r="Z978" i="1"/>
  <c r="Q978" i="1"/>
  <c r="R978" i="1" s="1"/>
  <c r="S978" i="1" s="1"/>
  <c r="H978" i="1"/>
  <c r="T981" i="1"/>
  <c r="A979" i="1"/>
  <c r="H979" i="1" l="1"/>
  <c r="Y978" i="1"/>
  <c r="Q979" i="1"/>
  <c r="R979" i="1" s="1"/>
  <c r="S979" i="1" s="1"/>
  <c r="Z979" i="1"/>
  <c r="AA979" i="1"/>
  <c r="T982" i="1"/>
  <c r="A980" i="1"/>
  <c r="AA980" i="1" l="1"/>
  <c r="Z980" i="1"/>
  <c r="Y979" i="1"/>
  <c r="Q980" i="1"/>
  <c r="R980" i="1" s="1"/>
  <c r="S980" i="1" s="1"/>
  <c r="H980" i="1"/>
  <c r="A981" i="1"/>
  <c r="T983" i="1"/>
  <c r="Y980" i="1" l="1"/>
  <c r="Z981" i="1"/>
  <c r="Q981" i="1"/>
  <c r="R981" i="1" s="1"/>
  <c r="S981" i="1" s="1"/>
  <c r="AA981" i="1"/>
  <c r="H981" i="1"/>
  <c r="Y895" i="1"/>
  <c r="T984" i="1"/>
  <c r="A982" i="1"/>
  <c r="Q982" i="1" s="1"/>
  <c r="R982" i="1" l="1"/>
  <c r="AA982" i="1"/>
  <c r="AA983" i="1" s="1"/>
  <c r="Z982" i="1"/>
  <c r="Z983" i="1" s="1"/>
  <c r="Y981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AA986" i="1"/>
  <c r="Z986" i="1"/>
  <c r="H986" i="1"/>
  <c r="A987" i="1"/>
  <c r="T989" i="1"/>
  <c r="Y986" i="1" l="1"/>
  <c r="Z987" i="1"/>
  <c r="Q987" i="1"/>
  <c r="R987" i="1" s="1"/>
  <c r="S987" i="1" s="1"/>
  <c r="AA987" i="1"/>
  <c r="H987" i="1"/>
  <c r="T990" i="1"/>
  <c r="A988" i="1"/>
  <c r="Y987" i="1" l="1"/>
  <c r="AA988" i="1"/>
  <c r="Z988" i="1"/>
  <c r="Q988" i="1"/>
  <c r="R988" i="1" s="1"/>
  <c r="S988" i="1" s="1"/>
  <c r="H988" i="1"/>
  <c r="A989" i="1"/>
  <c r="T991" i="1"/>
  <c r="Q989" i="1" l="1"/>
  <c r="R989" i="1" s="1"/>
  <c r="S989" i="1" s="1"/>
  <c r="Z989" i="1"/>
  <c r="AA989" i="1"/>
  <c r="H989" i="1"/>
  <c r="T992" i="1"/>
  <c r="A990" i="1"/>
  <c r="Y989" i="1" l="1"/>
  <c r="AA990" i="1"/>
  <c r="Z990" i="1"/>
  <c r="Q990" i="1"/>
  <c r="R990" i="1" s="1"/>
  <c r="S990" i="1" s="1"/>
  <c r="H990" i="1"/>
  <c r="A991" i="1"/>
  <c r="T993" i="1"/>
  <c r="Q991" i="1" l="1"/>
  <c r="R991" i="1" s="1"/>
  <c r="S991" i="1" s="1"/>
  <c r="Y990" i="1"/>
  <c r="Z991" i="1"/>
  <c r="AA991" i="1"/>
  <c r="H991" i="1"/>
  <c r="T994" i="1"/>
  <c r="A992" i="1"/>
  <c r="Y991" i="1" l="1"/>
  <c r="AA992" i="1"/>
  <c r="Z992" i="1"/>
  <c r="Q992" i="1"/>
  <c r="R992" i="1" s="1"/>
  <c r="S992" i="1" s="1"/>
  <c r="H992" i="1"/>
  <c r="A993" i="1"/>
  <c r="T995" i="1"/>
  <c r="Q993" i="1" l="1"/>
  <c r="R993" i="1" s="1"/>
  <c r="S993" i="1" s="1"/>
  <c r="Y992" i="1"/>
  <c r="Z993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Y995" i="1" l="1"/>
  <c r="Z996" i="1"/>
  <c r="AA996" i="1"/>
  <c r="Q996" i="1"/>
  <c r="R996" i="1" s="1"/>
  <c r="S996" i="1" s="1"/>
  <c r="H996" i="1"/>
  <c r="T999" i="1"/>
  <c r="A997" i="1"/>
  <c r="Y996" i="1" l="1"/>
  <c r="AA997" i="1"/>
  <c r="Z997" i="1"/>
  <c r="Q997" i="1"/>
  <c r="R997" i="1" s="1"/>
  <c r="S997" i="1" s="1"/>
  <c r="H997" i="1"/>
  <c r="A998" i="1"/>
  <c r="T1000" i="1"/>
  <c r="Y997" i="1" l="1"/>
  <c r="AA998" i="1"/>
  <c r="Z998" i="1"/>
  <c r="Q998" i="1"/>
  <c r="R998" i="1" s="1"/>
  <c r="S998" i="1" s="1"/>
  <c r="H998" i="1"/>
  <c r="A999" i="1"/>
  <c r="T1001" i="1"/>
  <c r="Y998" i="1" l="1"/>
  <c r="Z999" i="1"/>
  <c r="AA999" i="1"/>
  <c r="Q999" i="1"/>
  <c r="R999" i="1" s="1"/>
  <c r="S999" i="1" s="1"/>
  <c r="H999" i="1"/>
  <c r="T1002" i="1"/>
  <c r="A1000" i="1"/>
  <c r="Y999" i="1" l="1"/>
  <c r="Z1000" i="1"/>
  <c r="Q1000" i="1"/>
  <c r="R1000" i="1" s="1"/>
  <c r="S1000" i="1" s="1"/>
  <c r="AA1000" i="1"/>
  <c r="H1000" i="1"/>
  <c r="T1003" i="1"/>
  <c r="A1001" i="1"/>
  <c r="Y1000" i="1" l="1"/>
  <c r="AA1001" i="1"/>
  <c r="Z1001" i="1"/>
  <c r="Q1001" i="1"/>
  <c r="R1001" i="1" s="1"/>
  <c r="S1001" i="1" s="1"/>
  <c r="H1001" i="1"/>
  <c r="A1002" i="1"/>
  <c r="T1004" i="1"/>
  <c r="Q1002" i="1" l="1"/>
  <c r="R1002" i="1" s="1"/>
  <c r="S1002" i="1" s="1"/>
  <c r="Y1001" i="1"/>
  <c r="Z1002" i="1"/>
  <c r="AA1002" i="1"/>
  <c r="H1002" i="1"/>
  <c r="A1003" i="1"/>
  <c r="T1005" i="1"/>
  <c r="Y1002" i="1" l="1"/>
  <c r="Z1003" i="1"/>
  <c r="AA1003" i="1"/>
  <c r="Q1003" i="1"/>
  <c r="R1003" i="1" s="1"/>
  <c r="S1003" i="1" s="1"/>
  <c r="H1003" i="1"/>
  <c r="A1004" i="1"/>
  <c r="T1006" i="1"/>
  <c r="Y1003" i="1" l="1"/>
  <c r="Z1004" i="1"/>
  <c r="AA1004" i="1"/>
  <c r="Q1004" i="1"/>
  <c r="R1004" i="1" s="1"/>
  <c r="S1004" i="1" s="1"/>
  <c r="H1004" i="1"/>
  <c r="A1005" i="1"/>
  <c r="T1007" i="1"/>
  <c r="AA1005" i="1" l="1"/>
  <c r="Y1004" i="1"/>
  <c r="Z1005" i="1"/>
  <c r="Q1005" i="1"/>
  <c r="R1005" i="1" s="1"/>
  <c r="S1005" i="1" s="1"/>
  <c r="H1005" i="1"/>
  <c r="A1006" i="1"/>
  <c r="T1008" i="1"/>
  <c r="Y1005" i="1" l="1"/>
  <c r="Z1006" i="1"/>
  <c r="Q1006" i="1"/>
  <c r="R1006" i="1" s="1"/>
  <c r="S1006" i="1" s="1"/>
  <c r="AA1006" i="1"/>
  <c r="H1006" i="1"/>
  <c r="A1007" i="1"/>
  <c r="T1009" i="1"/>
  <c r="Y1006" i="1" l="1"/>
  <c r="AA1007" i="1"/>
  <c r="Z1007" i="1"/>
  <c r="Q1007" i="1"/>
  <c r="R1007" i="1" s="1"/>
  <c r="S1007" i="1" s="1"/>
  <c r="H1007" i="1"/>
  <c r="T1010" i="1"/>
  <c r="A1008" i="1"/>
  <c r="Y1007" i="1" l="1"/>
  <c r="Z1008" i="1"/>
  <c r="Q1008" i="1"/>
  <c r="R1008" i="1" s="1"/>
  <c r="S1008" i="1" s="1"/>
  <c r="AA1008" i="1"/>
  <c r="H1008" i="1"/>
  <c r="A1009" i="1"/>
  <c r="T1011" i="1"/>
  <c r="Y1008" i="1" l="1"/>
  <c r="AA1009" i="1"/>
  <c r="Z1009" i="1"/>
  <c r="Q1009" i="1"/>
  <c r="R1009" i="1" s="1"/>
  <c r="S1009" i="1" s="1"/>
  <c r="H1009" i="1"/>
  <c r="T1012" i="1"/>
  <c r="A1010" i="1"/>
  <c r="Y1009" i="1" l="1"/>
  <c r="AA1010" i="1"/>
  <c r="Z1010" i="1"/>
  <c r="Q1010" i="1"/>
  <c r="R1010" i="1" s="1"/>
  <c r="S1010" i="1" s="1"/>
  <c r="H1010" i="1"/>
  <c r="T1013" i="1"/>
  <c r="A1011" i="1"/>
  <c r="Z1011" i="1" l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H1012" i="1"/>
  <c r="T1015" i="1"/>
  <c r="A1013" i="1"/>
  <c r="Y1012" i="1" l="1"/>
  <c r="Z1013" i="1"/>
  <c r="AA1013" i="1"/>
  <c r="Q1013" i="1"/>
  <c r="R1013" i="1" s="1"/>
  <c r="H1013" i="1"/>
  <c r="T1016" i="1"/>
  <c r="A1014" i="1"/>
  <c r="Q1014" i="1" s="1"/>
  <c r="Z1014" i="1" l="1"/>
  <c r="Z1015" i="1" s="1"/>
  <c r="R1014" i="1"/>
  <c r="AA1014" i="1"/>
  <c r="AA1015" i="1" s="1"/>
  <c r="H1014" i="1"/>
  <c r="T1017" i="1"/>
  <c r="A1015" i="1"/>
  <c r="Q1015" i="1" s="1"/>
  <c r="AA1016" i="1" l="1"/>
  <c r="Z1016" i="1"/>
  <c r="R1015" i="1"/>
  <c r="H1015" i="1"/>
  <c r="A1016" i="1"/>
  <c r="T1018" i="1"/>
  <c r="Q1016" i="1" l="1"/>
  <c r="Z1017" i="1" s="1"/>
  <c r="H1016" i="1"/>
  <c r="T1019" i="1"/>
  <c r="A1017" i="1"/>
  <c r="Q1017" i="1" l="1"/>
  <c r="R1017" i="1" s="1"/>
  <c r="S1017" i="1" s="1"/>
  <c r="R1016" i="1"/>
  <c r="S1016" i="1" s="1"/>
  <c r="AA1017" i="1"/>
  <c r="H1017" i="1"/>
  <c r="T1020" i="1"/>
  <c r="A1018" i="1"/>
  <c r="Y1017" i="1" l="1"/>
  <c r="AA1018" i="1"/>
  <c r="Q1018" i="1"/>
  <c r="R1018" i="1" s="1"/>
  <c r="S1018" i="1" s="1"/>
  <c r="Z1018" i="1"/>
  <c r="H1018" i="1"/>
  <c r="T1021" i="1"/>
  <c r="A1019" i="1"/>
  <c r="Y1018" i="1" l="1"/>
  <c r="AA1019" i="1"/>
  <c r="Q1019" i="1"/>
  <c r="R1019" i="1" s="1"/>
  <c r="S1019" i="1" s="1"/>
  <c r="Z1019" i="1"/>
  <c r="H1019" i="1"/>
  <c r="A1020" i="1"/>
  <c r="T1022" i="1"/>
  <c r="Y1019" i="1" l="1"/>
  <c r="Z1020" i="1"/>
  <c r="AA1020" i="1"/>
  <c r="Q1020" i="1"/>
  <c r="R1020" i="1" s="1"/>
  <c r="S1020" i="1" s="1"/>
  <c r="H1020" i="1"/>
  <c r="T1023" i="1"/>
  <c r="A1021" i="1"/>
  <c r="Y1020" i="1" l="1"/>
  <c r="AA1021" i="1"/>
  <c r="Z1021" i="1"/>
  <c r="Q1021" i="1"/>
  <c r="R1021" i="1" s="1"/>
  <c r="S1021" i="1" s="1"/>
  <c r="H1021" i="1"/>
  <c r="A1022" i="1"/>
  <c r="T1024" i="1"/>
  <c r="Y1021" i="1" l="1"/>
  <c r="AA1022" i="1"/>
  <c r="Z1022" i="1"/>
  <c r="Q1022" i="1"/>
  <c r="R1022" i="1" s="1"/>
  <c r="S1022" i="1" s="1"/>
  <c r="H1022" i="1"/>
  <c r="T1025" i="1"/>
  <c r="A1023" i="1"/>
  <c r="AA1023" i="1" l="1"/>
  <c r="Y1022" i="1"/>
  <c r="Z1023" i="1"/>
  <c r="Q1023" i="1"/>
  <c r="R1023" i="1" s="1"/>
  <c r="S1023" i="1" s="1"/>
  <c r="H1023" i="1"/>
  <c r="A1024" i="1"/>
  <c r="T1026" i="1"/>
  <c r="Y1023" i="1" l="1"/>
  <c r="Z1024" i="1"/>
  <c r="Q1024" i="1"/>
  <c r="R1024" i="1" s="1"/>
  <c r="S1024" i="1" s="1"/>
  <c r="AA1024" i="1"/>
  <c r="H1024" i="1"/>
  <c r="T1027" i="1"/>
  <c r="A1025" i="1"/>
  <c r="Y1024" i="1" l="1"/>
  <c r="AA1025" i="1"/>
  <c r="Z1025" i="1"/>
  <c r="Q1025" i="1"/>
  <c r="R1025" i="1" s="1"/>
  <c r="S1025" i="1" s="1"/>
  <c r="H1025" i="1"/>
  <c r="A1026" i="1"/>
  <c r="T1028" i="1"/>
  <c r="Y1025" i="1" l="1"/>
  <c r="Z1026" i="1"/>
  <c r="AA1026" i="1"/>
  <c r="Q1026" i="1"/>
  <c r="R1026" i="1" s="1"/>
  <c r="S1026" i="1" s="1"/>
  <c r="H1026" i="1"/>
  <c r="T1029" i="1"/>
  <c r="A1027" i="1"/>
  <c r="Z1027" i="1" l="1"/>
  <c r="Y1026" i="1"/>
  <c r="AA1027" i="1"/>
  <c r="Q1027" i="1"/>
  <c r="R1027" i="1" s="1"/>
  <c r="S1027" i="1" s="1"/>
  <c r="H1027" i="1"/>
  <c r="T1030" i="1"/>
  <c r="A1028" i="1"/>
  <c r="Y1027" i="1" l="1"/>
  <c r="Q1028" i="1"/>
  <c r="R1028" i="1" s="1"/>
  <c r="S1028" i="1" s="1"/>
  <c r="AA1028" i="1"/>
  <c r="Z1028" i="1"/>
  <c r="H1028" i="1"/>
  <c r="A1029" i="1"/>
  <c r="T1031" i="1"/>
  <c r="Z1029" i="1" l="1"/>
  <c r="Y1028" i="1"/>
  <c r="AA1029" i="1"/>
  <c r="Q1029" i="1"/>
  <c r="R1029" i="1" s="1"/>
  <c r="S1029" i="1" s="1"/>
  <c r="H1029" i="1"/>
  <c r="T1032" i="1"/>
  <c r="A1030" i="1"/>
  <c r="Y1029" i="1" l="1"/>
  <c r="Z1030" i="1"/>
  <c r="Q1030" i="1"/>
  <c r="R1030" i="1" s="1"/>
  <c r="S1030" i="1" s="1"/>
  <c r="AA1030" i="1"/>
  <c r="H1030" i="1"/>
  <c r="T1033" i="1"/>
  <c r="A1031" i="1"/>
  <c r="Y1030" i="1" l="1"/>
  <c r="Z1031" i="1"/>
  <c r="Q1031" i="1"/>
  <c r="R1031" i="1" s="1"/>
  <c r="S1031" i="1" s="1"/>
  <c r="AA1031" i="1"/>
  <c r="H1031" i="1"/>
  <c r="A1032" i="1"/>
  <c r="T1034" i="1"/>
  <c r="Y1031" i="1" l="1"/>
  <c r="AA1032" i="1"/>
  <c r="Z1032" i="1"/>
  <c r="Q1032" i="1"/>
  <c r="R1032" i="1" s="1"/>
  <c r="S1032" i="1" s="1"/>
  <c r="H1032" i="1"/>
  <c r="T1035" i="1"/>
  <c r="A1033" i="1"/>
  <c r="Y1032" i="1" l="1"/>
  <c r="Z1033" i="1"/>
  <c r="Q1033" i="1"/>
  <c r="R1033" i="1" s="1"/>
  <c r="S1033" i="1" s="1"/>
  <c r="AA1033" i="1"/>
  <c r="H1033" i="1"/>
  <c r="A1034" i="1"/>
  <c r="T1036" i="1"/>
  <c r="Z1034" i="1" l="1"/>
  <c r="Y1033" i="1"/>
  <c r="AA1034" i="1"/>
  <c r="Q1034" i="1"/>
  <c r="R1034" i="1" s="1"/>
  <c r="S1034" i="1" s="1"/>
  <c r="H1034" i="1"/>
  <c r="T1037" i="1"/>
  <c r="A1035" i="1"/>
  <c r="H1035" i="1" l="1"/>
  <c r="Y1034" i="1"/>
  <c r="AA1035" i="1"/>
  <c r="Q1035" i="1"/>
  <c r="R1035" i="1" s="1"/>
  <c r="S1035" i="1" s="1"/>
  <c r="Z1035" i="1"/>
  <c r="T1038" i="1"/>
  <c r="A1036" i="1"/>
  <c r="Z1036" i="1" l="1"/>
  <c r="Y1035" i="1"/>
  <c r="AA1036" i="1"/>
  <c r="Q1036" i="1"/>
  <c r="R1036" i="1" s="1"/>
  <c r="S1036" i="1" s="1"/>
  <c r="H1036" i="1"/>
  <c r="A1037" i="1"/>
  <c r="T1039" i="1"/>
  <c r="Y1036" i="1" l="1"/>
  <c r="AA1037" i="1"/>
  <c r="Q1037" i="1"/>
  <c r="R1037" i="1" s="1"/>
  <c r="S1037" i="1" s="1"/>
  <c r="Z1037" i="1"/>
  <c r="H1037" i="1"/>
  <c r="T1040" i="1"/>
  <c r="A1038" i="1"/>
  <c r="Y1037" i="1" l="1"/>
  <c r="AA1038" i="1"/>
  <c r="Q1038" i="1"/>
  <c r="R1038" i="1" s="1"/>
  <c r="S1038" i="1" s="1"/>
  <c r="Z1038" i="1"/>
  <c r="H1038" i="1"/>
  <c r="A1039" i="1"/>
  <c r="T1041" i="1"/>
  <c r="Y1038" i="1" l="1"/>
  <c r="Z1039" i="1"/>
  <c r="AA1039" i="1"/>
  <c r="Q1039" i="1"/>
  <c r="R1039" i="1" s="1"/>
  <c r="S1039" i="1" s="1"/>
  <c r="H1039" i="1"/>
  <c r="T1042" i="1"/>
  <c r="A1040" i="1"/>
  <c r="Y1039" i="1" l="1"/>
  <c r="Z1040" i="1"/>
  <c r="AA1040" i="1"/>
  <c r="Q1040" i="1"/>
  <c r="R1040" i="1" s="1"/>
  <c r="S1040" i="1" s="1"/>
  <c r="H1040" i="1"/>
  <c r="T1043" i="1"/>
  <c r="A1041" i="1"/>
  <c r="Y1040" i="1" l="1"/>
  <c r="AA1041" i="1"/>
  <c r="Q1041" i="1"/>
  <c r="R1041" i="1" s="1"/>
  <c r="S1041" i="1" s="1"/>
  <c r="Z1041" i="1"/>
  <c r="H1041" i="1"/>
  <c r="A1042" i="1"/>
  <c r="T1044" i="1"/>
  <c r="Z1042" i="1" l="1"/>
  <c r="Q1042" i="1"/>
  <c r="R1042" i="1" s="1"/>
  <c r="S1042" i="1" s="1"/>
  <c r="AA1042" i="1"/>
  <c r="H1042" i="1"/>
  <c r="T1045" i="1"/>
  <c r="A1043" i="1"/>
  <c r="AA1043" i="1" l="1"/>
  <c r="Q1043" i="1"/>
  <c r="R1043" i="1" s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T1048" i="1"/>
  <c r="Z1047" i="1" l="1"/>
  <c r="R1046" i="1"/>
  <c r="AA1047" i="1"/>
  <c r="H1046" i="1"/>
  <c r="T1049" i="1"/>
  <c r="A1047" i="1"/>
  <c r="Q1047" i="1" l="1"/>
  <c r="H1047" i="1"/>
  <c r="T1050" i="1"/>
  <c r="A1048" i="1"/>
  <c r="Q1048" i="1" l="1"/>
  <c r="R1048" i="1" s="1"/>
  <c r="S1048" i="1" s="1"/>
  <c r="Y1047" i="1"/>
  <c r="AA1048" i="1"/>
  <c r="Z1048" i="1"/>
  <c r="R1047" i="1"/>
  <c r="S1047" i="1" s="1"/>
  <c r="H1048" i="1"/>
  <c r="T1051" i="1"/>
  <c r="A1049" i="1"/>
  <c r="Z1049" i="1" l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AA1051" i="1"/>
  <c r="Q1051" i="1"/>
  <c r="R1051" i="1" s="1"/>
  <c r="S1051" i="1" s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AA1053" i="1"/>
  <c r="Z1053" i="1"/>
  <c r="H1053" i="1"/>
  <c r="T1056" i="1"/>
  <c r="A1054" i="1"/>
  <c r="Y1053" i="1" l="1"/>
  <c r="Z1054" i="1"/>
  <c r="AA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AA1055" i="1"/>
  <c r="Z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AA1057" i="1"/>
  <c r="Z1057" i="1"/>
  <c r="H1057" i="1"/>
  <c r="A1058" i="1"/>
  <c r="T1060" i="1"/>
  <c r="Y1057" i="1" l="1"/>
  <c r="Z1058" i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Y1059" i="1" l="1"/>
  <c r="Z1060" i="1"/>
  <c r="Q1060" i="1"/>
  <c r="R1060" i="1" s="1"/>
  <c r="S1060" i="1" s="1"/>
  <c r="AA1060" i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Y1062" i="1" l="1"/>
  <c r="AA1063" i="1"/>
  <c r="Q1063" i="1"/>
  <c r="R1063" i="1" s="1"/>
  <c r="S1063" i="1" s="1"/>
  <c r="Z1063" i="1"/>
  <c r="H1063" i="1"/>
  <c r="A1064" i="1"/>
  <c r="T1066" i="1"/>
  <c r="Y1063" i="1" l="1"/>
  <c r="Q1064" i="1"/>
  <c r="R1064" i="1" s="1"/>
  <c r="S1064" i="1" s="1"/>
  <c r="Z1064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Z1066" i="1"/>
  <c r="AA1066" i="1"/>
  <c r="Q1066" i="1"/>
  <c r="R1066" i="1" s="1"/>
  <c r="S1066" i="1" s="1"/>
  <c r="H1066" i="1"/>
  <c r="A1067" i="1"/>
  <c r="T1069" i="1"/>
  <c r="Y1066" i="1" l="1"/>
  <c r="Q1067" i="1"/>
  <c r="R1067" i="1" s="1"/>
  <c r="S1067" i="1" s="1"/>
  <c r="Z1067" i="1"/>
  <c r="AA1067" i="1"/>
  <c r="H1067" i="1"/>
  <c r="A1068" i="1"/>
  <c r="T1070" i="1"/>
  <c r="Y1067" i="1" l="1"/>
  <c r="AA1068" i="1"/>
  <c r="Z1068" i="1"/>
  <c r="Q1068" i="1"/>
  <c r="R1068" i="1" s="1"/>
  <c r="S1068" i="1" s="1"/>
  <c r="H1068" i="1"/>
  <c r="A1069" i="1"/>
  <c r="T1071" i="1"/>
  <c r="Q1069" i="1" l="1"/>
  <c r="R1069" i="1" s="1"/>
  <c r="S1069" i="1" s="1"/>
  <c r="Y1068" i="1"/>
  <c r="Z1069" i="1"/>
  <c r="AA1069" i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AA1071" i="1"/>
  <c r="Z1071" i="1"/>
  <c r="Q1071" i="1"/>
  <c r="R1071" i="1" s="1"/>
  <c r="S1071" i="1" s="1"/>
  <c r="H1071" i="1"/>
  <c r="A1072" i="1"/>
  <c r="T1074" i="1"/>
  <c r="Y1071" i="1" l="1"/>
  <c r="AA1072" i="1"/>
  <c r="Z1072" i="1"/>
  <c r="Q1072" i="1"/>
  <c r="R1072" i="1" s="1"/>
  <c r="S1072" i="1" s="1"/>
  <c r="H1072" i="1"/>
  <c r="T1075" i="1"/>
  <c r="A1073" i="1"/>
  <c r="Q1073" i="1" l="1"/>
  <c r="R1073" i="1" s="1"/>
  <c r="S1073" i="1" s="1"/>
  <c r="Z1073" i="1"/>
  <c r="AA1073" i="1"/>
  <c r="Y1072" i="1"/>
  <c r="H1073" i="1"/>
  <c r="T1076" i="1"/>
  <c r="A1074" i="1"/>
  <c r="Q1074" i="1" s="1"/>
  <c r="AA1074" i="1" l="1"/>
  <c r="Z1074" i="1"/>
  <c r="Z1075" i="1" s="1"/>
  <c r="AA1075" i="1"/>
  <c r="R1074" i="1"/>
  <c r="H1074" i="1"/>
  <c r="A1075" i="1"/>
  <c r="Q1075" i="1" s="1"/>
  <c r="T1077" i="1"/>
  <c r="AA1076" i="1" l="1"/>
  <c r="R1075" i="1"/>
  <c r="Z1076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Y1076" i="1"/>
  <c r="AA1077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Z1080" i="1"/>
  <c r="AA1080" i="1"/>
  <c r="Q1080" i="1"/>
  <c r="R1080" i="1" s="1"/>
  <c r="S1080" i="1" s="1"/>
  <c r="H1080" i="1"/>
  <c r="T1083" i="1"/>
  <c r="A1081" i="1"/>
  <c r="Y1080" i="1" l="1"/>
  <c r="Z1081" i="1"/>
  <c r="AA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Z1083" i="1"/>
  <c r="Q1083" i="1"/>
  <c r="R1083" i="1" s="1"/>
  <c r="S1083" i="1" s="1"/>
  <c r="AA1083" i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Q1085" i="1"/>
  <c r="R1085" i="1" s="1"/>
  <c r="S1085" i="1" s="1"/>
  <c r="AA1085" i="1"/>
  <c r="H1085" i="1"/>
  <c r="T1088" i="1"/>
  <c r="A1086" i="1"/>
  <c r="H1086" i="1" l="1"/>
  <c r="Y1085" i="1"/>
  <c r="AA1086" i="1"/>
  <c r="Q1086" i="1"/>
  <c r="R1086" i="1" s="1"/>
  <c r="S1086" i="1" s="1"/>
  <c r="Z1086" i="1"/>
  <c r="A1087" i="1"/>
  <c r="T1089" i="1"/>
  <c r="Z1087" i="1" l="1"/>
  <c r="AA1087" i="1"/>
  <c r="Q1087" i="1"/>
  <c r="R1087" i="1" s="1"/>
  <c r="S1087" i="1" s="1"/>
  <c r="Y1086" i="1"/>
  <c r="H1087" i="1"/>
  <c r="T1090" i="1"/>
  <c r="A1088" i="1"/>
  <c r="Y1087" i="1" l="1"/>
  <c r="AA1088" i="1"/>
  <c r="Q1088" i="1"/>
  <c r="R1088" i="1" s="1"/>
  <c r="S1088" i="1" s="1"/>
  <c r="Z1088" i="1"/>
  <c r="H1088" i="1"/>
  <c r="T1091" i="1"/>
  <c r="A1089" i="1"/>
  <c r="Z1089" i="1" l="1"/>
  <c r="AA1089" i="1"/>
  <c r="Y1088" i="1"/>
  <c r="Q1089" i="1"/>
  <c r="R1089" i="1" s="1"/>
  <c r="S1089" i="1" s="1"/>
  <c r="H1089" i="1"/>
  <c r="A1090" i="1"/>
  <c r="T1092" i="1"/>
  <c r="Y1089" i="1" l="1"/>
  <c r="AA1090" i="1"/>
  <c r="Q1090" i="1"/>
  <c r="R1090" i="1" s="1"/>
  <c r="S1090" i="1" s="1"/>
  <c r="Z1090" i="1"/>
  <c r="H1090" i="1"/>
  <c r="A1091" i="1"/>
  <c r="T1093" i="1"/>
  <c r="Y1090" i="1" l="1"/>
  <c r="AA1091" i="1"/>
  <c r="Z1091" i="1"/>
  <c r="Q1091" i="1"/>
  <c r="R1091" i="1" s="1"/>
  <c r="S1091" i="1" s="1"/>
  <c r="H1091" i="1"/>
  <c r="T1094" i="1"/>
  <c r="A1092" i="1"/>
  <c r="Y1091" i="1" l="1"/>
  <c r="Q1092" i="1"/>
  <c r="R1092" i="1" s="1"/>
  <c r="S1092" i="1" s="1"/>
  <c r="Z1092" i="1"/>
  <c r="AA1092" i="1"/>
  <c r="H1092" i="1"/>
  <c r="A1093" i="1"/>
  <c r="T1095" i="1"/>
  <c r="Y1092" i="1" l="1"/>
  <c r="Z1093" i="1"/>
  <c r="AA1093" i="1"/>
  <c r="Q1093" i="1"/>
  <c r="R1093" i="1" s="1"/>
  <c r="S1093" i="1" s="1"/>
  <c r="H1093" i="1"/>
  <c r="A1094" i="1"/>
  <c r="T1096" i="1"/>
  <c r="Q1094" i="1" l="1"/>
  <c r="R1094" i="1" s="1"/>
  <c r="S1094" i="1" s="1"/>
  <c r="Y1093" i="1"/>
  <c r="AA1094" i="1"/>
  <c r="Z1094" i="1"/>
  <c r="H1094" i="1"/>
  <c r="A1095" i="1"/>
  <c r="T1097" i="1"/>
  <c r="Y1094" i="1" l="1"/>
  <c r="Z1095" i="1"/>
  <c r="AA1095" i="1"/>
  <c r="Q1095" i="1"/>
  <c r="R1095" i="1" s="1"/>
  <c r="S1095" i="1" s="1"/>
  <c r="H1095" i="1"/>
  <c r="T1098" i="1"/>
  <c r="A1096" i="1"/>
  <c r="H1096" i="1" l="1"/>
  <c r="Z1096" i="1"/>
  <c r="Y1095" i="1"/>
  <c r="Q1096" i="1"/>
  <c r="R1096" i="1" s="1"/>
  <c r="S1096" i="1" s="1"/>
  <c r="AA1096" i="1"/>
  <c r="T1099" i="1"/>
  <c r="A1097" i="1"/>
  <c r="Y1096" i="1" l="1"/>
  <c r="AA1097" i="1"/>
  <c r="Q1097" i="1"/>
  <c r="R1097" i="1" s="1"/>
  <c r="S1097" i="1" s="1"/>
  <c r="Z1097" i="1"/>
  <c r="H1097" i="1"/>
  <c r="A1098" i="1"/>
  <c r="T1100" i="1"/>
  <c r="Y1097" i="1" l="1"/>
  <c r="Z1098" i="1"/>
  <c r="AA1098" i="1"/>
  <c r="Q1098" i="1"/>
  <c r="R1098" i="1" s="1"/>
  <c r="S1098" i="1" s="1"/>
  <c r="H1098" i="1"/>
  <c r="A1099" i="1"/>
  <c r="T1101" i="1"/>
  <c r="Y1098" i="1" l="1"/>
  <c r="Z1099" i="1"/>
  <c r="AA1099" i="1"/>
  <c r="Q1099" i="1"/>
  <c r="R1099" i="1" s="1"/>
  <c r="S1099" i="1" s="1"/>
  <c r="H1099" i="1"/>
  <c r="T1102" i="1"/>
  <c r="A1100" i="1"/>
  <c r="Y1099" i="1" l="1"/>
  <c r="AA1100" i="1"/>
  <c r="Q1100" i="1"/>
  <c r="R1100" i="1" s="1"/>
  <c r="S1100" i="1" s="1"/>
  <c r="Z1100" i="1"/>
  <c r="H1100" i="1"/>
  <c r="A1101" i="1"/>
  <c r="T1103" i="1"/>
  <c r="Y1100" i="1" l="1"/>
  <c r="AA1101" i="1"/>
  <c r="Z1101" i="1"/>
  <c r="Q1101" i="1"/>
  <c r="R1101" i="1" s="1"/>
  <c r="S1101" i="1" s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Z1105" i="1" l="1"/>
  <c r="Z1106" i="1" s="1"/>
  <c r="R1105" i="1"/>
  <c r="AA1105" i="1"/>
  <c r="AA1106" i="1" s="1"/>
  <c r="H1105" i="1"/>
  <c r="A1106" i="1"/>
  <c r="Q1106" i="1" s="1"/>
  <c r="R1106" i="1" s="1"/>
  <c r="T1108" i="1"/>
  <c r="AA1107" i="1" l="1"/>
  <c r="Z1107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AA1108" i="1"/>
  <c r="Z1108" i="1"/>
  <c r="H1108" i="1"/>
  <c r="A1109" i="1"/>
  <c r="T1111" i="1"/>
  <c r="Y1108" i="1" l="1"/>
  <c r="Z1109" i="1"/>
  <c r="Q1109" i="1"/>
  <c r="R1109" i="1" s="1"/>
  <c r="S1109" i="1" s="1"/>
  <c r="AA1109" i="1"/>
  <c r="H1109" i="1"/>
  <c r="T1112" i="1"/>
  <c r="A1110" i="1"/>
  <c r="Y1109" i="1" l="1"/>
  <c r="AA1110" i="1"/>
  <c r="Z1110" i="1"/>
  <c r="Q1110" i="1"/>
  <c r="R1110" i="1" s="1"/>
  <c r="S1110" i="1" s="1"/>
  <c r="H1110" i="1"/>
  <c r="A1111" i="1"/>
  <c r="T1113" i="1"/>
  <c r="Q1111" i="1" l="1"/>
  <c r="R1111" i="1" s="1"/>
  <c r="S1111" i="1" s="1"/>
  <c r="Y1110" i="1"/>
  <c r="Z1111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Y1113" i="1" l="1"/>
  <c r="Z1114" i="1"/>
  <c r="AA1114" i="1"/>
  <c r="Q1114" i="1"/>
  <c r="R1114" i="1" s="1"/>
  <c r="S1114" i="1" s="1"/>
  <c r="H1114" i="1"/>
  <c r="T1117" i="1"/>
  <c r="A1115" i="1"/>
  <c r="Z1115" i="1" l="1"/>
  <c r="Y1114" i="1"/>
  <c r="Q1115" i="1"/>
  <c r="R1115" i="1" s="1"/>
  <c r="S1115" i="1" s="1"/>
  <c r="AA1115" i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Y1116" i="1" l="1"/>
  <c r="AA1117" i="1"/>
  <c r="Q1117" i="1"/>
  <c r="R1117" i="1" s="1"/>
  <c r="S1117" i="1" s="1"/>
  <c r="Z1117" i="1"/>
  <c r="H1117" i="1"/>
  <c r="T1120" i="1"/>
  <c r="A1118" i="1"/>
  <c r="Q1118" i="1" l="1"/>
  <c r="R1118" i="1" s="1"/>
  <c r="S1118" i="1" s="1"/>
  <c r="Y1117" i="1"/>
  <c r="Z1118" i="1"/>
  <c r="AA1118" i="1"/>
  <c r="H1118" i="1"/>
  <c r="T1121" i="1"/>
  <c r="A1119" i="1"/>
  <c r="Y1118" i="1" l="1"/>
  <c r="AA1119" i="1"/>
  <c r="Z1119" i="1"/>
  <c r="Q1119" i="1"/>
  <c r="R1119" i="1" s="1"/>
  <c r="S1119" i="1" s="1"/>
  <c r="H1119" i="1"/>
  <c r="A1120" i="1"/>
  <c r="T1122" i="1"/>
  <c r="Y1119" i="1" l="1"/>
  <c r="AA1120" i="1"/>
  <c r="Z1120" i="1"/>
  <c r="Q1120" i="1"/>
  <c r="R1120" i="1" s="1"/>
  <c r="S1120" i="1" s="1"/>
  <c r="H1120" i="1"/>
  <c r="T1123" i="1"/>
  <c r="A1121" i="1"/>
  <c r="AA1121" i="1" l="1"/>
  <c r="Y1120" i="1"/>
  <c r="Z1121" i="1"/>
  <c r="Q1121" i="1"/>
  <c r="R1121" i="1" s="1"/>
  <c r="S1121" i="1" s="1"/>
  <c r="H1121" i="1"/>
  <c r="A1122" i="1"/>
  <c r="T1124" i="1"/>
  <c r="Y1121" i="1" l="1"/>
  <c r="Z1122" i="1"/>
  <c r="Q1122" i="1"/>
  <c r="R1122" i="1" s="1"/>
  <c r="S1122" i="1" s="1"/>
  <c r="AA1122" i="1"/>
  <c r="H1122" i="1"/>
  <c r="T1125" i="1"/>
  <c r="A1123" i="1"/>
  <c r="AA1123" i="1" l="1"/>
  <c r="Y1122" i="1"/>
  <c r="Z1123" i="1"/>
  <c r="Q1123" i="1"/>
  <c r="R1123" i="1" s="1"/>
  <c r="S1123" i="1" s="1"/>
  <c r="H1123" i="1"/>
  <c r="T1126" i="1"/>
  <c r="A1124" i="1"/>
  <c r="Y1123" i="1" l="1"/>
  <c r="Z1124" i="1"/>
  <c r="Q1124" i="1"/>
  <c r="R1124" i="1" s="1"/>
  <c r="S1124" i="1" s="1"/>
  <c r="AA1124" i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AA1126" i="1"/>
  <c r="Q1126" i="1"/>
  <c r="R1126" i="1" s="1"/>
  <c r="S1126" i="1" s="1"/>
  <c r="Z1126" i="1"/>
  <c r="H1126" i="1"/>
  <c r="A1127" i="1"/>
  <c r="T1129" i="1"/>
  <c r="Y1126" i="1" l="1"/>
  <c r="Z1127" i="1"/>
  <c r="AA1127" i="1"/>
  <c r="Q1127" i="1"/>
  <c r="R1127" i="1" s="1"/>
  <c r="S1127" i="1" s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Y1128" i="1" l="1"/>
  <c r="AA1129" i="1"/>
  <c r="Q1129" i="1"/>
  <c r="R1129" i="1" s="1"/>
  <c r="S1129" i="1" s="1"/>
  <c r="Z1129" i="1"/>
  <c r="H1129" i="1"/>
  <c r="T1132" i="1"/>
  <c r="A1130" i="1"/>
  <c r="Y1129" i="1" l="1"/>
  <c r="Z1130" i="1"/>
  <c r="Q1130" i="1"/>
  <c r="R1130" i="1" s="1"/>
  <c r="S1130" i="1" s="1"/>
  <c r="AA1130" i="1"/>
  <c r="H1130" i="1"/>
  <c r="A1131" i="1"/>
  <c r="T1133" i="1"/>
  <c r="Y1130" i="1" l="1"/>
  <c r="AA1131" i="1"/>
  <c r="Z1131" i="1"/>
  <c r="Q1131" i="1"/>
  <c r="R1131" i="1" s="1"/>
  <c r="S1131" i="1" s="1"/>
  <c r="H1131" i="1"/>
  <c r="A1132" i="1"/>
  <c r="T1134" i="1"/>
  <c r="Y1131" i="1" l="1"/>
  <c r="Z1132" i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H1133" i="1"/>
  <c r="T1136" i="1"/>
  <c r="A1134" i="1"/>
  <c r="Q1134" i="1" l="1"/>
  <c r="R1134" i="1" s="1"/>
  <c r="S1134" i="1" s="1"/>
  <c r="Z1134" i="1"/>
  <c r="AA1134" i="1"/>
  <c r="H1134" i="1"/>
  <c r="A1135" i="1"/>
  <c r="Q1135" i="1" s="1"/>
  <c r="T1137" i="1"/>
  <c r="Y1134" i="1" l="1"/>
  <c r="AA1135" i="1"/>
  <c r="AA1136" i="1" s="1"/>
  <c r="Z1135" i="1"/>
  <c r="Z1136" i="1" s="1"/>
  <c r="R1135" i="1"/>
  <c r="H1135" i="1"/>
  <c r="T1138" i="1"/>
  <c r="A1136" i="1"/>
  <c r="Q1136" i="1" s="1"/>
  <c r="AA1137" i="1" l="1"/>
  <c r="R1136" i="1"/>
  <c r="Z1137" i="1"/>
  <c r="H1136" i="1"/>
  <c r="A1137" i="1"/>
  <c r="T1139" i="1"/>
  <c r="Q1137" i="1" l="1"/>
  <c r="R1137" i="1" s="1"/>
  <c r="H1137" i="1"/>
  <c r="A1138" i="1"/>
  <c r="T1140" i="1"/>
  <c r="Q1138" i="1" l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R1141" i="1" s="1"/>
  <c r="S1141" i="1" s="1"/>
  <c r="H1141" i="1"/>
  <c r="T1144" i="1"/>
  <c r="A1142" i="1"/>
  <c r="Y1141" i="1" l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Y1077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Z1166" i="1" l="1"/>
  <c r="Z1167" i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R1169" i="1" s="1"/>
  <c r="AA1170" i="1" l="1"/>
  <c r="Z1170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R1170" i="1"/>
  <c r="S1170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R1174" i="1" s="1"/>
  <c r="S1174" i="1" s="1"/>
  <c r="Z1174" i="1"/>
  <c r="H1174" i="1"/>
  <c r="A1175" i="1"/>
  <c r="T1177" i="1"/>
  <c r="Z1175" i="1" l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Z1195" i="1" l="1"/>
  <c r="Q1195" i="1"/>
  <c r="R1195" i="1" s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T1199" i="1"/>
  <c r="A1197" i="1"/>
  <c r="Q1197" i="1" s="1"/>
  <c r="R1197" i="1" l="1"/>
  <c r="Z1198" i="1"/>
  <c r="AA1198" i="1"/>
  <c r="H1197" i="1"/>
  <c r="A1198" i="1"/>
  <c r="Q1198" i="1" s="1"/>
  <c r="T1200" i="1"/>
  <c r="AA1199" i="1" l="1"/>
  <c r="Z1199" i="1"/>
  <c r="R1198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R1210" i="1" s="1"/>
  <c r="S1210" i="1" s="1"/>
  <c r="H1210" i="1"/>
  <c r="T1213" i="1"/>
  <c r="A1211" i="1"/>
  <c r="Y1210" i="1" l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T1221" i="1"/>
  <c r="A1219" i="1"/>
  <c r="H1219" i="1" l="1"/>
  <c r="Y1218" i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Z1228" i="1" l="1"/>
  <c r="AA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Z1230" i="1" l="1"/>
  <c r="AA1230" i="1"/>
  <c r="Q1230" i="1"/>
  <c r="R1230" i="1" s="1"/>
  <c r="S1230" i="1" s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AA1234" i="1"/>
  <c r="Z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R1238" i="1" s="1"/>
  <c r="S1238" i="1" s="1"/>
  <c r="AA1238" i="1"/>
  <c r="H1238" i="1"/>
  <c r="A1239" i="1"/>
  <c r="T1241" i="1"/>
  <c r="Y1238" i="1" l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A1248" i="1"/>
  <c r="T1250" i="1"/>
  <c r="H1248" i="1" l="1"/>
  <c r="Y1247" i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R1250" i="1" s="1"/>
  <c r="S1250" i="1" s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H1256" i="1"/>
  <c r="T1259" i="1"/>
  <c r="A1257" i="1"/>
  <c r="Q1257" i="1" l="1"/>
  <c r="R1257" i="1" s="1"/>
  <c r="AA1257" i="1"/>
  <c r="Z1257" i="1"/>
  <c r="H1257" i="1"/>
  <c r="A1258" i="1"/>
  <c r="Q1258" i="1" s="1"/>
  <c r="R1258" i="1" s="1"/>
  <c r="T1260" i="1"/>
  <c r="Z1258" i="1" l="1"/>
  <c r="Z1259" i="1" s="1"/>
  <c r="AA1258" i="1"/>
  <c r="AA1259" i="1" s="1"/>
  <c r="H1258" i="1"/>
  <c r="S1258" i="1"/>
  <c r="A1259" i="1"/>
  <c r="Q1259" i="1" s="1"/>
  <c r="T1261" i="1"/>
  <c r="Z1260" i="1" l="1"/>
  <c r="AA1260" i="1"/>
  <c r="R1259" i="1"/>
  <c r="H1259" i="1"/>
  <c r="T1262" i="1"/>
  <c r="A1260" i="1"/>
  <c r="Q1260" i="1" s="1"/>
  <c r="R1260" i="1" s="1"/>
  <c r="AA1261" i="1" l="1"/>
  <c r="Z1261" i="1"/>
  <c r="H1260" i="1"/>
  <c r="T1263" i="1"/>
  <c r="A1261" i="1"/>
  <c r="Q1261" i="1" l="1"/>
  <c r="AA1262" i="1" s="1"/>
  <c r="H1261" i="1"/>
  <c r="A1262" i="1"/>
  <c r="T1264" i="1"/>
  <c r="Q1262" i="1" l="1"/>
  <c r="R1262" i="1" s="1"/>
  <c r="S1262" i="1" s="1"/>
  <c r="Z1262" i="1"/>
  <c r="R1261" i="1"/>
  <c r="S1261" i="1" s="1"/>
  <c r="H1262" i="1"/>
  <c r="A1263" i="1"/>
  <c r="T1265" i="1"/>
  <c r="Y1262" i="1" l="1"/>
  <c r="Z1263" i="1"/>
  <c r="Q1263" i="1"/>
  <c r="Y1263" i="1" s="1"/>
  <c r="AA1263" i="1"/>
  <c r="H1263" i="1"/>
  <c r="T1266" i="1"/>
  <c r="A1264" i="1"/>
  <c r="Q1264" i="1" l="1"/>
  <c r="R1264" i="1" s="1"/>
  <c r="S1264" i="1" s="1"/>
  <c r="AA1264" i="1"/>
  <c r="R1263" i="1"/>
  <c r="S1263" i="1" s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Y1269" i="1"/>
  <c r="Z1270" i="1"/>
  <c r="AA1270" i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Q1276" i="1" l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Z1287" i="1" l="1"/>
  <c r="Z1288" i="1"/>
  <c r="R1287" i="1"/>
  <c r="AA1287" i="1"/>
  <c r="AA1288" i="1" s="1"/>
  <c r="H1287" i="1"/>
  <c r="T1290" i="1"/>
  <c r="A1288" i="1"/>
  <c r="Q1288" i="1" s="1"/>
  <c r="R1288" i="1" s="1"/>
  <c r="AA1289" i="1" l="1"/>
  <c r="Z1289" i="1"/>
  <c r="H1288" i="1"/>
  <c r="A1289" i="1"/>
  <c r="T1291" i="1"/>
  <c r="Q1289" i="1" l="1"/>
  <c r="Z1290" i="1" s="1"/>
  <c r="H1289" i="1"/>
  <c r="T1292" i="1"/>
  <c r="A1290" i="1"/>
  <c r="Q1290" i="1" l="1"/>
  <c r="R1290" i="1" s="1"/>
  <c r="S1290" i="1" s="1"/>
  <c r="R1289" i="1"/>
  <c r="S1289" i="1" s="1"/>
  <c r="AA1290" i="1"/>
  <c r="H1290" i="1"/>
  <c r="A1291" i="1"/>
  <c r="T1293" i="1"/>
  <c r="AA1291" i="1" l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R1298" i="1" s="1"/>
  <c r="S1298" i="1" s="1"/>
  <c r="H1298" i="1"/>
  <c r="T1301" i="1"/>
  <c r="A1299" i="1"/>
  <c r="Y1298" i="1" l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Y1310" i="1" l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A1313" i="1"/>
  <c r="T1315" i="1"/>
  <c r="H1313" i="1" l="1"/>
  <c r="Y1312" i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T1320" i="1"/>
  <c r="AA1318" i="1" l="1"/>
  <c r="AA1319" i="1" s="1"/>
  <c r="Y1317" i="1"/>
  <c r="Z1318" i="1"/>
  <c r="Z1319" i="1" s="1"/>
  <c r="R1318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R1323" i="1" s="1"/>
  <c r="S1323" i="1" s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6" i="1" s="1"/>
  <c r="Y1325" i="1"/>
  <c r="Z1326" i="1"/>
  <c r="AA1326" i="1"/>
  <c r="H1326" i="1"/>
  <c r="A1327" i="1"/>
  <c r="T1329" i="1"/>
  <c r="R1326" i="1" l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R1332" i="1" s="1"/>
  <c r="S1332" i="1" s="1"/>
  <c r="H1332" i="1"/>
  <c r="A1333" i="1"/>
  <c r="T1335" i="1"/>
  <c r="Y1332" i="1" l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R1335" i="1" s="1"/>
  <c r="S1335" i="1" s="1"/>
  <c r="Z1335" i="1"/>
  <c r="AA1335" i="1"/>
  <c r="H1335" i="1"/>
  <c r="A1336" i="1"/>
  <c r="T1338" i="1"/>
  <c r="Y1335" i="1" l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R1348" i="1" s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Z1351" i="1" l="1"/>
  <c r="AA1351" i="1"/>
  <c r="R1350" i="1"/>
  <c r="H1350" i="1"/>
  <c r="A1351" i="1"/>
  <c r="Q1351" i="1" s="1"/>
  <c r="T1353" i="1"/>
  <c r="Z1352" i="1" l="1"/>
  <c r="R1351" i="1"/>
  <c r="AA1352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Z1353" i="1"/>
  <c r="AA1353" i="1"/>
  <c r="H1353" i="1"/>
  <c r="A1354" i="1"/>
  <c r="T1356" i="1"/>
  <c r="Y1353" i="1" l="1"/>
  <c r="AA1354" i="1"/>
  <c r="Q1354" i="1"/>
  <c r="R1354" i="1" s="1"/>
  <c r="S1354" i="1" s="1"/>
  <c r="Z1354" i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Q1356" i="1"/>
  <c r="R1356" i="1" s="1"/>
  <c r="S1356" i="1" s="1"/>
  <c r="Z1356" i="1"/>
  <c r="H1356" i="1"/>
  <c r="A1357" i="1"/>
  <c r="T1359" i="1"/>
  <c r="Y1356" i="1" l="1"/>
  <c r="Z1357" i="1"/>
  <c r="AA1357" i="1"/>
  <c r="Q1357" i="1"/>
  <c r="R1357" i="1" s="1"/>
  <c r="S1357" i="1" s="1"/>
  <c r="H1357" i="1"/>
  <c r="A1358" i="1"/>
  <c r="T1360" i="1"/>
  <c r="Y1357" i="1" l="1"/>
  <c r="AA1358" i="1"/>
  <c r="Z1358" i="1"/>
  <c r="Q1358" i="1"/>
  <c r="R1358" i="1" s="1"/>
  <c r="S1358" i="1" s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AA1361" i="1"/>
  <c r="Q1361" i="1"/>
  <c r="R1361" i="1" s="1"/>
  <c r="S1361" i="1" s="1"/>
  <c r="Z1361" i="1"/>
  <c r="H1361" i="1"/>
  <c r="T1364" i="1"/>
  <c r="A1362" i="1"/>
  <c r="Z1362" i="1" l="1"/>
  <c r="Y1361" i="1"/>
  <c r="AA1362" i="1"/>
  <c r="Q1362" i="1"/>
  <c r="R1362" i="1" s="1"/>
  <c r="S1362" i="1" s="1"/>
  <c r="H1362" i="1"/>
  <c r="A1363" i="1"/>
  <c r="T1365" i="1"/>
  <c r="Y1362" i="1" l="1"/>
  <c r="Z1363" i="1"/>
  <c r="AA1363" i="1"/>
  <c r="Q1363" i="1"/>
  <c r="R1363" i="1" s="1"/>
  <c r="S1363" i="1" s="1"/>
  <c r="H1363" i="1"/>
  <c r="T1366" i="1"/>
  <c r="A1364" i="1"/>
  <c r="Y1363" i="1" l="1"/>
  <c r="Z1364" i="1"/>
  <c r="Q1364" i="1"/>
  <c r="R1364" i="1" s="1"/>
  <c r="S1364" i="1" s="1"/>
  <c r="AA1364" i="1"/>
  <c r="H1364" i="1"/>
  <c r="A1365" i="1"/>
  <c r="T1367" i="1"/>
  <c r="Y1364" i="1" l="1"/>
  <c r="AA1365" i="1"/>
  <c r="Z1365" i="1"/>
  <c r="Q1365" i="1"/>
  <c r="R1365" i="1" s="1"/>
  <c r="S1365" i="1" s="1"/>
  <c r="H1365" i="1"/>
  <c r="T1368" i="1"/>
  <c r="A1366" i="1"/>
  <c r="Y1365" i="1" l="1"/>
  <c r="Z1366" i="1"/>
  <c r="Q1366" i="1"/>
  <c r="R1366" i="1" s="1"/>
  <c r="S1366" i="1" s="1"/>
  <c r="AA1366" i="1"/>
  <c r="H1366" i="1"/>
  <c r="A1367" i="1"/>
  <c r="T1369" i="1"/>
  <c r="Y1366" i="1" l="1"/>
  <c r="AA1367" i="1"/>
  <c r="Z1367" i="1"/>
  <c r="Q1367" i="1"/>
  <c r="R1367" i="1" s="1"/>
  <c r="S1367" i="1" s="1"/>
  <c r="H1367" i="1"/>
  <c r="T1370" i="1"/>
  <c r="A1368" i="1"/>
  <c r="Y1367" i="1" l="1"/>
  <c r="Q1368" i="1"/>
  <c r="R1368" i="1" s="1"/>
  <c r="S1368" i="1" s="1"/>
  <c r="Z1368" i="1"/>
  <c r="AA1368" i="1"/>
  <c r="H1368" i="1"/>
  <c r="A1369" i="1"/>
  <c r="T1371" i="1"/>
  <c r="Y1368" i="1" l="1"/>
  <c r="Z1369" i="1"/>
  <c r="AA1369" i="1"/>
  <c r="Q1369" i="1"/>
  <c r="R1369" i="1" s="1"/>
  <c r="S1369" i="1" s="1"/>
  <c r="H1369" i="1"/>
  <c r="T1372" i="1"/>
  <c r="A1370" i="1"/>
  <c r="Y1369" i="1" l="1"/>
  <c r="AA1370" i="1"/>
  <c r="Q1370" i="1"/>
  <c r="R1370" i="1" s="1"/>
  <c r="S1370" i="1" s="1"/>
  <c r="Z1370" i="1"/>
  <c r="H1370" i="1"/>
  <c r="A1371" i="1"/>
  <c r="T1373" i="1"/>
  <c r="Y1370" i="1" l="1"/>
  <c r="AA1371" i="1"/>
  <c r="Z1371" i="1"/>
  <c r="Q1371" i="1"/>
  <c r="R1371" i="1" s="1"/>
  <c r="S1371" i="1" s="1"/>
  <c r="H1371" i="1"/>
  <c r="T1374" i="1"/>
  <c r="A1372" i="1"/>
  <c r="Y1371" i="1" l="1"/>
  <c r="Q1372" i="1"/>
  <c r="R1372" i="1" s="1"/>
  <c r="S1372" i="1" s="1"/>
  <c r="Z1372" i="1"/>
  <c r="AA1372" i="1"/>
  <c r="H1372" i="1"/>
  <c r="A1373" i="1"/>
  <c r="T1375" i="1"/>
  <c r="Y1372" i="1" l="1"/>
  <c r="Z1373" i="1"/>
  <c r="AA1373" i="1"/>
  <c r="Q1373" i="1"/>
  <c r="R1373" i="1" s="1"/>
  <c r="S1373" i="1" s="1"/>
  <c r="H1373" i="1"/>
  <c r="A1374" i="1"/>
  <c r="T1376" i="1"/>
  <c r="Y1373" i="1" l="1"/>
  <c r="Q1374" i="1"/>
  <c r="R1374" i="1" s="1"/>
  <c r="S1374" i="1" s="1"/>
  <c r="AA1374" i="1"/>
  <c r="Z1374" i="1"/>
  <c r="H1374" i="1"/>
  <c r="A1375" i="1"/>
  <c r="T1377" i="1"/>
  <c r="Y1374" i="1" l="1"/>
  <c r="Z1375" i="1"/>
  <c r="AA1375" i="1"/>
  <c r="Q1375" i="1"/>
  <c r="R1375" i="1" s="1"/>
  <c r="S1375" i="1" s="1"/>
  <c r="H1375" i="1"/>
  <c r="T1378" i="1"/>
  <c r="A1376" i="1"/>
  <c r="Y1375" i="1" l="1"/>
  <c r="AA1376" i="1"/>
  <c r="Q1376" i="1"/>
  <c r="R1376" i="1" s="1"/>
  <c r="S1376" i="1" s="1"/>
  <c r="Z1376" i="1"/>
  <c r="H1376" i="1"/>
  <c r="T1379" i="1"/>
  <c r="A1377" i="1"/>
  <c r="Z1377" i="1" l="1"/>
  <c r="Q1377" i="1"/>
  <c r="R1377" i="1" s="1"/>
  <c r="S1377" i="1" s="1"/>
  <c r="AA1377" i="1"/>
  <c r="H1377" i="1"/>
  <c r="T1380" i="1"/>
  <c r="A1378" i="1"/>
  <c r="AA1378" i="1" l="1"/>
  <c r="Z1378" i="1"/>
  <c r="Q1378" i="1"/>
  <c r="R1378" i="1" s="1"/>
  <c r="S1378" i="1" s="1"/>
  <c r="H1378" i="1"/>
  <c r="T1381" i="1"/>
  <c r="A1379" i="1"/>
  <c r="Q1379" i="1" s="1"/>
  <c r="Y1378" i="1" l="1"/>
  <c r="Z1379" i="1"/>
  <c r="Z1380" i="1" s="1"/>
  <c r="AA1379" i="1"/>
  <c r="AA1380" i="1"/>
  <c r="R1379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l="1"/>
  <c r="AA1382" i="1" s="1"/>
  <c r="H1381" i="1"/>
  <c r="A1382" i="1"/>
  <c r="T1384" i="1"/>
  <c r="Q1382" i="1" l="1"/>
  <c r="R1382" i="1" s="1"/>
  <c r="Y1381" i="1"/>
  <c r="Z1382" i="1"/>
  <c r="R1381" i="1"/>
  <c r="S1381" i="1" s="1"/>
  <c r="H1382" i="1"/>
  <c r="T1385" i="1"/>
  <c r="A1383" i="1"/>
  <c r="Z1383" i="1" l="1"/>
  <c r="Q1383" i="1"/>
  <c r="R1383" i="1" s="1"/>
  <c r="S1383" i="1" s="1"/>
  <c r="AA1383" i="1"/>
  <c r="H1383" i="1"/>
  <c r="A1384" i="1"/>
  <c r="T1386" i="1"/>
  <c r="AA1384" i="1" l="1"/>
  <c r="Q1384" i="1"/>
  <c r="R1384" i="1" s="1"/>
  <c r="S1384" i="1" s="1"/>
  <c r="Z1384" i="1"/>
  <c r="H1384" i="1"/>
  <c r="T1387" i="1"/>
  <c r="A1385" i="1"/>
  <c r="Y1384" i="1" l="1"/>
  <c r="Z1385" i="1"/>
  <c r="Q1385" i="1"/>
  <c r="R1385" i="1" s="1"/>
  <c r="S1385" i="1" s="1"/>
  <c r="AA1385" i="1"/>
  <c r="H1385" i="1"/>
  <c r="A1386" i="1"/>
  <c r="T1388" i="1"/>
  <c r="H1386" i="1" l="1"/>
  <c r="AA1386" i="1"/>
  <c r="Y1385" i="1"/>
  <c r="Z1386" i="1"/>
  <c r="Q1386" i="1"/>
  <c r="R1386" i="1" s="1"/>
  <c r="S1386" i="1" s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H1390" i="1" s="1"/>
  <c r="A1390" i="1"/>
  <c r="T1392" i="1"/>
  <c r="Y1389" i="1" l="1"/>
  <c r="AA1390" i="1"/>
  <c r="Z1390" i="1"/>
  <c r="Q1390" i="1"/>
  <c r="R1390" i="1" s="1"/>
  <c r="S1390" i="1" s="1"/>
  <c r="A1391" i="1"/>
  <c r="T1393" i="1"/>
  <c r="Y1390" i="1" l="1"/>
  <c r="AA1391" i="1"/>
  <c r="Q1391" i="1"/>
  <c r="R1391" i="1" s="1"/>
  <c r="S1391" i="1" s="1"/>
  <c r="Z1391" i="1"/>
  <c r="H1391" i="1"/>
  <c r="T1394" i="1"/>
  <c r="A1392" i="1"/>
  <c r="H1392" i="1" l="1"/>
  <c r="Y1391" i="1"/>
  <c r="Z1392" i="1"/>
  <c r="Q1392" i="1"/>
  <c r="R1392" i="1" s="1"/>
  <c r="S1392" i="1" s="1"/>
  <c r="AA1392" i="1"/>
  <c r="A1393" i="1"/>
  <c r="T1395" i="1"/>
  <c r="AA1393" i="1" l="1"/>
  <c r="Y1392" i="1"/>
  <c r="Q1393" i="1"/>
  <c r="R1393" i="1" s="1"/>
  <c r="S1393" i="1" s="1"/>
  <c r="Z1393" i="1"/>
  <c r="H1393" i="1"/>
  <c r="T1396" i="1"/>
  <c r="A1394" i="1"/>
  <c r="H1394" i="1" l="1"/>
  <c r="Y1393" i="1"/>
  <c r="Z1394" i="1"/>
  <c r="Q1394" i="1"/>
  <c r="R1394" i="1" s="1"/>
  <c r="S1394" i="1" s="1"/>
  <c r="AA1394" i="1"/>
  <c r="T1397" i="1"/>
  <c r="A1395" i="1"/>
  <c r="AA1395" i="1" l="1"/>
  <c r="Y1394" i="1"/>
  <c r="Q1395" i="1"/>
  <c r="R1395" i="1" s="1"/>
  <c r="S1395" i="1" s="1"/>
  <c r="Z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Y1397" i="1" l="1"/>
  <c r="Z1398" i="1"/>
  <c r="Q1398" i="1"/>
  <c r="R1398" i="1" s="1"/>
  <c r="S1398" i="1" s="1"/>
  <c r="AA1398" i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Y1399" i="1" l="1"/>
  <c r="Q1400" i="1"/>
  <c r="R1400" i="1" s="1"/>
  <c r="S1400" i="1" s="1"/>
  <c r="Z1400" i="1"/>
  <c r="AA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T1404" i="1"/>
  <c r="Y1401" i="1" l="1"/>
  <c r="AA1402" i="1"/>
  <c r="Z1402" i="1"/>
  <c r="Q1402" i="1"/>
  <c r="R1402" i="1" s="1"/>
  <c r="S1402" i="1" s="1"/>
  <c r="H1402" i="1"/>
  <c r="T1405" i="1"/>
  <c r="A1403" i="1"/>
  <c r="Z1403" i="1" l="1"/>
  <c r="Y1402" i="1"/>
  <c r="AA1403" i="1"/>
  <c r="Q1403" i="1"/>
  <c r="R1403" i="1" s="1"/>
  <c r="S1403" i="1" s="1"/>
  <c r="H1403" i="1"/>
  <c r="A1404" i="1"/>
  <c r="T1406" i="1"/>
  <c r="Y1403" i="1" l="1"/>
  <c r="AA1404" i="1"/>
  <c r="Q1404" i="1"/>
  <c r="R1404" i="1" s="1"/>
  <c r="S1404" i="1" s="1"/>
  <c r="Z1404" i="1"/>
  <c r="H1404" i="1"/>
  <c r="T1407" i="1"/>
  <c r="A1405" i="1"/>
  <c r="Y1404" i="1" l="1"/>
  <c r="Z1405" i="1"/>
  <c r="Q1405" i="1"/>
  <c r="R1405" i="1" s="1"/>
  <c r="S1405" i="1" s="1"/>
  <c r="AA1405" i="1"/>
  <c r="H1405" i="1"/>
  <c r="T1408" i="1"/>
  <c r="A1406" i="1"/>
  <c r="H1406" i="1" l="1"/>
  <c r="Y1405" i="1"/>
  <c r="AA1406" i="1"/>
  <c r="Z1406" i="1"/>
  <c r="Q1406" i="1"/>
  <c r="R1406" i="1" s="1"/>
  <c r="S1406" i="1" s="1"/>
  <c r="T1409" i="1"/>
  <c r="A1407" i="1"/>
  <c r="Y1406" i="1" l="1"/>
  <c r="AA1407" i="1"/>
  <c r="Z1407" i="1"/>
  <c r="Q1407" i="1"/>
  <c r="R1407" i="1" s="1"/>
  <c r="S1407" i="1" s="1"/>
  <c r="H1407" i="1"/>
  <c r="T1410" i="1"/>
  <c r="A1408" i="1"/>
  <c r="H1408" i="1" l="1"/>
  <c r="Z1408" i="1"/>
  <c r="AA1408" i="1"/>
  <c r="Q1408" i="1"/>
  <c r="R1408" i="1" s="1"/>
  <c r="S1408" i="1" s="1"/>
  <c r="Y1407" i="1"/>
  <c r="Y1322" i="1"/>
  <c r="A1409" i="1"/>
  <c r="T1411" i="1"/>
  <c r="Y1408" i="1" l="1"/>
  <c r="AA1409" i="1"/>
  <c r="Q1409" i="1"/>
  <c r="R1409" i="1" s="1"/>
  <c r="S1409" i="1" s="1"/>
  <c r="Z1409" i="1"/>
  <c r="H1409" i="1"/>
  <c r="T1412" i="1"/>
  <c r="A1410" i="1"/>
  <c r="Q1410" i="1" s="1"/>
  <c r="Z1410" i="1" l="1"/>
  <c r="AA1410" i="1"/>
  <c r="R1410" i="1"/>
  <c r="Z1411" i="1"/>
  <c r="AA1411" i="1"/>
  <c r="H1410" i="1"/>
  <c r="T1413" i="1"/>
  <c r="A1411" i="1"/>
  <c r="Q1411" i="1" s="1"/>
  <c r="R1411" i="1" s="1"/>
  <c r="AA1412" i="1" l="1"/>
  <c r="Z1412" i="1"/>
  <c r="H1411" i="1"/>
  <c r="A1412" i="1"/>
  <c r="T1414" i="1"/>
  <c r="Q1412" i="1" l="1"/>
  <c r="H1412" i="1"/>
  <c r="T1415" i="1"/>
  <c r="A1413" i="1"/>
  <c r="Q1413" i="1" l="1"/>
  <c r="R1413" i="1" s="1"/>
  <c r="S1413" i="1" s="1"/>
  <c r="R1412" i="1"/>
  <c r="S1412" i="1" s="1"/>
  <c r="Z1413" i="1"/>
  <c r="AA1413" i="1"/>
  <c r="H1413" i="1"/>
  <c r="T1416" i="1"/>
  <c r="A1414" i="1"/>
  <c r="Y1413" i="1" l="1"/>
  <c r="AA1414" i="1"/>
  <c r="Z1414" i="1"/>
  <c r="Q1414" i="1"/>
  <c r="R1414" i="1" s="1"/>
  <c r="S1414" i="1" s="1"/>
  <c r="H1414" i="1"/>
  <c r="T1417" i="1"/>
  <c r="A1415" i="1"/>
  <c r="Y1414" i="1" l="1"/>
  <c r="AA1415" i="1"/>
  <c r="Z1415" i="1"/>
  <c r="Q1415" i="1"/>
  <c r="R1415" i="1" s="1"/>
  <c r="S1415" i="1" s="1"/>
  <c r="H1415" i="1"/>
  <c r="T1418" i="1"/>
  <c r="A1416" i="1"/>
  <c r="Q1416" i="1" l="1"/>
  <c r="R1416" i="1" s="1"/>
  <c r="S1416" i="1" s="1"/>
  <c r="Y1415" i="1"/>
  <c r="Z1416" i="1"/>
  <c r="AA1416" i="1"/>
  <c r="H1416" i="1"/>
  <c r="A1417" i="1"/>
  <c r="T1419" i="1"/>
  <c r="Z1417" i="1" l="1"/>
  <c r="Y1416" i="1"/>
  <c r="AA1417" i="1"/>
  <c r="Q1417" i="1"/>
  <c r="R1417" i="1" s="1"/>
  <c r="S1417" i="1" s="1"/>
  <c r="H1417" i="1"/>
  <c r="T1420" i="1"/>
  <c r="A1418" i="1"/>
  <c r="Y1417" i="1" l="1"/>
  <c r="Q1418" i="1"/>
  <c r="R1418" i="1" s="1"/>
  <c r="S1418" i="1" s="1"/>
  <c r="AA1418" i="1"/>
  <c r="Z1418" i="1"/>
  <c r="H1418" i="1"/>
  <c r="A1419" i="1"/>
  <c r="T1421" i="1"/>
  <c r="Z1419" i="1" l="1"/>
  <c r="Y1418" i="1"/>
  <c r="AA1419" i="1"/>
  <c r="Q1419" i="1"/>
  <c r="R1419" i="1" s="1"/>
  <c r="S1419" i="1" s="1"/>
  <c r="H1419" i="1"/>
  <c r="T1422" i="1"/>
  <c r="A1420" i="1"/>
  <c r="AA1420" i="1" l="1"/>
  <c r="Y1419" i="1"/>
  <c r="Q1420" i="1"/>
  <c r="R1420" i="1" s="1"/>
  <c r="S1420" i="1" s="1"/>
  <c r="Z1420" i="1"/>
  <c r="H1420" i="1"/>
  <c r="A1421" i="1"/>
  <c r="T1423" i="1"/>
  <c r="Z1421" i="1" l="1"/>
  <c r="Y1420" i="1"/>
  <c r="Q1421" i="1"/>
  <c r="R1421" i="1" s="1"/>
  <c r="S1421" i="1" s="1"/>
  <c r="AA1421" i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Z1423" i="1" l="1"/>
  <c r="Y1422" i="1"/>
  <c r="Q1423" i="1"/>
  <c r="R1423" i="1" s="1"/>
  <c r="S1423" i="1" s="1"/>
  <c r="AA1423" i="1"/>
  <c r="H1423" i="1"/>
  <c r="T1426" i="1"/>
  <c r="A1424" i="1"/>
  <c r="Y1423" i="1" l="1"/>
  <c r="AA1424" i="1"/>
  <c r="Q1424" i="1"/>
  <c r="R1424" i="1" s="1"/>
  <c r="S1424" i="1" s="1"/>
  <c r="Z1424" i="1"/>
  <c r="H1424" i="1"/>
  <c r="T1427" i="1"/>
  <c r="A1425" i="1"/>
  <c r="Z1425" i="1" l="1"/>
  <c r="Y1424" i="1"/>
  <c r="Q1425" i="1"/>
  <c r="R1425" i="1" s="1"/>
  <c r="S1425" i="1" s="1"/>
  <c r="AA1425" i="1"/>
  <c r="H1425" i="1"/>
  <c r="A1426" i="1"/>
  <c r="T1428" i="1"/>
  <c r="Y1425" i="1" l="1"/>
  <c r="AA1426" i="1"/>
  <c r="Q1426" i="1"/>
  <c r="R1426" i="1" s="1"/>
  <c r="S1426" i="1" s="1"/>
  <c r="Z1426" i="1"/>
  <c r="H1426" i="1"/>
  <c r="T1429" i="1"/>
  <c r="A1427" i="1"/>
  <c r="Y1426" i="1" l="1"/>
  <c r="AA1427" i="1"/>
  <c r="Z1427" i="1"/>
  <c r="Q1427" i="1"/>
  <c r="R1427" i="1" s="1"/>
  <c r="S1427" i="1" s="1"/>
  <c r="H1427" i="1"/>
  <c r="T1430" i="1"/>
  <c r="A1428" i="1"/>
  <c r="AA1428" i="1" l="1"/>
  <c r="Y1427" i="1"/>
  <c r="Z1428" i="1"/>
  <c r="Q1428" i="1"/>
  <c r="R1428" i="1" s="1"/>
  <c r="S1428" i="1" s="1"/>
  <c r="H1428" i="1"/>
  <c r="A1429" i="1"/>
  <c r="T1431" i="1"/>
  <c r="Y1428" i="1" l="1"/>
  <c r="AA1429" i="1"/>
  <c r="Z1429" i="1"/>
  <c r="Q1429" i="1"/>
  <c r="R1429" i="1" s="1"/>
  <c r="S1429" i="1" s="1"/>
  <c r="H1429" i="1"/>
  <c r="T1432" i="1"/>
  <c r="A1430" i="1"/>
  <c r="Q1430" i="1" l="1"/>
  <c r="R1430" i="1" s="1"/>
  <c r="S1430" i="1" s="1"/>
  <c r="Y1429" i="1"/>
  <c r="Z1430" i="1"/>
  <c r="AA1430" i="1"/>
  <c r="H1430" i="1"/>
  <c r="A1431" i="1"/>
  <c r="T1433" i="1"/>
  <c r="Y1430" i="1" l="1"/>
  <c r="AA1431" i="1"/>
  <c r="Z1431" i="1"/>
  <c r="Q1431" i="1"/>
  <c r="R1431" i="1" s="1"/>
  <c r="S1431" i="1" s="1"/>
  <c r="H1431" i="1"/>
  <c r="T1434" i="1"/>
  <c r="A1432" i="1"/>
  <c r="H1432" i="1" l="1"/>
  <c r="Q1432" i="1"/>
  <c r="R1432" i="1" s="1"/>
  <c r="S1432" i="1" s="1"/>
  <c r="Y1431" i="1"/>
  <c r="Z1432" i="1"/>
  <c r="AA1432" i="1"/>
  <c r="A1433" i="1"/>
  <c r="T1435" i="1"/>
  <c r="Y1432" i="1" l="1"/>
  <c r="Z1433" i="1"/>
  <c r="Q1433" i="1"/>
  <c r="R1433" i="1" s="1"/>
  <c r="S1433" i="1" s="1"/>
  <c r="AA1433" i="1"/>
  <c r="H1433" i="1"/>
  <c r="A1434" i="1"/>
  <c r="T1436" i="1"/>
  <c r="Y1433" i="1" l="1"/>
  <c r="AA1434" i="1"/>
  <c r="Z1434" i="1"/>
  <c r="Q1434" i="1"/>
  <c r="R1434" i="1" s="1"/>
  <c r="S1434" i="1" s="1"/>
  <c r="H1434" i="1"/>
  <c r="A1435" i="1"/>
  <c r="T1437" i="1"/>
  <c r="Q1435" i="1" l="1"/>
  <c r="R1435" i="1" s="1"/>
  <c r="S1435" i="1" s="1"/>
  <c r="AA1435" i="1"/>
  <c r="Y1434" i="1"/>
  <c r="Z1435" i="1"/>
  <c r="H1435" i="1"/>
  <c r="T1438" i="1"/>
  <c r="A1436" i="1"/>
  <c r="Y1435" i="1" l="1"/>
  <c r="Z1436" i="1"/>
  <c r="AA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AA1437" i="1"/>
  <c r="Z1437" i="1"/>
  <c r="H1437" i="1"/>
  <c r="T1440" i="1"/>
  <c r="A1438" i="1"/>
  <c r="Z1438" i="1" l="1"/>
  <c r="AA1438" i="1"/>
  <c r="Q1438" i="1"/>
  <c r="R1438" i="1" s="1"/>
  <c r="S1438" i="1" s="1"/>
  <c r="H1438" i="1"/>
  <c r="A1439" i="1"/>
  <c r="T1441" i="1"/>
  <c r="Q1439" i="1" l="1"/>
  <c r="R1439" i="1" s="1"/>
  <c r="S1439" i="1" s="1"/>
  <c r="AA1439" i="1"/>
  <c r="Z1439" i="1"/>
  <c r="H1439" i="1"/>
  <c r="A1440" i="1"/>
  <c r="Q1440" i="1" s="1"/>
  <c r="R1440" i="1" s="1"/>
  <c r="T1442" i="1"/>
  <c r="Y1439" i="1" l="1"/>
  <c r="Z1440" i="1"/>
  <c r="Z1441" i="1" s="1"/>
  <c r="AA1440" i="1"/>
  <c r="AA1441" i="1" s="1"/>
  <c r="H1440" i="1"/>
  <c r="T1443" i="1"/>
  <c r="A1441" i="1"/>
  <c r="Q1441" i="1" s="1"/>
  <c r="AA1442" i="1" l="1"/>
  <c r="R1441" i="1"/>
  <c r="Z1442" i="1"/>
  <c r="H1441" i="1"/>
  <c r="A1442" i="1"/>
  <c r="Q1442" i="1" s="1"/>
  <c r="T1444" i="1"/>
  <c r="Z1443" i="1" l="1"/>
  <c r="R1442" i="1"/>
  <c r="AA1443" i="1"/>
  <c r="H1442" i="1"/>
  <c r="A1443" i="1"/>
  <c r="T1445" i="1"/>
  <c r="Q1443" i="1" l="1"/>
  <c r="R1443" i="1" s="1"/>
  <c r="S1443" i="1" s="1"/>
  <c r="H1443" i="1"/>
  <c r="T1446" i="1"/>
  <c r="A1444" i="1"/>
  <c r="Y1443" i="1" l="1"/>
  <c r="AA1444" i="1"/>
  <c r="Q1444" i="1"/>
  <c r="R1444" i="1" s="1"/>
  <c r="S1444" i="1" s="1"/>
  <c r="Z1444" i="1"/>
  <c r="H1444" i="1"/>
  <c r="A1445" i="1"/>
  <c r="T1447" i="1"/>
  <c r="Y1444" i="1" l="1"/>
  <c r="AA1445" i="1"/>
  <c r="Z1445" i="1"/>
  <c r="Q1445" i="1"/>
  <c r="R1445" i="1" s="1"/>
  <c r="S1445" i="1" s="1"/>
  <c r="H1445" i="1"/>
  <c r="A1446" i="1"/>
  <c r="T1448" i="1"/>
  <c r="H1446" i="1" l="1"/>
  <c r="Y1445" i="1"/>
  <c r="AA1446" i="1"/>
  <c r="Z1446" i="1"/>
  <c r="Q1446" i="1"/>
  <c r="R1446" i="1" s="1"/>
  <c r="S1446" i="1" s="1"/>
  <c r="A1447" i="1"/>
  <c r="T1449" i="1"/>
  <c r="Y1446" i="1" l="1"/>
  <c r="Z1447" i="1"/>
  <c r="AA1447" i="1"/>
  <c r="Q1447" i="1"/>
  <c r="R1447" i="1" s="1"/>
  <c r="S1447" i="1" s="1"/>
  <c r="H1447" i="1"/>
  <c r="T1450" i="1"/>
  <c r="A1448" i="1"/>
  <c r="H1448" i="1" l="1"/>
  <c r="Z1448" i="1"/>
  <c r="Y1447" i="1"/>
  <c r="AA1448" i="1"/>
  <c r="Q1448" i="1"/>
  <c r="R1448" i="1" s="1"/>
  <c r="S1448" i="1" s="1"/>
  <c r="T1451" i="1"/>
  <c r="A1449" i="1"/>
  <c r="Y1448" i="1" l="1"/>
  <c r="Z1449" i="1"/>
  <c r="AA1449" i="1"/>
  <c r="Q1449" i="1"/>
  <c r="R1449" i="1" s="1"/>
  <c r="S1449" i="1" s="1"/>
  <c r="H1449" i="1"/>
  <c r="T1452" i="1"/>
  <c r="A1450" i="1"/>
  <c r="Y1449" i="1" l="1"/>
  <c r="AA1450" i="1"/>
  <c r="Q1450" i="1"/>
  <c r="R1450" i="1" s="1"/>
  <c r="S1450" i="1" s="1"/>
  <c r="Z1450" i="1"/>
  <c r="H1450" i="1"/>
  <c r="A1451" i="1"/>
  <c r="T1453" i="1"/>
  <c r="H1451" i="1" l="1"/>
  <c r="Z1451" i="1"/>
  <c r="AA1451" i="1"/>
  <c r="Y1450" i="1"/>
  <c r="Q1451" i="1"/>
  <c r="R1451" i="1" s="1"/>
  <c r="S1451" i="1" s="1"/>
  <c r="T1454" i="1"/>
  <c r="A1452" i="1"/>
  <c r="AA1452" i="1" l="1"/>
  <c r="Y1451" i="1"/>
  <c r="Q1452" i="1"/>
  <c r="R1452" i="1" s="1"/>
  <c r="S1452" i="1" s="1"/>
  <c r="Z1452" i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Y1453" i="1" l="1"/>
  <c r="AA1454" i="1"/>
  <c r="Q1454" i="1"/>
  <c r="R1454" i="1" s="1"/>
  <c r="S1454" i="1" s="1"/>
  <c r="Z1454" i="1"/>
  <c r="H1454" i="1"/>
  <c r="H1455" i="1" s="1"/>
  <c r="A1455" i="1"/>
  <c r="T1457" i="1"/>
  <c r="Z1455" i="1" l="1"/>
  <c r="Y1454" i="1"/>
  <c r="AA1455" i="1"/>
  <c r="Q1455" i="1"/>
  <c r="R1455" i="1" s="1"/>
  <c r="S1455" i="1" s="1"/>
  <c r="A1456" i="1"/>
  <c r="T1458" i="1"/>
  <c r="Q1456" i="1" l="1"/>
  <c r="R1456" i="1" s="1"/>
  <c r="S1456" i="1" s="1"/>
  <c r="Y1455" i="1"/>
  <c r="AA1456" i="1"/>
  <c r="Z1456" i="1"/>
  <c r="H1456" i="1"/>
  <c r="A1457" i="1"/>
  <c r="T1459" i="1"/>
  <c r="H1457" i="1" l="1"/>
  <c r="Y1456" i="1"/>
  <c r="AA1457" i="1"/>
  <c r="Z1457" i="1"/>
  <c r="Q1457" i="1"/>
  <c r="R1457" i="1" s="1"/>
  <c r="S1457" i="1" s="1"/>
  <c r="T1460" i="1"/>
  <c r="A1458" i="1"/>
  <c r="Q1458" i="1" l="1"/>
  <c r="R1458" i="1" s="1"/>
  <c r="S1458" i="1" s="1"/>
  <c r="Y1457" i="1"/>
  <c r="Z1458" i="1"/>
  <c r="AA1458" i="1"/>
  <c r="H1458" i="1"/>
  <c r="A1459" i="1"/>
  <c r="T1461" i="1"/>
  <c r="H1459" i="1" l="1"/>
  <c r="Z1459" i="1"/>
  <c r="Y1458" i="1"/>
  <c r="AA1459" i="1"/>
  <c r="Q1459" i="1"/>
  <c r="R1459" i="1" s="1"/>
  <c r="S1459" i="1" s="1"/>
  <c r="A1460" i="1"/>
  <c r="T1462" i="1"/>
  <c r="Q1460" i="1" l="1"/>
  <c r="R1460" i="1" s="1"/>
  <c r="S1460" i="1" s="1"/>
  <c r="Y1459" i="1"/>
  <c r="Z1460" i="1"/>
  <c r="AA1460" i="1"/>
  <c r="H1460" i="1"/>
  <c r="A1461" i="1"/>
  <c r="T1463" i="1"/>
  <c r="Y1460" i="1" l="1"/>
  <c r="AA1461" i="1"/>
  <c r="Z1461" i="1"/>
  <c r="Q1461" i="1"/>
  <c r="R1461" i="1" s="1"/>
  <c r="S1461" i="1" s="1"/>
  <c r="H1461" i="1"/>
  <c r="T1464" i="1"/>
  <c r="A1462" i="1"/>
  <c r="Y1461" i="1" l="1"/>
  <c r="Z1462" i="1"/>
  <c r="Q1462" i="1"/>
  <c r="R1462" i="1" s="1"/>
  <c r="S1462" i="1" s="1"/>
  <c r="AA1462" i="1"/>
  <c r="H1462" i="1"/>
  <c r="A1463" i="1"/>
  <c r="T1465" i="1"/>
  <c r="Y1462" i="1" l="1"/>
  <c r="AA1463" i="1"/>
  <c r="Z1463" i="1"/>
  <c r="Q1463" i="1"/>
  <c r="R1463" i="1" s="1"/>
  <c r="S1463" i="1" s="1"/>
  <c r="H1463" i="1"/>
  <c r="T1466" i="1"/>
  <c r="A1464" i="1"/>
  <c r="Z1464" i="1" l="1"/>
  <c r="AA1464" i="1"/>
  <c r="Y1463" i="1"/>
  <c r="Q1464" i="1"/>
  <c r="R1464" i="1" s="1"/>
  <c r="S1464" i="1" s="1"/>
  <c r="H1464" i="1"/>
  <c r="A1465" i="1"/>
  <c r="T1467" i="1"/>
  <c r="Y1464" i="1" l="1"/>
  <c r="AA1465" i="1"/>
  <c r="Q1465" i="1"/>
  <c r="R1465" i="1" s="1"/>
  <c r="S1465" i="1" s="1"/>
  <c r="Z1465" i="1"/>
  <c r="H1465" i="1"/>
  <c r="A1466" i="1"/>
  <c r="T1468" i="1"/>
  <c r="Z1466" i="1" l="1"/>
  <c r="AA1466" i="1"/>
  <c r="Y1465" i="1"/>
  <c r="Q1466" i="1"/>
  <c r="R1466" i="1" s="1"/>
  <c r="S1466" i="1" s="1"/>
  <c r="H1466" i="1"/>
  <c r="T1469" i="1"/>
  <c r="A1467" i="1"/>
  <c r="Y1466" i="1" l="1"/>
  <c r="AA1467" i="1"/>
  <c r="Q1467" i="1"/>
  <c r="R1467" i="1" s="1"/>
  <c r="S1467" i="1" s="1"/>
  <c r="Z1467" i="1"/>
  <c r="H1467" i="1"/>
  <c r="A1468" i="1"/>
  <c r="T1470" i="1"/>
  <c r="Z1468" i="1" l="1"/>
  <c r="AA1468" i="1"/>
  <c r="Y1467" i="1"/>
  <c r="Q1468" i="1"/>
  <c r="R1468" i="1" s="1"/>
  <c r="S1468" i="1" s="1"/>
  <c r="H1468" i="1"/>
  <c r="T1471" i="1"/>
  <c r="A1469" i="1"/>
  <c r="AA1469" i="1" l="1"/>
  <c r="Q1469" i="1"/>
  <c r="R1469" i="1" s="1"/>
  <c r="S1469" i="1" s="1"/>
  <c r="Z1469" i="1"/>
  <c r="H1469" i="1"/>
  <c r="A1470" i="1"/>
  <c r="T1472" i="1"/>
  <c r="Q1470" i="1" l="1"/>
  <c r="R1470" i="1" s="1"/>
  <c r="Z1470" i="1"/>
  <c r="AA1470" i="1"/>
  <c r="H1470" i="1"/>
  <c r="T1473" i="1"/>
  <c r="A1471" i="1"/>
  <c r="Q1471" i="1" s="1"/>
  <c r="AA1471" i="1" l="1"/>
  <c r="AA1472" i="1" s="1"/>
  <c r="Z1471" i="1"/>
  <c r="Z1472" i="1" s="1"/>
  <c r="R1471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l="1"/>
  <c r="R1473" i="1" s="1"/>
  <c r="H1473" i="1"/>
  <c r="A1474" i="1"/>
  <c r="T1476" i="1"/>
  <c r="Q1474" i="1" l="1"/>
  <c r="R1474" i="1" s="1"/>
  <c r="S1474" i="1" s="1"/>
  <c r="AA1474" i="1"/>
  <c r="Z1474" i="1"/>
  <c r="H1474" i="1"/>
  <c r="A1475" i="1"/>
  <c r="T1477" i="1"/>
  <c r="Z1475" i="1" l="1"/>
  <c r="AA1475" i="1"/>
  <c r="Q1475" i="1"/>
  <c r="R1475" i="1" s="1"/>
  <c r="S1475" i="1" s="1"/>
  <c r="H1475" i="1"/>
  <c r="T1478" i="1"/>
  <c r="A1476" i="1"/>
  <c r="Y1475" i="1" l="1"/>
  <c r="AA1476" i="1"/>
  <c r="Z1476" i="1"/>
  <c r="Q1476" i="1"/>
  <c r="R1476" i="1" s="1"/>
  <c r="S1476" i="1" s="1"/>
  <c r="H1476" i="1"/>
  <c r="A1477" i="1"/>
  <c r="T1479" i="1"/>
  <c r="Y1476" i="1" l="1"/>
  <c r="AA1477" i="1"/>
  <c r="Z1477" i="1"/>
  <c r="Q1477" i="1"/>
  <c r="R1477" i="1" s="1"/>
  <c r="S1477" i="1" s="1"/>
  <c r="H1477" i="1"/>
  <c r="T1480" i="1"/>
  <c r="A1478" i="1"/>
  <c r="Z1478" i="1" l="1"/>
  <c r="Y1477" i="1"/>
  <c r="AA1478" i="1"/>
  <c r="Q1478" i="1"/>
  <c r="R1478" i="1" s="1"/>
  <c r="S1478" i="1" s="1"/>
  <c r="H1478" i="1"/>
  <c r="A1479" i="1"/>
  <c r="T1481" i="1"/>
  <c r="Y1478" i="1" l="1"/>
  <c r="AA1479" i="1"/>
  <c r="Q1479" i="1"/>
  <c r="R1479" i="1" s="1"/>
  <c r="S1479" i="1" s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Y1480" i="1" l="1"/>
  <c r="AA1481" i="1"/>
  <c r="Q1481" i="1"/>
  <c r="R1481" i="1" s="1"/>
  <c r="S1481" i="1" s="1"/>
  <c r="Z1481" i="1"/>
  <c r="H1481" i="1"/>
  <c r="T1484" i="1"/>
  <c r="A1482" i="1"/>
  <c r="Y1481" i="1" l="1"/>
  <c r="Q1482" i="1"/>
  <c r="R1482" i="1" s="1"/>
  <c r="S1482" i="1" s="1"/>
  <c r="Z1482" i="1"/>
  <c r="AA1482" i="1"/>
  <c r="H1482" i="1"/>
  <c r="A1483" i="1"/>
  <c r="T1485" i="1"/>
  <c r="Y1482" i="1" l="1"/>
  <c r="Z1483" i="1"/>
  <c r="AA1483" i="1"/>
  <c r="Q1483" i="1"/>
  <c r="R1483" i="1" s="1"/>
  <c r="S1483" i="1" s="1"/>
  <c r="H1483" i="1"/>
  <c r="A1484" i="1"/>
  <c r="T1486" i="1"/>
  <c r="AA1484" i="1" l="1"/>
  <c r="Y1483" i="1"/>
  <c r="Z1484" i="1"/>
  <c r="Q1484" i="1"/>
  <c r="R1484" i="1" s="1"/>
  <c r="S1484" i="1" s="1"/>
  <c r="H1484" i="1"/>
  <c r="A1485" i="1"/>
  <c r="T1487" i="1"/>
  <c r="Z1485" i="1" l="1"/>
  <c r="Y1484" i="1"/>
  <c r="Q1485" i="1"/>
  <c r="R1485" i="1" s="1"/>
  <c r="S1485" i="1" s="1"/>
  <c r="AA1485" i="1"/>
  <c r="H1485" i="1"/>
  <c r="T1488" i="1"/>
  <c r="A1486" i="1"/>
  <c r="AA1486" i="1" l="1"/>
  <c r="Y1485" i="1"/>
  <c r="Q1486" i="1"/>
  <c r="R1486" i="1" s="1"/>
  <c r="S1486" i="1" s="1"/>
  <c r="Z1486" i="1"/>
  <c r="H1486" i="1"/>
  <c r="A1487" i="1"/>
  <c r="T1489" i="1"/>
  <c r="Z1487" i="1" l="1"/>
  <c r="Y1486" i="1"/>
  <c r="Q1487" i="1"/>
  <c r="R1487" i="1" s="1"/>
  <c r="S1487" i="1" s="1"/>
  <c r="AA1487" i="1"/>
  <c r="H1487" i="1"/>
  <c r="T1490" i="1"/>
  <c r="A1488" i="1"/>
  <c r="H1488" i="1" l="1"/>
  <c r="AA1488" i="1"/>
  <c r="Y1487" i="1"/>
  <c r="Q1488" i="1"/>
  <c r="R1488" i="1" s="1"/>
  <c r="S1488" i="1" s="1"/>
  <c r="Z1488" i="1"/>
  <c r="A1489" i="1"/>
  <c r="T1491" i="1"/>
  <c r="Y1488" i="1" l="1"/>
  <c r="Z1489" i="1"/>
  <c r="Q1489" i="1"/>
  <c r="R1489" i="1" s="1"/>
  <c r="S1489" i="1" s="1"/>
  <c r="AA1489" i="1"/>
  <c r="H1489" i="1"/>
  <c r="T1492" i="1"/>
  <c r="A1490" i="1"/>
  <c r="Q1490" i="1" l="1"/>
  <c r="R1490" i="1" s="1"/>
  <c r="S1490" i="1" s="1"/>
  <c r="Y1489" i="1"/>
  <c r="AA1490" i="1"/>
  <c r="Z1490" i="1"/>
  <c r="H1490" i="1"/>
  <c r="A1491" i="1"/>
  <c r="T1493" i="1"/>
  <c r="Z1491" i="1" l="1"/>
  <c r="Y1490" i="1"/>
  <c r="AA1491" i="1"/>
  <c r="Q1491" i="1"/>
  <c r="R1491" i="1" s="1"/>
  <c r="S1491" i="1" s="1"/>
  <c r="H1491" i="1"/>
  <c r="A1492" i="1"/>
  <c r="T1494" i="1"/>
  <c r="AA1492" i="1" l="1"/>
  <c r="Y1491" i="1"/>
  <c r="Q1492" i="1"/>
  <c r="R1492" i="1" s="1"/>
  <c r="S1492" i="1" s="1"/>
  <c r="Z1492" i="1"/>
  <c r="H1492" i="1"/>
  <c r="A1493" i="1"/>
  <c r="T1495" i="1"/>
  <c r="Y1492" i="1" l="1"/>
  <c r="AA1493" i="1"/>
  <c r="Z1493" i="1"/>
  <c r="Q1493" i="1"/>
  <c r="R1493" i="1" s="1"/>
  <c r="S1493" i="1" s="1"/>
  <c r="H1493" i="1"/>
  <c r="T1496" i="1"/>
  <c r="A1494" i="1"/>
  <c r="Q1494" i="1" l="1"/>
  <c r="R1494" i="1" s="1"/>
  <c r="S1494" i="1" s="1"/>
  <c r="Y1493" i="1"/>
  <c r="Z1494" i="1"/>
  <c r="AA1494" i="1"/>
  <c r="H1494" i="1"/>
  <c r="T1497" i="1"/>
  <c r="A1495" i="1"/>
  <c r="Y1494" i="1" l="1"/>
  <c r="AA1495" i="1"/>
  <c r="Q1495" i="1"/>
  <c r="R1495" i="1" s="1"/>
  <c r="S1495" i="1" s="1"/>
  <c r="Z1495" i="1"/>
  <c r="H1495" i="1"/>
  <c r="A1496" i="1"/>
  <c r="T1498" i="1"/>
  <c r="Y1495" i="1" l="1"/>
  <c r="Z1496" i="1"/>
  <c r="AA1496" i="1"/>
  <c r="Q1496" i="1"/>
  <c r="R1496" i="1" s="1"/>
  <c r="S1496" i="1" s="1"/>
  <c r="H1496" i="1"/>
  <c r="T1499" i="1"/>
  <c r="A1497" i="1"/>
  <c r="Y1496" i="1" l="1"/>
  <c r="Z1497" i="1"/>
  <c r="AA1497" i="1"/>
  <c r="Q1497" i="1"/>
  <c r="R1497" i="1" s="1"/>
  <c r="S1497" i="1" s="1"/>
  <c r="H1497" i="1"/>
  <c r="T1500" i="1"/>
  <c r="A1498" i="1"/>
  <c r="Y1497" i="1" l="1"/>
  <c r="AA1498" i="1"/>
  <c r="Q1498" i="1"/>
  <c r="R1498" i="1" s="1"/>
  <c r="S1498" i="1" s="1"/>
  <c r="Z1498" i="1"/>
  <c r="H1498" i="1"/>
  <c r="T1501" i="1"/>
  <c r="A1499" i="1"/>
  <c r="Y1498" i="1" l="1"/>
  <c r="Z1499" i="1"/>
  <c r="Q1499" i="1"/>
  <c r="R1499" i="1" s="1"/>
  <c r="S1499" i="1" s="1"/>
  <c r="AA1499" i="1"/>
  <c r="H1499" i="1"/>
  <c r="T1502" i="1"/>
  <c r="A1500" i="1"/>
  <c r="AA1500" i="1" l="1"/>
  <c r="Z1500" i="1"/>
  <c r="Q1500" i="1"/>
  <c r="R1500" i="1" s="1"/>
  <c r="S1500" i="1" s="1"/>
  <c r="Y1499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Z1503" i="1" l="1"/>
  <c r="AA1503" i="1"/>
  <c r="R1502" i="1"/>
  <c r="H1502" i="1"/>
  <c r="A1503" i="1"/>
  <c r="T1505" i="1"/>
  <c r="Q1503" i="1" l="1"/>
  <c r="H1503" i="1"/>
  <c r="T1506" i="1"/>
  <c r="A1504" i="1"/>
  <c r="Y1503" i="1" l="1"/>
  <c r="Q1504" i="1"/>
  <c r="R1503" i="1"/>
  <c r="S1503" i="1" s="1"/>
  <c r="Z1504" i="1"/>
  <c r="AA1504" i="1"/>
  <c r="H1504" i="1"/>
  <c r="A1505" i="1"/>
  <c r="T1507" i="1"/>
  <c r="AA1505" i="1" l="1"/>
  <c r="Z1505" i="1"/>
  <c r="R1504" i="1"/>
  <c r="S1504" i="1" s="1"/>
  <c r="Q1505" i="1"/>
  <c r="R1505" i="1" s="1"/>
  <c r="S1505" i="1" s="1"/>
  <c r="Y1504" i="1"/>
  <c r="H1505" i="1"/>
  <c r="T1508" i="1"/>
  <c r="A1506" i="1"/>
  <c r="Q1506" i="1" l="1"/>
  <c r="R1506" i="1" s="1"/>
  <c r="S1506" i="1" s="1"/>
  <c r="Z1506" i="1"/>
  <c r="Y1505" i="1"/>
  <c r="AA1506" i="1"/>
  <c r="H1506" i="1"/>
  <c r="A1507" i="1"/>
  <c r="T1509" i="1"/>
  <c r="Y1506" i="1" l="1"/>
  <c r="AA1507" i="1"/>
  <c r="Z1507" i="1"/>
  <c r="Q1507" i="1"/>
  <c r="R1507" i="1" s="1"/>
  <c r="S1507" i="1" s="1"/>
  <c r="H1507" i="1"/>
  <c r="T1510" i="1"/>
  <c r="A1508" i="1"/>
  <c r="Y1507" i="1" l="1"/>
  <c r="AA1508" i="1"/>
  <c r="Q1508" i="1"/>
  <c r="R1508" i="1" s="1"/>
  <c r="S1508" i="1" s="1"/>
  <c r="Z1508" i="1"/>
  <c r="H1508" i="1"/>
  <c r="T1511" i="1"/>
  <c r="A1509" i="1"/>
  <c r="Z1509" i="1" l="1"/>
  <c r="Q1509" i="1"/>
  <c r="R1509" i="1" s="1"/>
  <c r="S1509" i="1" s="1"/>
  <c r="Y1508" i="1"/>
  <c r="AA1509" i="1"/>
  <c r="H1509" i="1"/>
  <c r="T1512" i="1"/>
  <c r="A1510" i="1"/>
  <c r="Y1509" i="1" l="1"/>
  <c r="AA1510" i="1"/>
  <c r="Q1510" i="1"/>
  <c r="R1510" i="1" s="1"/>
  <c r="S1510" i="1" s="1"/>
  <c r="Z1510" i="1"/>
  <c r="H1510" i="1"/>
  <c r="A1511" i="1"/>
  <c r="T1513" i="1"/>
  <c r="Y1510" i="1" l="1"/>
  <c r="AA1511" i="1"/>
  <c r="Z1511" i="1"/>
  <c r="Q1511" i="1"/>
  <c r="R1511" i="1" s="1"/>
  <c r="S1511" i="1" s="1"/>
  <c r="H1511" i="1"/>
  <c r="T1514" i="1"/>
  <c r="A1512" i="1"/>
  <c r="Q1512" i="1" l="1"/>
  <c r="R1512" i="1" s="1"/>
  <c r="S1512" i="1" s="1"/>
  <c r="Y1511" i="1"/>
  <c r="Z1512" i="1"/>
  <c r="AA1512" i="1"/>
  <c r="H1512" i="1"/>
  <c r="A1513" i="1"/>
  <c r="T1515" i="1"/>
  <c r="Y1512" i="1" l="1"/>
  <c r="AA1513" i="1"/>
  <c r="Z1513" i="1"/>
  <c r="Q1513" i="1"/>
  <c r="R1513" i="1" s="1"/>
  <c r="S1513" i="1" s="1"/>
  <c r="H1513" i="1"/>
  <c r="A1514" i="1"/>
  <c r="T1516" i="1"/>
  <c r="Y1513" i="1" l="1"/>
  <c r="AA1514" i="1"/>
  <c r="Z1514" i="1"/>
  <c r="Q1514" i="1"/>
  <c r="R1514" i="1" s="1"/>
  <c r="S1514" i="1" s="1"/>
  <c r="H1514" i="1"/>
  <c r="T1517" i="1"/>
  <c r="A1515" i="1"/>
  <c r="Z1515" i="1" l="1"/>
  <c r="Y1514" i="1"/>
  <c r="Q1515" i="1"/>
  <c r="R1515" i="1" s="1"/>
  <c r="S1515" i="1" s="1"/>
  <c r="AA1515" i="1"/>
  <c r="H1515" i="1"/>
  <c r="T1518" i="1"/>
  <c r="A1516" i="1"/>
  <c r="Q1516" i="1" l="1"/>
  <c r="R1516" i="1" s="1"/>
  <c r="S1516" i="1" s="1"/>
  <c r="Y1515" i="1"/>
  <c r="AA1516" i="1"/>
  <c r="Z1516" i="1"/>
  <c r="H1516" i="1"/>
  <c r="T1519" i="1"/>
  <c r="A1517" i="1"/>
  <c r="Z1517" i="1" l="1"/>
  <c r="Y1516" i="1"/>
  <c r="AA1517" i="1"/>
  <c r="Q1517" i="1"/>
  <c r="R1517" i="1" s="1"/>
  <c r="S1517" i="1" s="1"/>
  <c r="H1517" i="1"/>
  <c r="A1518" i="1"/>
  <c r="T1520" i="1"/>
  <c r="Y1517" i="1" l="1"/>
  <c r="AA1518" i="1"/>
  <c r="Q1518" i="1"/>
  <c r="R1518" i="1" s="1"/>
  <c r="S1518" i="1" s="1"/>
  <c r="Z1518" i="1"/>
  <c r="H1518" i="1"/>
  <c r="T1521" i="1"/>
  <c r="A1519" i="1"/>
  <c r="Z1519" i="1" l="1"/>
  <c r="Y1518" i="1"/>
  <c r="AA1519" i="1"/>
  <c r="Q1519" i="1"/>
  <c r="R1519" i="1" s="1"/>
  <c r="S1519" i="1" s="1"/>
  <c r="H1519" i="1"/>
  <c r="T1522" i="1"/>
  <c r="A1520" i="1"/>
  <c r="Y1519" i="1" l="1"/>
  <c r="Q1520" i="1"/>
  <c r="R1520" i="1" s="1"/>
  <c r="S1520" i="1" s="1"/>
  <c r="AA1520" i="1"/>
  <c r="Z1520" i="1"/>
  <c r="H1520" i="1"/>
  <c r="A1521" i="1"/>
  <c r="T1523" i="1"/>
  <c r="Z1521" i="1" l="1"/>
  <c r="Y1520" i="1"/>
  <c r="AA1521" i="1"/>
  <c r="Q1521" i="1"/>
  <c r="R1521" i="1" s="1"/>
  <c r="S1521" i="1" s="1"/>
  <c r="H1521" i="1"/>
  <c r="T1524" i="1"/>
  <c r="A1522" i="1"/>
  <c r="Y1521" i="1" l="1"/>
  <c r="Z1522" i="1"/>
  <c r="AA1522" i="1"/>
  <c r="Q1522" i="1"/>
  <c r="R1522" i="1" s="1"/>
  <c r="S1522" i="1" s="1"/>
  <c r="H1522" i="1"/>
  <c r="A1523" i="1"/>
  <c r="T1525" i="1"/>
  <c r="AA1523" i="1" l="1"/>
  <c r="Y1522" i="1"/>
  <c r="Z1523" i="1"/>
  <c r="Q1523" i="1"/>
  <c r="R1523" i="1" s="1"/>
  <c r="S1523" i="1" s="1"/>
  <c r="H1523" i="1"/>
  <c r="A1524" i="1"/>
  <c r="T1526" i="1"/>
  <c r="Y1523" i="1" l="1"/>
  <c r="Z1524" i="1"/>
  <c r="Q1524" i="1"/>
  <c r="R1524" i="1" s="1"/>
  <c r="S1524" i="1" s="1"/>
  <c r="AA1524" i="1"/>
  <c r="H1524" i="1"/>
  <c r="A1525" i="1"/>
  <c r="T1527" i="1"/>
  <c r="AA1525" i="1" l="1"/>
  <c r="Y1524" i="1"/>
  <c r="Z1525" i="1"/>
  <c r="Q1525" i="1"/>
  <c r="R1525" i="1" s="1"/>
  <c r="S1525" i="1" s="1"/>
  <c r="H1525" i="1"/>
  <c r="T1528" i="1"/>
  <c r="A1526" i="1"/>
  <c r="Y1525" i="1" l="1"/>
  <c r="Z1526" i="1"/>
  <c r="Q1526" i="1"/>
  <c r="R1526" i="1" s="1"/>
  <c r="S1526" i="1" s="1"/>
  <c r="AA1526" i="1"/>
  <c r="H1526" i="1"/>
  <c r="A1527" i="1"/>
  <c r="T1529" i="1"/>
  <c r="AA1527" i="1" l="1"/>
  <c r="Y1526" i="1"/>
  <c r="Z1527" i="1"/>
  <c r="Q1527" i="1"/>
  <c r="R1527" i="1" s="1"/>
  <c r="S1527" i="1" s="1"/>
  <c r="H1527" i="1"/>
  <c r="T1530" i="1"/>
  <c r="A1528" i="1"/>
  <c r="Y1527" i="1" l="1"/>
  <c r="Z1528" i="1"/>
  <c r="Q1528" i="1"/>
  <c r="R1528" i="1" s="1"/>
  <c r="S1528" i="1" s="1"/>
  <c r="AA1528" i="1"/>
  <c r="H1528" i="1"/>
  <c r="A1529" i="1"/>
  <c r="T1531" i="1"/>
  <c r="Z1529" i="1" l="1"/>
  <c r="Y1528" i="1"/>
  <c r="AA1529" i="1"/>
  <c r="Q1529" i="1"/>
  <c r="R1529" i="1" s="1"/>
  <c r="S1529" i="1" s="1"/>
  <c r="H1529" i="1"/>
  <c r="T1532" i="1"/>
  <c r="A1530" i="1"/>
  <c r="AA1530" i="1" l="1"/>
  <c r="Q1530" i="1"/>
  <c r="R1530" i="1" s="1"/>
  <c r="S1530" i="1" s="1"/>
  <c r="Z1530" i="1"/>
  <c r="H1530" i="1"/>
  <c r="U1411" i="1"/>
  <c r="W1411" i="1" s="1"/>
  <c r="T1533" i="1"/>
  <c r="A1531" i="1"/>
  <c r="Z1531" i="1" l="1"/>
  <c r="Q1531" i="1"/>
  <c r="R1531" i="1" s="1"/>
  <c r="S1531" i="1" s="1"/>
  <c r="AA1531" i="1"/>
  <c r="H1531" i="1"/>
  <c r="T1534" i="1"/>
  <c r="A1532" i="1"/>
  <c r="Q1532" i="1" s="1"/>
  <c r="AA1532" i="1" l="1"/>
  <c r="Y1531" i="1"/>
  <c r="AA1533" i="1"/>
  <c r="R1532" i="1"/>
  <c r="Z1532" i="1"/>
  <c r="Z1533" i="1" s="1"/>
  <c r="H1532" i="1"/>
  <c r="T1535" i="1"/>
  <c r="A1533" i="1"/>
  <c r="Q1533" i="1" s="1"/>
  <c r="Z1534" i="1" l="1"/>
  <c r="R1533" i="1"/>
  <c r="AA1534" i="1"/>
  <c r="H1533" i="1"/>
  <c r="A1534" i="1"/>
  <c r="T1536" i="1"/>
  <c r="Q1534" i="1" l="1"/>
  <c r="H1534" i="1"/>
  <c r="A1535" i="1"/>
  <c r="T1537" i="1"/>
  <c r="Q1535" i="1" l="1"/>
  <c r="R1535" i="1" s="1"/>
  <c r="S1535" i="1" s="1"/>
  <c r="R1534" i="1"/>
  <c r="S1534" i="1" s="1"/>
  <c r="Z1535" i="1"/>
  <c r="AA1535" i="1"/>
  <c r="H1535" i="1"/>
  <c r="T1538" i="1"/>
  <c r="A1536" i="1"/>
  <c r="Y1535" i="1" l="1"/>
  <c r="AA1536" i="1"/>
  <c r="Z1536" i="1"/>
  <c r="Q1536" i="1"/>
  <c r="R1536" i="1" s="1"/>
  <c r="S1536" i="1" s="1"/>
  <c r="H1536" i="1"/>
  <c r="T1539" i="1"/>
  <c r="A1537" i="1"/>
  <c r="Y1536" i="1" l="1"/>
  <c r="AA1537" i="1"/>
  <c r="Z1537" i="1"/>
  <c r="Q1537" i="1"/>
  <c r="R1537" i="1" s="1"/>
  <c r="S1537" i="1" s="1"/>
  <c r="H1537" i="1"/>
  <c r="T1540" i="1"/>
  <c r="A1538" i="1"/>
  <c r="AA1538" i="1" l="1"/>
  <c r="Y1537" i="1"/>
  <c r="Z1538" i="1"/>
  <c r="Q1538" i="1"/>
  <c r="R1538" i="1" s="1"/>
  <c r="S1538" i="1" s="1"/>
  <c r="H1538" i="1"/>
  <c r="A1539" i="1"/>
  <c r="T1541" i="1"/>
  <c r="Y1538" i="1" l="1"/>
  <c r="AA1539" i="1"/>
  <c r="Z1539" i="1"/>
  <c r="Q1539" i="1"/>
  <c r="R1539" i="1" s="1"/>
  <c r="S1539" i="1" s="1"/>
  <c r="H1539" i="1"/>
  <c r="T1542" i="1"/>
  <c r="A1540" i="1"/>
  <c r="Q1540" i="1" l="1"/>
  <c r="R1540" i="1" s="1"/>
  <c r="S1540" i="1" s="1"/>
  <c r="Y1539" i="1"/>
  <c r="Z1540" i="1"/>
  <c r="AA1540" i="1"/>
  <c r="H1540" i="1"/>
  <c r="A1541" i="1"/>
  <c r="T1543" i="1"/>
  <c r="Z1541" i="1" l="1"/>
  <c r="Y1540" i="1"/>
  <c r="AA1541" i="1"/>
  <c r="Q1541" i="1"/>
  <c r="R1541" i="1" s="1"/>
  <c r="S1541" i="1" s="1"/>
  <c r="H1541" i="1"/>
  <c r="T1544" i="1"/>
  <c r="A1542" i="1"/>
  <c r="Y1541" i="1" l="1"/>
  <c r="Q1542" i="1"/>
  <c r="R1542" i="1" s="1"/>
  <c r="S1542" i="1" s="1"/>
  <c r="AA1542" i="1"/>
  <c r="Z1542" i="1"/>
  <c r="H1542" i="1"/>
  <c r="A1543" i="1"/>
  <c r="T1545" i="1"/>
  <c r="Y1542" i="1" l="1"/>
  <c r="AA1543" i="1"/>
  <c r="Z1543" i="1"/>
  <c r="Q1543" i="1"/>
  <c r="R1543" i="1" s="1"/>
  <c r="S1543" i="1" s="1"/>
  <c r="H1543" i="1"/>
  <c r="T1546" i="1"/>
  <c r="A1544" i="1"/>
  <c r="Y1543" i="1" l="1"/>
  <c r="Z1544" i="1"/>
  <c r="Q1544" i="1"/>
  <c r="R1544" i="1" s="1"/>
  <c r="S1544" i="1" s="1"/>
  <c r="AA1544" i="1"/>
  <c r="H1544" i="1"/>
  <c r="A1545" i="1"/>
  <c r="T1547" i="1"/>
  <c r="AA1545" i="1" l="1"/>
  <c r="Y1544" i="1"/>
  <c r="Z1545" i="1"/>
  <c r="Q1545" i="1"/>
  <c r="R1545" i="1" s="1"/>
  <c r="S1545" i="1" s="1"/>
  <c r="H1545" i="1"/>
  <c r="A1546" i="1"/>
  <c r="T1548" i="1"/>
  <c r="Y1545" i="1" l="1"/>
  <c r="Z1546" i="1"/>
  <c r="Q1546" i="1"/>
  <c r="R1546" i="1" s="1"/>
  <c r="S1546" i="1" s="1"/>
  <c r="AA1546" i="1"/>
  <c r="H1546" i="1"/>
  <c r="A1547" i="1"/>
  <c r="T1549" i="1"/>
  <c r="Y1546" i="1" l="1"/>
  <c r="AA1547" i="1"/>
  <c r="Z1547" i="1"/>
  <c r="Q1547" i="1"/>
  <c r="R1547" i="1" s="1"/>
  <c r="S1547" i="1" s="1"/>
  <c r="H1547" i="1"/>
  <c r="T1550" i="1"/>
  <c r="A1548" i="1"/>
  <c r="Q1548" i="1" l="1"/>
  <c r="R1548" i="1" s="1"/>
  <c r="S1548" i="1" s="1"/>
  <c r="Y1547" i="1"/>
  <c r="Z1548" i="1"/>
  <c r="AA1548" i="1"/>
  <c r="H1548" i="1"/>
  <c r="A1549" i="1"/>
  <c r="T1551" i="1"/>
  <c r="Z1549" i="1" l="1"/>
  <c r="Y1548" i="1"/>
  <c r="AA1549" i="1"/>
  <c r="Q1549" i="1"/>
  <c r="R1549" i="1" s="1"/>
  <c r="S1549" i="1" s="1"/>
  <c r="H1549" i="1"/>
  <c r="A1550" i="1"/>
  <c r="T1552" i="1"/>
  <c r="Y1549" i="1" l="1"/>
  <c r="AA1550" i="1"/>
  <c r="Z1550" i="1"/>
  <c r="Q1550" i="1"/>
  <c r="R1550" i="1" s="1"/>
  <c r="S1550" i="1" s="1"/>
  <c r="H1550" i="1"/>
  <c r="A1551" i="1"/>
  <c r="T1553" i="1"/>
  <c r="Y1550" i="1" l="1"/>
  <c r="Z1551" i="1"/>
  <c r="AA1551" i="1"/>
  <c r="Q1551" i="1"/>
  <c r="R1551" i="1" s="1"/>
  <c r="S1551" i="1" s="1"/>
  <c r="H1551" i="1"/>
  <c r="A1552" i="1"/>
  <c r="T1554" i="1"/>
  <c r="AA1552" i="1" l="1"/>
  <c r="Y1551" i="1"/>
  <c r="Z1552" i="1"/>
  <c r="Q1552" i="1"/>
  <c r="R1552" i="1" s="1"/>
  <c r="S1552" i="1" s="1"/>
  <c r="H1552" i="1"/>
  <c r="T1555" i="1"/>
  <c r="A1553" i="1"/>
  <c r="Y1552" i="1" l="1"/>
  <c r="Z1553" i="1"/>
  <c r="Q1553" i="1"/>
  <c r="R1553" i="1" s="1"/>
  <c r="S1553" i="1" s="1"/>
  <c r="AA1553" i="1"/>
  <c r="H1553" i="1"/>
  <c r="A1554" i="1"/>
  <c r="T1556" i="1"/>
  <c r="Y1553" i="1" l="1"/>
  <c r="AA1554" i="1"/>
  <c r="Z1554" i="1"/>
  <c r="Q1554" i="1"/>
  <c r="R1554" i="1" s="1"/>
  <c r="S1554" i="1" s="1"/>
  <c r="H1554" i="1"/>
  <c r="T1557" i="1"/>
  <c r="A1555" i="1"/>
  <c r="Q1555" i="1" l="1"/>
  <c r="R1555" i="1" s="1"/>
  <c r="S1555" i="1" s="1"/>
  <c r="Y1554" i="1"/>
  <c r="Z1555" i="1"/>
  <c r="AA1555" i="1"/>
  <c r="H1555" i="1"/>
  <c r="A1556" i="1"/>
  <c r="T1558" i="1"/>
  <c r="Y1555" i="1" l="1"/>
  <c r="Z1556" i="1"/>
  <c r="AA1556" i="1"/>
  <c r="Q1556" i="1"/>
  <c r="R1556" i="1" s="1"/>
  <c r="S1556" i="1" s="1"/>
  <c r="H1556" i="1"/>
  <c r="T1559" i="1"/>
  <c r="A1557" i="1"/>
  <c r="Y1556" i="1" l="1"/>
  <c r="Z1557" i="1"/>
  <c r="Q1557" i="1"/>
  <c r="R1557" i="1" s="1"/>
  <c r="S1557" i="1" s="1"/>
  <c r="AA1557" i="1"/>
  <c r="H1557" i="1"/>
  <c r="A1558" i="1"/>
  <c r="T1560" i="1"/>
  <c r="Y1557" i="1" l="1"/>
  <c r="AA1558" i="1"/>
  <c r="Z1558" i="1"/>
  <c r="Q1558" i="1"/>
  <c r="R1558" i="1" s="1"/>
  <c r="S1558" i="1" s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Y1559" i="1" l="1"/>
  <c r="AA1560" i="1"/>
  <c r="Q1560" i="1"/>
  <c r="R1560" i="1" s="1"/>
  <c r="Z1560" i="1"/>
  <c r="H1560" i="1"/>
  <c r="A1561" i="1"/>
  <c r="T1563" i="1"/>
  <c r="Q1561" i="1" l="1"/>
  <c r="R1561" i="1" s="1"/>
  <c r="Z1561" i="1"/>
  <c r="AA1561" i="1"/>
  <c r="H1561" i="1"/>
  <c r="T1564" i="1"/>
  <c r="A1562" i="1"/>
  <c r="Q1562" i="1" s="1"/>
  <c r="R1562" i="1" s="1"/>
  <c r="AA1562" i="1" l="1"/>
  <c r="AA1563" i="1" s="1"/>
  <c r="Z1562" i="1"/>
  <c r="Z1563" i="1" s="1"/>
  <c r="H1562" i="1"/>
  <c r="T1565" i="1"/>
  <c r="A1563" i="1"/>
  <c r="Q1563" i="1" s="1"/>
  <c r="AA1564" i="1" l="1"/>
  <c r="R1563" i="1"/>
  <c r="Z1564" i="1"/>
  <c r="S1562" i="1"/>
  <c r="H1563" i="1"/>
  <c r="Y1562" i="1"/>
  <c r="T1566" i="1"/>
  <c r="A1564" i="1"/>
  <c r="Q1564" i="1" s="1"/>
  <c r="Z1565" i="1" l="1"/>
  <c r="AA1565" i="1"/>
  <c r="R1564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Z1566" i="1"/>
  <c r="AA1566" i="1"/>
  <c r="H1566" i="1"/>
  <c r="A1567" i="1"/>
  <c r="T1569" i="1"/>
  <c r="Y1566" i="1" l="1"/>
  <c r="AA1567" i="1"/>
  <c r="Z1567" i="1"/>
  <c r="Q1567" i="1"/>
  <c r="R1567" i="1" s="1"/>
  <c r="S1567" i="1" s="1"/>
  <c r="H1567" i="1"/>
  <c r="T1570" i="1"/>
  <c r="A1568" i="1"/>
  <c r="Y1567" i="1" l="1"/>
  <c r="Z1568" i="1"/>
  <c r="Q1568" i="1"/>
  <c r="Y1568" i="1" s="1"/>
  <c r="AA1568" i="1"/>
  <c r="H1568" i="1"/>
  <c r="T1571" i="1"/>
  <c r="A1569" i="1"/>
  <c r="AA1569" i="1" l="1"/>
  <c r="Q1569" i="1"/>
  <c r="R1569" i="1" s="1"/>
  <c r="S1569" i="1" s="1"/>
  <c r="Z1569" i="1"/>
  <c r="R1568" i="1"/>
  <c r="S1568" i="1" s="1"/>
  <c r="H1569" i="1"/>
  <c r="T1572" i="1"/>
  <c r="A1570" i="1"/>
  <c r="Y1569" i="1" l="1"/>
  <c r="Z1570" i="1"/>
  <c r="Q1570" i="1"/>
  <c r="R1570" i="1" s="1"/>
  <c r="S1570" i="1" s="1"/>
  <c r="AA1570" i="1"/>
  <c r="H1570" i="1"/>
  <c r="A1571" i="1"/>
  <c r="T1573" i="1"/>
  <c r="Y1570" i="1" l="1"/>
  <c r="Z1571" i="1"/>
  <c r="AA1571" i="1"/>
  <c r="Q1571" i="1"/>
  <c r="R1571" i="1" s="1"/>
  <c r="S1571" i="1" s="1"/>
  <c r="H1571" i="1"/>
  <c r="T1574" i="1"/>
  <c r="A1572" i="1"/>
  <c r="Y1571" i="1" l="1"/>
  <c r="AA1572" i="1"/>
  <c r="Q1572" i="1"/>
  <c r="R1572" i="1" s="1"/>
  <c r="S1572" i="1" s="1"/>
  <c r="Z1572" i="1"/>
  <c r="H1572" i="1"/>
  <c r="A1573" i="1"/>
  <c r="T1575" i="1"/>
  <c r="Y1572" i="1" l="1"/>
  <c r="Z1573" i="1"/>
  <c r="AA1573" i="1"/>
  <c r="Q1573" i="1"/>
  <c r="R1573" i="1" s="1"/>
  <c r="S1573" i="1" s="1"/>
  <c r="H1573" i="1"/>
  <c r="T1576" i="1"/>
  <c r="A1574" i="1"/>
  <c r="AA1574" i="1" l="1"/>
  <c r="Y1573" i="1"/>
  <c r="Q1574" i="1"/>
  <c r="R1574" i="1" s="1"/>
  <c r="S1574" i="1" s="1"/>
  <c r="Z1574" i="1"/>
  <c r="H1574" i="1"/>
  <c r="A1575" i="1"/>
  <c r="T1577" i="1"/>
  <c r="Z1575" i="1" l="1"/>
  <c r="Y1574" i="1"/>
  <c r="Q1575" i="1"/>
  <c r="R1575" i="1" s="1"/>
  <c r="S1575" i="1" s="1"/>
  <c r="AA1575" i="1"/>
  <c r="H1575" i="1"/>
  <c r="T1578" i="1"/>
  <c r="A1576" i="1"/>
  <c r="Y1575" i="1" l="1"/>
  <c r="AA1576" i="1"/>
  <c r="Q1576" i="1"/>
  <c r="R1576" i="1" s="1"/>
  <c r="S1576" i="1" s="1"/>
  <c r="Z1576" i="1"/>
  <c r="H1576" i="1"/>
  <c r="A1577" i="1"/>
  <c r="T1579" i="1"/>
  <c r="Z1577" i="1" l="1"/>
  <c r="Y1576" i="1"/>
  <c r="AA1577" i="1"/>
  <c r="Q1577" i="1"/>
  <c r="R1577" i="1" s="1"/>
  <c r="S1577" i="1" s="1"/>
  <c r="H1577" i="1"/>
  <c r="T1580" i="1"/>
  <c r="A1578" i="1"/>
  <c r="H1578" i="1" l="1"/>
  <c r="Y1577" i="1"/>
  <c r="Q1578" i="1"/>
  <c r="R1578" i="1" s="1"/>
  <c r="S1578" i="1" s="1"/>
  <c r="AA1578" i="1"/>
  <c r="Z1578" i="1"/>
  <c r="T1581" i="1"/>
  <c r="A1579" i="1"/>
  <c r="Z1579" i="1" l="1"/>
  <c r="Y1578" i="1"/>
  <c r="AA1579" i="1"/>
  <c r="Q1579" i="1"/>
  <c r="R1579" i="1" s="1"/>
  <c r="S1579" i="1" s="1"/>
  <c r="H1579" i="1"/>
  <c r="T1582" i="1"/>
  <c r="A1580" i="1"/>
  <c r="Y1579" i="1" l="1"/>
  <c r="AA1580" i="1"/>
  <c r="Q1580" i="1"/>
  <c r="R1580" i="1" s="1"/>
  <c r="S1580" i="1" s="1"/>
  <c r="Z1580" i="1"/>
  <c r="H1580" i="1"/>
  <c r="T1583" i="1"/>
  <c r="A1581" i="1"/>
  <c r="H1581" i="1" l="1"/>
  <c r="Y1580" i="1"/>
  <c r="Z1581" i="1"/>
  <c r="AA1581" i="1"/>
  <c r="Q1581" i="1"/>
  <c r="R1581" i="1" s="1"/>
  <c r="S1581" i="1" s="1"/>
  <c r="A1582" i="1"/>
  <c r="T1584" i="1"/>
  <c r="Y1581" i="1" l="1"/>
  <c r="Q1582" i="1"/>
  <c r="R1582" i="1" s="1"/>
  <c r="S1582" i="1" s="1"/>
  <c r="Z1582" i="1"/>
  <c r="AA1582" i="1"/>
  <c r="H1582" i="1"/>
  <c r="T1585" i="1"/>
  <c r="A1583" i="1"/>
  <c r="Y1582" i="1" l="1"/>
  <c r="AA1583" i="1"/>
  <c r="Z1583" i="1"/>
  <c r="Q1583" i="1"/>
  <c r="R1583" i="1" s="1"/>
  <c r="S1583" i="1" s="1"/>
  <c r="H1583" i="1"/>
  <c r="T1586" i="1"/>
  <c r="A1584" i="1"/>
  <c r="Y1583" i="1" l="1"/>
  <c r="AA1584" i="1"/>
  <c r="Z1584" i="1"/>
  <c r="Q1584" i="1"/>
  <c r="R1584" i="1" s="1"/>
  <c r="S1584" i="1" s="1"/>
  <c r="H1584" i="1"/>
  <c r="A1585" i="1"/>
  <c r="T1587" i="1"/>
  <c r="AA1585" i="1" l="1"/>
  <c r="Y1584" i="1"/>
  <c r="Z1585" i="1"/>
  <c r="Q1585" i="1"/>
  <c r="R1585" i="1" s="1"/>
  <c r="S1585" i="1" s="1"/>
  <c r="H1585" i="1"/>
  <c r="A1586" i="1"/>
  <c r="T1588" i="1"/>
  <c r="Z1586" i="1" l="1"/>
  <c r="Y1585" i="1"/>
  <c r="AA1586" i="1"/>
  <c r="Q1586" i="1"/>
  <c r="R1586" i="1" s="1"/>
  <c r="S1586" i="1" s="1"/>
  <c r="H1586" i="1"/>
  <c r="T1589" i="1"/>
  <c r="A1587" i="1"/>
  <c r="Y1586" i="1" l="1"/>
  <c r="AA1587" i="1"/>
  <c r="Q1587" i="1"/>
  <c r="R1587" i="1" s="1"/>
  <c r="S1587" i="1" s="1"/>
  <c r="Z1587" i="1"/>
  <c r="H1587" i="1"/>
  <c r="A1588" i="1"/>
  <c r="T1590" i="1"/>
  <c r="Y1587" i="1" l="1"/>
  <c r="Z1588" i="1"/>
  <c r="AA1588" i="1"/>
  <c r="Q1588" i="1"/>
  <c r="R1588" i="1" s="1"/>
  <c r="S1588" i="1" s="1"/>
  <c r="H1588" i="1"/>
  <c r="T1591" i="1"/>
  <c r="A1589" i="1"/>
  <c r="H1589" i="1" l="1"/>
  <c r="Y1588" i="1"/>
  <c r="AA1589" i="1"/>
  <c r="Q1589" i="1"/>
  <c r="R1589" i="1" s="1"/>
  <c r="S1589" i="1" s="1"/>
  <c r="Z1589" i="1"/>
  <c r="A1590" i="1"/>
  <c r="T1592" i="1"/>
  <c r="Z1590" i="1" l="1"/>
  <c r="Q1590" i="1"/>
  <c r="R1590" i="1" s="1"/>
  <c r="S1590" i="1" s="1"/>
  <c r="Y1589" i="1"/>
  <c r="AA1590" i="1"/>
  <c r="H1590" i="1"/>
  <c r="T1593" i="1"/>
  <c r="A1591" i="1"/>
  <c r="Q1591" i="1" s="1"/>
  <c r="Y1590" i="1" l="1"/>
  <c r="AA1591" i="1"/>
  <c r="AA1592" i="1" s="1"/>
  <c r="R1591" i="1"/>
  <c r="Z1591" i="1"/>
  <c r="Z1592" i="1" s="1"/>
  <c r="H1591" i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Y1595" i="1" l="1"/>
  <c r="Z1596" i="1"/>
  <c r="AA1596" i="1"/>
  <c r="Q1596" i="1"/>
  <c r="R1596" i="1" s="1"/>
  <c r="S1596" i="1" s="1"/>
  <c r="H1596" i="1"/>
  <c r="T1599" i="1"/>
  <c r="A1597" i="1"/>
  <c r="Y1596" i="1" l="1"/>
  <c r="Z1597" i="1"/>
  <c r="Q1597" i="1"/>
  <c r="R1597" i="1" s="1"/>
  <c r="S1597" i="1" s="1"/>
  <c r="AA1597" i="1"/>
  <c r="H1597" i="1"/>
  <c r="A1598" i="1"/>
  <c r="T1600" i="1"/>
  <c r="AA1598" i="1" l="1"/>
  <c r="Y1597" i="1"/>
  <c r="Z1598" i="1"/>
  <c r="Q1598" i="1"/>
  <c r="R1598" i="1" s="1"/>
  <c r="S1598" i="1" s="1"/>
  <c r="H1598" i="1"/>
  <c r="T1601" i="1"/>
  <c r="A1599" i="1"/>
  <c r="Y1598" i="1" l="1"/>
  <c r="Z1599" i="1"/>
  <c r="Q1599" i="1"/>
  <c r="R1599" i="1" s="1"/>
  <c r="S1599" i="1" s="1"/>
  <c r="AA1599" i="1"/>
  <c r="H1599" i="1"/>
  <c r="T1602" i="1"/>
  <c r="A1600" i="1"/>
  <c r="Q1600" i="1" l="1"/>
  <c r="R1600" i="1" s="1"/>
  <c r="S1600" i="1" s="1"/>
  <c r="Y1599" i="1"/>
  <c r="AA1600" i="1"/>
  <c r="Z1600" i="1"/>
  <c r="H1600" i="1"/>
  <c r="T1603" i="1"/>
  <c r="A1601" i="1"/>
  <c r="Z1601" i="1" l="1"/>
  <c r="Y1600" i="1"/>
  <c r="AA1601" i="1"/>
  <c r="Q1601" i="1"/>
  <c r="R1601" i="1" s="1"/>
  <c r="S1601" i="1" s="1"/>
  <c r="H1601" i="1"/>
  <c r="T1604" i="1"/>
  <c r="A1602" i="1"/>
  <c r="Y1601" i="1" l="1"/>
  <c r="AA1602" i="1"/>
  <c r="Q1602" i="1"/>
  <c r="R1602" i="1" s="1"/>
  <c r="S1602" i="1" s="1"/>
  <c r="Z1602" i="1"/>
  <c r="H1602" i="1"/>
  <c r="H1603" i="1" s="1"/>
  <c r="A1603" i="1"/>
  <c r="T1605" i="1"/>
  <c r="Y1602" i="1" l="1"/>
  <c r="AA1603" i="1"/>
  <c r="Z1603" i="1"/>
  <c r="Q1603" i="1"/>
  <c r="R1603" i="1" s="1"/>
  <c r="S1603" i="1" s="1"/>
  <c r="A1604" i="1"/>
  <c r="T1606" i="1"/>
  <c r="Y1603" i="1" l="1"/>
  <c r="Q1604" i="1"/>
  <c r="R1604" i="1" s="1"/>
  <c r="S1604" i="1" s="1"/>
  <c r="Z1604" i="1"/>
  <c r="AA1604" i="1"/>
  <c r="H1604" i="1"/>
  <c r="T1607" i="1"/>
  <c r="A1605" i="1"/>
  <c r="Z1605" i="1" l="1"/>
  <c r="Y1604" i="1"/>
  <c r="AA1605" i="1"/>
  <c r="Q1605" i="1"/>
  <c r="R1605" i="1" s="1"/>
  <c r="S1605" i="1" s="1"/>
  <c r="H1605" i="1"/>
  <c r="A1606" i="1"/>
  <c r="T1608" i="1"/>
  <c r="Y1605" i="1" l="1"/>
  <c r="AA1606" i="1"/>
  <c r="Q1606" i="1"/>
  <c r="R1606" i="1" s="1"/>
  <c r="S1606" i="1" s="1"/>
  <c r="Z1606" i="1"/>
  <c r="H1606" i="1"/>
  <c r="T1609" i="1"/>
  <c r="A1607" i="1"/>
  <c r="Z1607" i="1" l="1"/>
  <c r="Q1607" i="1"/>
  <c r="R1607" i="1" s="1"/>
  <c r="S1607" i="1" s="1"/>
  <c r="Y1606" i="1"/>
  <c r="AA1607" i="1"/>
  <c r="H1607" i="1"/>
  <c r="T1610" i="1"/>
  <c r="A1608" i="1"/>
  <c r="Y1607" i="1" l="1"/>
  <c r="AA1608" i="1"/>
  <c r="Q1608" i="1"/>
  <c r="R1608" i="1" s="1"/>
  <c r="S1608" i="1" s="1"/>
  <c r="Z1608" i="1"/>
  <c r="H1608" i="1"/>
  <c r="A1609" i="1"/>
  <c r="T1611" i="1"/>
  <c r="Z1609" i="1" l="1"/>
  <c r="Q1609" i="1"/>
  <c r="R1609" i="1" s="1"/>
  <c r="S1609" i="1" s="1"/>
  <c r="Y1608" i="1"/>
  <c r="AA1609" i="1"/>
  <c r="H1609" i="1"/>
  <c r="T1612" i="1"/>
  <c r="A1610" i="1"/>
  <c r="Y1609" i="1" l="1"/>
  <c r="AA1610" i="1"/>
  <c r="Q1610" i="1"/>
  <c r="R1610" i="1" s="1"/>
  <c r="S1610" i="1" s="1"/>
  <c r="Z1610" i="1"/>
  <c r="H1610" i="1"/>
  <c r="A1611" i="1"/>
  <c r="T1613" i="1"/>
  <c r="Y1610" i="1" l="1"/>
  <c r="Q1611" i="1"/>
  <c r="R1611" i="1" s="1"/>
  <c r="S1611" i="1" s="1"/>
  <c r="Z1611" i="1"/>
  <c r="AA1611" i="1"/>
  <c r="H1611" i="1"/>
  <c r="A1612" i="1"/>
  <c r="T1614" i="1"/>
  <c r="Y1611" i="1" l="1"/>
  <c r="Z1612" i="1"/>
  <c r="AA1612" i="1"/>
  <c r="Q1612" i="1"/>
  <c r="R1612" i="1" s="1"/>
  <c r="S1612" i="1" s="1"/>
  <c r="H1612" i="1"/>
  <c r="A1613" i="1"/>
  <c r="T1615" i="1"/>
  <c r="Q1613" i="1" l="1"/>
  <c r="R1613" i="1" s="1"/>
  <c r="S1613" i="1" s="1"/>
  <c r="Z1613" i="1"/>
  <c r="Y1612" i="1"/>
  <c r="AA1613" i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Z1615" i="1"/>
  <c r="AA1615" i="1"/>
  <c r="H1615" i="1"/>
  <c r="T1618" i="1"/>
  <c r="A1616" i="1"/>
  <c r="Y1615" i="1" l="1"/>
  <c r="AA1616" i="1"/>
  <c r="Z1616" i="1"/>
  <c r="Q1616" i="1"/>
  <c r="R1616" i="1" s="1"/>
  <c r="S1616" i="1" s="1"/>
  <c r="H1616" i="1"/>
  <c r="A1617" i="1"/>
  <c r="T1619" i="1"/>
  <c r="Q1617" i="1" l="1"/>
  <c r="R1617" i="1" s="1"/>
  <c r="S1617" i="1" s="1"/>
  <c r="Y1616" i="1"/>
  <c r="AA1617" i="1"/>
  <c r="Z1617" i="1"/>
  <c r="H1617" i="1"/>
  <c r="A1618" i="1"/>
  <c r="T1620" i="1"/>
  <c r="Z1618" i="1" l="1"/>
  <c r="Y1617" i="1"/>
  <c r="AA1618" i="1"/>
  <c r="Q1618" i="1"/>
  <c r="R1618" i="1" s="1"/>
  <c r="S1618" i="1" s="1"/>
  <c r="H1618" i="1"/>
  <c r="A1619" i="1"/>
  <c r="T1621" i="1"/>
  <c r="Q1619" i="1" l="1"/>
  <c r="R1619" i="1" s="1"/>
  <c r="S1619" i="1" s="1"/>
  <c r="Y1618" i="1"/>
  <c r="AA1619" i="1"/>
  <c r="Z1619" i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Q1621" i="1" l="1"/>
  <c r="R1621" i="1" s="1"/>
  <c r="Y1620" i="1"/>
  <c r="AA1621" i="1"/>
  <c r="Z1621" i="1"/>
  <c r="H1621" i="1"/>
  <c r="T1624" i="1"/>
  <c r="A1622" i="1"/>
  <c r="Z1622" i="1" l="1"/>
  <c r="AA1622" i="1"/>
  <c r="Q1622" i="1"/>
  <c r="R1622" i="1" s="1"/>
  <c r="H1622" i="1"/>
  <c r="A1623" i="1"/>
  <c r="T1625" i="1"/>
  <c r="Q1623" i="1" l="1"/>
  <c r="R1623" i="1" s="1"/>
  <c r="S1623" i="1" s="1"/>
  <c r="AA1623" i="1"/>
  <c r="Z1623" i="1"/>
  <c r="H1623" i="1"/>
  <c r="T1626" i="1"/>
  <c r="A1624" i="1"/>
  <c r="Q1624" i="1" s="1"/>
  <c r="Z1624" i="1" l="1"/>
  <c r="Z1625" i="1" s="1"/>
  <c r="AA1624" i="1"/>
  <c r="AA1625" i="1" s="1"/>
  <c r="R1624" i="1"/>
  <c r="H1624" i="1"/>
  <c r="A1625" i="1"/>
  <c r="Q1625" i="1" s="1"/>
  <c r="T1627" i="1"/>
  <c r="Z1626" i="1" l="1"/>
  <c r="R1625" i="1"/>
  <c r="AA1626" i="1"/>
  <c r="H1625" i="1"/>
  <c r="A1626" i="1"/>
  <c r="T1628" i="1"/>
  <c r="Q1626" i="1" l="1"/>
  <c r="R1626" i="1" s="1"/>
  <c r="S1626" i="1" s="1"/>
  <c r="H1626" i="1"/>
  <c r="A1627" i="1"/>
  <c r="T1629" i="1"/>
  <c r="Y1626" i="1" l="1"/>
  <c r="Q1627" i="1"/>
  <c r="R1627" i="1" s="1"/>
  <c r="S1627" i="1" s="1"/>
  <c r="Z1627" i="1"/>
  <c r="AA1627" i="1"/>
  <c r="H1627" i="1"/>
  <c r="A1628" i="1"/>
  <c r="T1630" i="1"/>
  <c r="Y1627" i="1" l="1"/>
  <c r="Z1628" i="1"/>
  <c r="AA1628" i="1"/>
  <c r="Q1628" i="1"/>
  <c r="R1628" i="1" s="1"/>
  <c r="S1628" i="1" s="1"/>
  <c r="H1628" i="1"/>
  <c r="T1631" i="1"/>
  <c r="A1629" i="1"/>
  <c r="Y1628" i="1" l="1"/>
  <c r="Z1629" i="1"/>
  <c r="Q1629" i="1"/>
  <c r="R1629" i="1" s="1"/>
  <c r="S1629" i="1" s="1"/>
  <c r="AA1629" i="1"/>
  <c r="H1629" i="1"/>
  <c r="A1630" i="1"/>
  <c r="T1632" i="1"/>
  <c r="H1630" i="1" l="1"/>
  <c r="AA1630" i="1"/>
  <c r="Y1629" i="1"/>
  <c r="Z1630" i="1"/>
  <c r="Q1630" i="1"/>
  <c r="R1630" i="1" s="1"/>
  <c r="S1630" i="1" s="1"/>
  <c r="T1633" i="1"/>
  <c r="A1631" i="1"/>
  <c r="Y1630" i="1" l="1"/>
  <c r="Z1631" i="1"/>
  <c r="Q1631" i="1"/>
  <c r="R1631" i="1" s="1"/>
  <c r="S1631" i="1" s="1"/>
  <c r="AA1631" i="1"/>
  <c r="H1631" i="1"/>
  <c r="T1634" i="1"/>
  <c r="A1632" i="1"/>
  <c r="AA1632" i="1" l="1"/>
  <c r="Y1631" i="1"/>
  <c r="Q1632" i="1"/>
  <c r="R1632" i="1" s="1"/>
  <c r="S1632" i="1" s="1"/>
  <c r="Z1632" i="1"/>
  <c r="H1632" i="1"/>
  <c r="A1633" i="1"/>
  <c r="T1635" i="1"/>
  <c r="Y1632" i="1" l="1"/>
  <c r="Z1633" i="1"/>
  <c r="Q1633" i="1"/>
  <c r="R1633" i="1" s="1"/>
  <c r="S1633" i="1" s="1"/>
  <c r="AA1633" i="1"/>
  <c r="H1633" i="1"/>
  <c r="T1636" i="1"/>
  <c r="A1634" i="1"/>
  <c r="H1634" i="1" l="1"/>
  <c r="AA1634" i="1"/>
  <c r="Y1633" i="1"/>
  <c r="Z1634" i="1"/>
  <c r="Q1634" i="1"/>
  <c r="R1634" i="1" s="1"/>
  <c r="S1634" i="1" s="1"/>
  <c r="A1635" i="1"/>
  <c r="T1637" i="1"/>
  <c r="Q1635" i="1" l="1"/>
  <c r="R1635" i="1" s="1"/>
  <c r="S1635" i="1" s="1"/>
  <c r="Y1634" i="1"/>
  <c r="Z1635" i="1"/>
  <c r="AA1635" i="1"/>
  <c r="H1635" i="1"/>
  <c r="T1638" i="1"/>
  <c r="A1636" i="1"/>
  <c r="H1636" i="1" l="1"/>
  <c r="AA1636" i="1"/>
  <c r="Y1635" i="1"/>
  <c r="Z1636" i="1"/>
  <c r="Q1636" i="1"/>
  <c r="R1636" i="1" s="1"/>
  <c r="S1636" i="1" s="1"/>
  <c r="A1637" i="1"/>
  <c r="T1639" i="1"/>
  <c r="Q1637" i="1" l="1"/>
  <c r="R1637" i="1" s="1"/>
  <c r="S1637" i="1" s="1"/>
  <c r="Y1636" i="1"/>
  <c r="Z1637" i="1"/>
  <c r="AA1637" i="1"/>
  <c r="H1637" i="1"/>
  <c r="T1640" i="1"/>
  <c r="A1638" i="1"/>
  <c r="H1638" i="1" l="1"/>
  <c r="Y1637" i="1"/>
  <c r="AA1638" i="1"/>
  <c r="Z1638" i="1"/>
  <c r="Q1638" i="1"/>
  <c r="R1638" i="1" s="1"/>
  <c r="S1638" i="1" s="1"/>
  <c r="T1641" i="1"/>
  <c r="A1639" i="1"/>
  <c r="Q1639" i="1" l="1"/>
  <c r="R1639" i="1" s="1"/>
  <c r="S1639" i="1" s="1"/>
  <c r="Y1638" i="1"/>
  <c r="Z1639" i="1"/>
  <c r="AA1639" i="1"/>
  <c r="H1639" i="1"/>
  <c r="A1640" i="1"/>
  <c r="T1642" i="1"/>
  <c r="Y1639" i="1" l="1"/>
  <c r="AA1640" i="1"/>
  <c r="Z1640" i="1"/>
  <c r="Q1640" i="1"/>
  <c r="R1640" i="1" s="1"/>
  <c r="S1640" i="1" s="1"/>
  <c r="H1640" i="1"/>
  <c r="A1641" i="1"/>
  <c r="T1643" i="1"/>
  <c r="Y1640" i="1" l="1"/>
  <c r="AA1641" i="1"/>
  <c r="Z1641" i="1"/>
  <c r="Q1641" i="1"/>
  <c r="R1641" i="1" s="1"/>
  <c r="S1641" i="1" s="1"/>
  <c r="H1641" i="1"/>
  <c r="T1644" i="1"/>
  <c r="A1642" i="1"/>
  <c r="AA1642" i="1" l="1"/>
  <c r="Q1642" i="1"/>
  <c r="R1642" i="1" s="1"/>
  <c r="S1642" i="1" s="1"/>
  <c r="Y1641" i="1"/>
  <c r="Z1642" i="1"/>
  <c r="H1642" i="1"/>
  <c r="T1645" i="1"/>
  <c r="A1643" i="1"/>
  <c r="H1643" i="1" l="1"/>
  <c r="Y1642" i="1"/>
  <c r="Z1643" i="1"/>
  <c r="Q1643" i="1"/>
  <c r="R1643" i="1" s="1"/>
  <c r="S1643" i="1" s="1"/>
  <c r="AA1643" i="1"/>
  <c r="A1644" i="1"/>
  <c r="T1646" i="1"/>
  <c r="Q1644" i="1" l="1"/>
  <c r="R1644" i="1" s="1"/>
  <c r="S1644" i="1" s="1"/>
  <c r="Y1643" i="1"/>
  <c r="AA1644" i="1"/>
  <c r="Z1644" i="1"/>
  <c r="H1644" i="1"/>
  <c r="A1645" i="1"/>
  <c r="T1647" i="1"/>
  <c r="Z1645" i="1" l="1"/>
  <c r="Y1644" i="1"/>
  <c r="AA1645" i="1"/>
  <c r="Q1645" i="1"/>
  <c r="R1645" i="1" s="1"/>
  <c r="S1645" i="1" s="1"/>
  <c r="H1645" i="1"/>
  <c r="A1646" i="1"/>
  <c r="T1648" i="1"/>
  <c r="Q1646" i="1" l="1"/>
  <c r="R1646" i="1" s="1"/>
  <c r="S1646" i="1" s="1"/>
  <c r="Y1645" i="1"/>
  <c r="AA1646" i="1"/>
  <c r="Z1646" i="1"/>
  <c r="H1646" i="1"/>
  <c r="T1649" i="1"/>
  <c r="A1647" i="1"/>
  <c r="H1647" i="1" l="1"/>
  <c r="Y1646" i="1"/>
  <c r="Z1647" i="1"/>
  <c r="AA1647" i="1"/>
  <c r="Q1647" i="1"/>
  <c r="R1647" i="1" s="1"/>
  <c r="S1647" i="1" s="1"/>
  <c r="T1650" i="1"/>
  <c r="A1648" i="1"/>
  <c r="Q1648" i="1" l="1"/>
  <c r="R1648" i="1" s="1"/>
  <c r="S1648" i="1" s="1"/>
  <c r="Y1647" i="1"/>
  <c r="AA1648" i="1"/>
  <c r="Z1648" i="1"/>
  <c r="H1648" i="1"/>
  <c r="A1649" i="1"/>
  <c r="T1651" i="1"/>
  <c r="Y1648" i="1" l="1"/>
  <c r="Z1649" i="1"/>
  <c r="AA1649" i="1"/>
  <c r="Q1649" i="1"/>
  <c r="R1649" i="1" s="1"/>
  <c r="S1649" i="1" s="1"/>
  <c r="H1649" i="1"/>
  <c r="T1652" i="1"/>
  <c r="A1650" i="1"/>
  <c r="H1650" i="1" l="1"/>
  <c r="Y1649" i="1"/>
  <c r="Z1650" i="1"/>
  <c r="AA1650" i="1"/>
  <c r="Q1650" i="1"/>
  <c r="R1650" i="1" s="1"/>
  <c r="S1650" i="1" s="1"/>
  <c r="A1651" i="1"/>
  <c r="T1653" i="1"/>
  <c r="Y1650" i="1" l="1"/>
  <c r="Q1651" i="1"/>
  <c r="R1651" i="1" s="1"/>
  <c r="S1651" i="1" s="1"/>
  <c r="Z1651" i="1"/>
  <c r="AA1651" i="1"/>
  <c r="H1651" i="1"/>
  <c r="A1652" i="1"/>
  <c r="Q1652" i="1" s="1"/>
  <c r="T1654" i="1"/>
  <c r="AA1652" i="1" l="1"/>
  <c r="AA1653" i="1"/>
  <c r="R1652" i="1"/>
  <c r="Z1652" i="1"/>
  <c r="Z1653" i="1" s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Z1655" i="1" l="1"/>
  <c r="AA1655" i="1"/>
  <c r="S1654" i="1"/>
  <c r="H1654" i="1"/>
  <c r="A1655" i="1"/>
  <c r="T1657" i="1"/>
  <c r="Q1655" i="1" l="1"/>
  <c r="R1655" i="1" s="1"/>
  <c r="H1655" i="1"/>
  <c r="T1658" i="1"/>
  <c r="A1656" i="1"/>
  <c r="Q1656" i="1" l="1"/>
  <c r="R1656" i="1" s="1"/>
  <c r="S1656" i="1" s="1"/>
  <c r="Z1656" i="1"/>
  <c r="AA1656" i="1"/>
  <c r="H1656" i="1"/>
  <c r="A1657" i="1"/>
  <c r="T1659" i="1"/>
  <c r="AA1657" i="1" l="1"/>
  <c r="Q1657" i="1"/>
  <c r="R1657" i="1" s="1"/>
  <c r="S1657" i="1" s="1"/>
  <c r="Z1657" i="1"/>
  <c r="H1657" i="1"/>
  <c r="T1660" i="1"/>
  <c r="A1658" i="1"/>
  <c r="Y1657" i="1" l="1"/>
  <c r="Z1658" i="1"/>
  <c r="AA1658" i="1"/>
  <c r="Q1658" i="1"/>
  <c r="R1658" i="1" s="1"/>
  <c r="S1658" i="1" s="1"/>
  <c r="H1658" i="1"/>
  <c r="A1659" i="1"/>
  <c r="T1661" i="1"/>
  <c r="Y1658" i="1" l="1"/>
  <c r="Z1659" i="1"/>
  <c r="AA1659" i="1"/>
  <c r="Q1659" i="1"/>
  <c r="R1659" i="1" s="1"/>
  <c r="S1659" i="1" s="1"/>
  <c r="H1659" i="1"/>
  <c r="A1660" i="1"/>
  <c r="T1662" i="1"/>
  <c r="AA1660" i="1" l="1"/>
  <c r="Y1659" i="1"/>
  <c r="Z1660" i="1"/>
  <c r="Q1660" i="1"/>
  <c r="R1660" i="1" s="1"/>
  <c r="S1660" i="1" s="1"/>
  <c r="H1660" i="1"/>
  <c r="T1663" i="1"/>
  <c r="A1661" i="1"/>
  <c r="H1661" i="1" l="1"/>
  <c r="Z1661" i="1"/>
  <c r="Y1660" i="1"/>
  <c r="Q1661" i="1"/>
  <c r="R1661" i="1" s="1"/>
  <c r="S1661" i="1" s="1"/>
  <c r="AA1661" i="1"/>
  <c r="T1664" i="1"/>
  <c r="A1662" i="1"/>
  <c r="Y1661" i="1" l="1"/>
  <c r="AA1662" i="1"/>
  <c r="Q1662" i="1"/>
  <c r="R1662" i="1" s="1"/>
  <c r="S1662" i="1" s="1"/>
  <c r="Z1662" i="1"/>
  <c r="H1662" i="1"/>
  <c r="A1663" i="1"/>
  <c r="T1665" i="1"/>
  <c r="Y1662" i="1" l="1"/>
  <c r="Z1663" i="1"/>
  <c r="AA1663" i="1"/>
  <c r="Q1663" i="1"/>
  <c r="R1663" i="1" s="1"/>
  <c r="S1663" i="1" s="1"/>
  <c r="H1663" i="1"/>
  <c r="T1666" i="1"/>
  <c r="A1664" i="1"/>
  <c r="AA1664" i="1" l="1"/>
  <c r="Y1663" i="1"/>
  <c r="Z1664" i="1"/>
  <c r="Q1664" i="1"/>
  <c r="R1664" i="1" s="1"/>
  <c r="S1664" i="1" s="1"/>
  <c r="H1664" i="1"/>
  <c r="T1667" i="1"/>
  <c r="A1665" i="1"/>
  <c r="H1665" i="1" l="1"/>
  <c r="Q1665" i="1"/>
  <c r="R1665" i="1" s="1"/>
  <c r="S1665" i="1" s="1"/>
  <c r="Y1664" i="1"/>
  <c r="Z1665" i="1"/>
  <c r="AA1665" i="1"/>
  <c r="T1668" i="1"/>
  <c r="A1666" i="1"/>
  <c r="Y1665" i="1" l="1"/>
  <c r="AA1666" i="1"/>
  <c r="Z1666" i="1"/>
  <c r="Q1666" i="1"/>
  <c r="R1666" i="1" s="1"/>
  <c r="S1666" i="1" s="1"/>
  <c r="H1666" i="1"/>
  <c r="T1669" i="1"/>
  <c r="A1667" i="1"/>
  <c r="Q1667" i="1" l="1"/>
  <c r="R1667" i="1" s="1"/>
  <c r="S1667" i="1" s="1"/>
  <c r="Y1666" i="1"/>
  <c r="Z1667" i="1"/>
  <c r="AA1667" i="1"/>
  <c r="H1667" i="1"/>
  <c r="A1668" i="1"/>
  <c r="T1670" i="1"/>
  <c r="H1668" i="1" l="1"/>
  <c r="AA1668" i="1"/>
  <c r="Y1667" i="1"/>
  <c r="Z1668" i="1"/>
  <c r="Q1668" i="1"/>
  <c r="R1668" i="1" s="1"/>
  <c r="S1668" i="1" s="1"/>
  <c r="T1671" i="1"/>
  <c r="A1669" i="1"/>
  <c r="Y1668" i="1" l="1"/>
  <c r="Z1669" i="1"/>
  <c r="Q1669" i="1"/>
  <c r="R1669" i="1" s="1"/>
  <c r="S1669" i="1" s="1"/>
  <c r="AA1669" i="1"/>
  <c r="H1669" i="1"/>
  <c r="A1670" i="1"/>
  <c r="T1672" i="1"/>
  <c r="Y1669" i="1" l="1"/>
  <c r="AA1670" i="1"/>
  <c r="Z1670" i="1"/>
  <c r="Q1670" i="1"/>
  <c r="R1670" i="1" s="1"/>
  <c r="S1670" i="1" s="1"/>
  <c r="H1670" i="1"/>
  <c r="T1673" i="1"/>
  <c r="A1671" i="1"/>
  <c r="Y1670" i="1" l="1"/>
  <c r="Z1671" i="1"/>
  <c r="Q1671" i="1"/>
  <c r="R1671" i="1" s="1"/>
  <c r="S1671" i="1" s="1"/>
  <c r="AA1671" i="1"/>
  <c r="H1671" i="1"/>
  <c r="H1672" i="1" s="1"/>
  <c r="A1672" i="1"/>
  <c r="T1674" i="1"/>
  <c r="Y1671" i="1" l="1"/>
  <c r="AA1672" i="1"/>
  <c r="Z1672" i="1"/>
  <c r="Q1672" i="1"/>
  <c r="R1672" i="1" s="1"/>
  <c r="S1672" i="1" s="1"/>
  <c r="T1675" i="1"/>
  <c r="A1673" i="1"/>
  <c r="Y1672" i="1" l="1"/>
  <c r="AA1673" i="1"/>
  <c r="Z1673" i="1"/>
  <c r="Q1673" i="1"/>
  <c r="R1673" i="1" s="1"/>
  <c r="S1673" i="1" s="1"/>
  <c r="H1673" i="1"/>
  <c r="A1674" i="1"/>
  <c r="T1676" i="1"/>
  <c r="H1674" i="1" l="1"/>
  <c r="Y1673" i="1"/>
  <c r="AA1674" i="1"/>
  <c r="Z1674" i="1"/>
  <c r="Q1674" i="1"/>
  <c r="R1674" i="1" s="1"/>
  <c r="S1674" i="1" s="1"/>
  <c r="T1677" i="1"/>
  <c r="A1675" i="1"/>
  <c r="Y1674" i="1" l="1"/>
  <c r="Z1675" i="1"/>
  <c r="AA1675" i="1"/>
  <c r="Q1675" i="1"/>
  <c r="R1675" i="1" s="1"/>
  <c r="S1675" i="1" s="1"/>
  <c r="H1675" i="1"/>
  <c r="A1676" i="1"/>
  <c r="T1678" i="1"/>
  <c r="AA1676" i="1" l="1"/>
  <c r="Y1675" i="1"/>
  <c r="Z1676" i="1"/>
  <c r="Q1676" i="1"/>
  <c r="R1676" i="1" s="1"/>
  <c r="S1676" i="1" s="1"/>
  <c r="H1676" i="1"/>
  <c r="T1679" i="1"/>
  <c r="A1677" i="1"/>
  <c r="H1677" i="1" l="1"/>
  <c r="Y1676" i="1"/>
  <c r="Z1677" i="1"/>
  <c r="Q1677" i="1"/>
  <c r="R1677" i="1" s="1"/>
  <c r="S1677" i="1" s="1"/>
  <c r="AA1677" i="1"/>
  <c r="T1680" i="1"/>
  <c r="A1678" i="1"/>
  <c r="AA1678" i="1" l="1"/>
  <c r="Y1677" i="1"/>
  <c r="Z1678" i="1"/>
  <c r="Q1678" i="1"/>
  <c r="R1678" i="1" s="1"/>
  <c r="S1678" i="1" s="1"/>
  <c r="H1678" i="1"/>
  <c r="A1679" i="1"/>
  <c r="T1681" i="1"/>
  <c r="Y1678" i="1" l="1"/>
  <c r="Z1679" i="1"/>
  <c r="Q1679" i="1"/>
  <c r="R1679" i="1" s="1"/>
  <c r="S1679" i="1" s="1"/>
  <c r="AA1679" i="1"/>
  <c r="H1679" i="1"/>
  <c r="T1682" i="1"/>
  <c r="A1680" i="1"/>
  <c r="Z1680" i="1" l="1"/>
  <c r="Q1680" i="1"/>
  <c r="R1680" i="1" s="1"/>
  <c r="S1680" i="1" s="1"/>
  <c r="Y1679" i="1"/>
  <c r="AA1680" i="1"/>
  <c r="H1680" i="1"/>
  <c r="A1681" i="1"/>
  <c r="T1683" i="1"/>
  <c r="Y1680" i="1" l="1"/>
  <c r="AA1681" i="1"/>
  <c r="Q1681" i="1"/>
  <c r="R1681" i="1" s="1"/>
  <c r="S1681" i="1" s="1"/>
  <c r="Z1681" i="1"/>
  <c r="H1681" i="1"/>
  <c r="T1684" i="1"/>
  <c r="A1682" i="1"/>
  <c r="Z1682" i="1" l="1"/>
  <c r="Y1681" i="1"/>
  <c r="AA1682" i="1"/>
  <c r="Q1682" i="1"/>
  <c r="R1682" i="1" s="1"/>
  <c r="S1682" i="1" s="1"/>
  <c r="H1682" i="1"/>
  <c r="T1685" i="1"/>
  <c r="A1683" i="1"/>
  <c r="Q1683" i="1" s="1"/>
  <c r="AA1683" i="1" l="1"/>
  <c r="Z1684" i="1"/>
  <c r="AA1684" i="1"/>
  <c r="R1683" i="1"/>
  <c r="Z1683" i="1"/>
  <c r="H1683" i="1"/>
  <c r="A1684" i="1"/>
  <c r="Q1684" i="1" s="1"/>
  <c r="T1686" i="1"/>
  <c r="AA1685" i="1" l="1"/>
  <c r="Z1685" i="1"/>
  <c r="R1684" i="1"/>
  <c r="H1684" i="1"/>
  <c r="A1685" i="1"/>
  <c r="Q1685" i="1" s="1"/>
  <c r="R1685" i="1" s="1"/>
  <c r="T1687" i="1"/>
  <c r="Z1686" i="1" l="1"/>
  <c r="AA1686" i="1"/>
  <c r="S1685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Y1687" i="1" l="1"/>
  <c r="Z1688" i="1"/>
  <c r="AA1688" i="1"/>
  <c r="Q1688" i="1"/>
  <c r="R1688" i="1" s="1"/>
  <c r="S1688" i="1" s="1"/>
  <c r="H1688" i="1"/>
  <c r="A1689" i="1"/>
  <c r="T1691" i="1"/>
  <c r="Y1688" i="1" l="1"/>
  <c r="Z1689" i="1"/>
  <c r="Q1689" i="1"/>
  <c r="R1689" i="1" s="1"/>
  <c r="S1689" i="1" s="1"/>
  <c r="AA1689" i="1"/>
  <c r="H1689" i="1"/>
  <c r="T1692" i="1"/>
  <c r="A1690" i="1"/>
  <c r="AA1690" i="1" l="1"/>
  <c r="Q1690" i="1"/>
  <c r="R1690" i="1" s="1"/>
  <c r="S1690" i="1" s="1"/>
  <c r="Y1689" i="1"/>
  <c r="Z1690" i="1"/>
  <c r="H1690" i="1"/>
  <c r="A1691" i="1"/>
  <c r="T1693" i="1"/>
  <c r="Y1690" i="1" l="1"/>
  <c r="Z1691" i="1"/>
  <c r="Q1691" i="1"/>
  <c r="R1691" i="1" s="1"/>
  <c r="S1691" i="1" s="1"/>
  <c r="AA1691" i="1"/>
  <c r="H1691" i="1"/>
  <c r="T1694" i="1"/>
  <c r="A1692" i="1"/>
  <c r="AA1692" i="1" l="1"/>
  <c r="Q1692" i="1"/>
  <c r="R1692" i="1" s="1"/>
  <c r="S1692" i="1" s="1"/>
  <c r="Y1691" i="1"/>
  <c r="Z1692" i="1"/>
  <c r="H1692" i="1"/>
  <c r="T1695" i="1"/>
  <c r="A1693" i="1"/>
  <c r="Y1692" i="1" l="1"/>
  <c r="Z1693" i="1"/>
  <c r="Q1693" i="1"/>
  <c r="R1693" i="1" s="1"/>
  <c r="S1693" i="1" s="1"/>
  <c r="AA1693" i="1"/>
  <c r="H1693" i="1"/>
  <c r="A1694" i="1"/>
  <c r="T1696" i="1"/>
  <c r="H1694" i="1" l="1"/>
  <c r="AA1694" i="1"/>
  <c r="Y1693" i="1"/>
  <c r="Z1694" i="1"/>
  <c r="Q1694" i="1"/>
  <c r="R1694" i="1" s="1"/>
  <c r="S1694" i="1" s="1"/>
  <c r="A1695" i="1"/>
  <c r="T1697" i="1"/>
  <c r="Q1695" i="1" l="1"/>
  <c r="R1695" i="1" s="1"/>
  <c r="S1695" i="1" s="1"/>
  <c r="Y1694" i="1"/>
  <c r="Z1695" i="1"/>
  <c r="AA1695" i="1"/>
  <c r="H1695" i="1"/>
  <c r="T1698" i="1"/>
  <c r="A1696" i="1"/>
  <c r="Y1695" i="1" l="1"/>
  <c r="AA1696" i="1"/>
  <c r="Z1696" i="1"/>
  <c r="Q1696" i="1"/>
  <c r="R1696" i="1" s="1"/>
  <c r="S1696" i="1" s="1"/>
  <c r="H1696" i="1"/>
  <c r="T1699" i="1"/>
  <c r="A1697" i="1"/>
  <c r="Y1696" i="1" l="1"/>
  <c r="Z1697" i="1"/>
  <c r="Q1697" i="1"/>
  <c r="R1697" i="1" s="1"/>
  <c r="S1697" i="1" s="1"/>
  <c r="AA1697" i="1"/>
  <c r="H1697" i="1"/>
  <c r="T1700" i="1"/>
  <c r="A1698" i="1"/>
  <c r="AA1698" i="1" l="1"/>
  <c r="Y1697" i="1"/>
  <c r="Q1698" i="1"/>
  <c r="R1698" i="1" s="1"/>
  <c r="S1698" i="1" s="1"/>
  <c r="Z1698" i="1"/>
  <c r="H1698" i="1"/>
  <c r="A1699" i="1"/>
  <c r="T1701" i="1"/>
  <c r="Z1699" i="1" l="1"/>
  <c r="Y1698" i="1"/>
  <c r="Q1699" i="1"/>
  <c r="R1699" i="1" s="1"/>
  <c r="S1699" i="1" s="1"/>
  <c r="AA1699" i="1"/>
  <c r="H1699" i="1"/>
  <c r="A1700" i="1"/>
  <c r="T1702" i="1"/>
  <c r="Y1699" i="1" l="1"/>
  <c r="AA1700" i="1"/>
  <c r="Q1700" i="1"/>
  <c r="R1700" i="1" s="1"/>
  <c r="S1700" i="1" s="1"/>
  <c r="Z1700" i="1"/>
  <c r="H1700" i="1"/>
  <c r="T1703" i="1"/>
  <c r="A1701" i="1"/>
  <c r="Y1700" i="1" l="1"/>
  <c r="Z1701" i="1"/>
  <c r="Q1701" i="1"/>
  <c r="R1701" i="1" s="1"/>
  <c r="S1701" i="1" s="1"/>
  <c r="AA1701" i="1"/>
  <c r="H1701" i="1"/>
  <c r="T1704" i="1"/>
  <c r="A1702" i="1"/>
  <c r="Y1701" i="1" l="1"/>
  <c r="AA1702" i="1"/>
  <c r="Q1702" i="1"/>
  <c r="R1702" i="1" s="1"/>
  <c r="S1702" i="1" s="1"/>
  <c r="Z1702" i="1"/>
  <c r="H1702" i="1"/>
  <c r="A1703" i="1"/>
  <c r="T1705" i="1"/>
  <c r="Z1703" i="1" l="1"/>
  <c r="AA1703" i="1"/>
  <c r="Y1702" i="1"/>
  <c r="Q1703" i="1"/>
  <c r="R1703" i="1" s="1"/>
  <c r="S1703" i="1" s="1"/>
  <c r="H1703" i="1"/>
  <c r="T1706" i="1"/>
  <c r="A1704" i="1"/>
  <c r="Y1703" i="1" l="1"/>
  <c r="AA1704" i="1"/>
  <c r="Q1704" i="1"/>
  <c r="R1704" i="1" s="1"/>
  <c r="S1704" i="1" s="1"/>
  <c r="Z1704" i="1"/>
  <c r="H1704" i="1"/>
  <c r="A1705" i="1"/>
  <c r="T1707" i="1"/>
  <c r="H1705" i="1" l="1"/>
  <c r="Z1705" i="1"/>
  <c r="AA1705" i="1"/>
  <c r="Y1704" i="1"/>
  <c r="Q1705" i="1"/>
  <c r="R1705" i="1" s="1"/>
  <c r="S1705" i="1" s="1"/>
  <c r="A1706" i="1"/>
  <c r="T1708" i="1"/>
  <c r="Y1705" i="1" l="1"/>
  <c r="AA1706" i="1"/>
  <c r="Q1706" i="1"/>
  <c r="R1706" i="1" s="1"/>
  <c r="S1706" i="1" s="1"/>
  <c r="Z1706" i="1"/>
  <c r="H1706" i="1"/>
  <c r="A1707" i="1"/>
  <c r="T1709" i="1"/>
  <c r="Z1707" i="1" l="1"/>
  <c r="Y1706" i="1"/>
  <c r="AA1707" i="1"/>
  <c r="Q1707" i="1"/>
  <c r="R1707" i="1" s="1"/>
  <c r="S1707" i="1" s="1"/>
  <c r="H1707" i="1"/>
  <c r="A1708" i="1"/>
  <c r="T1710" i="1"/>
  <c r="Y1707" i="1" l="1"/>
  <c r="AA1708" i="1"/>
  <c r="Q1708" i="1"/>
  <c r="R1708" i="1" s="1"/>
  <c r="S1708" i="1" s="1"/>
  <c r="Z1708" i="1"/>
  <c r="H1708" i="1"/>
  <c r="T1711" i="1"/>
  <c r="A1709" i="1"/>
  <c r="H1709" i="1" l="1"/>
  <c r="Z1709" i="1"/>
  <c r="AA1709" i="1"/>
  <c r="Y1708" i="1"/>
  <c r="Q1709" i="1"/>
  <c r="R1709" i="1" s="1"/>
  <c r="S1709" i="1" s="1"/>
  <c r="A1710" i="1"/>
  <c r="T1712" i="1"/>
  <c r="Y1709" i="1" l="1"/>
  <c r="Q1710" i="1"/>
  <c r="R1710" i="1" s="1"/>
  <c r="S1710" i="1" s="1"/>
  <c r="AA1710" i="1"/>
  <c r="Z1710" i="1"/>
  <c r="H1710" i="1"/>
  <c r="T1713" i="1"/>
  <c r="A1711" i="1"/>
  <c r="Y1710" i="1" l="1"/>
  <c r="Z1711" i="1"/>
  <c r="AA1711" i="1"/>
  <c r="Q1711" i="1"/>
  <c r="R1711" i="1" s="1"/>
  <c r="S1711" i="1" s="1"/>
  <c r="H1711" i="1"/>
  <c r="A1712" i="1"/>
  <c r="T1714" i="1"/>
  <c r="Y1711" i="1" l="1"/>
  <c r="AA1712" i="1"/>
  <c r="Q1712" i="1"/>
  <c r="R1712" i="1" s="1"/>
  <c r="S1712" i="1" s="1"/>
  <c r="Z1712" i="1"/>
  <c r="H1712" i="1"/>
  <c r="T1715" i="1"/>
  <c r="A1713" i="1"/>
  <c r="Y1712" i="1" l="1"/>
  <c r="AA1713" i="1"/>
  <c r="Q1713" i="1"/>
  <c r="R1713" i="1" s="1"/>
  <c r="Z1713" i="1"/>
  <c r="H1713" i="1"/>
  <c r="A1714" i="1"/>
  <c r="Q1714" i="1" s="1"/>
  <c r="T1716" i="1"/>
  <c r="R1714" i="1" l="1"/>
  <c r="Z1714" i="1"/>
  <c r="Z1715" i="1" s="1"/>
  <c r="AA1714" i="1"/>
  <c r="AA1715" i="1" s="1"/>
  <c r="H1714" i="1"/>
  <c r="A1715" i="1"/>
  <c r="Q1715" i="1" s="1"/>
  <c r="T1717" i="1"/>
  <c r="Z1716" i="1" l="1"/>
  <c r="R1715" i="1"/>
  <c r="AA1716" i="1"/>
  <c r="H1715" i="1"/>
  <c r="T1718" i="1"/>
  <c r="A1716" i="1"/>
  <c r="Q1716" i="1" l="1"/>
  <c r="AA1717" i="1" s="1"/>
  <c r="H1716" i="1"/>
  <c r="T1719" i="1"/>
  <c r="A1717" i="1"/>
  <c r="Q1717" i="1" l="1"/>
  <c r="R1717" i="1" s="1"/>
  <c r="S1717" i="1" s="1"/>
  <c r="R1716" i="1"/>
  <c r="S1716" i="1" s="1"/>
  <c r="Z1717" i="1"/>
  <c r="H1717" i="1"/>
  <c r="A1718" i="1"/>
  <c r="T1720" i="1"/>
  <c r="Y1717" i="1" l="1"/>
  <c r="Z1718" i="1"/>
  <c r="Q1718" i="1"/>
  <c r="R1718" i="1" s="1"/>
  <c r="S1718" i="1" s="1"/>
  <c r="AA1718" i="1"/>
  <c r="H1718" i="1"/>
  <c r="A1719" i="1"/>
  <c r="T1721" i="1"/>
  <c r="AA1719" i="1" l="1"/>
  <c r="Q1719" i="1"/>
  <c r="R1719" i="1" s="1"/>
  <c r="S1719" i="1" s="1"/>
  <c r="Z1719" i="1"/>
  <c r="H1719" i="1"/>
  <c r="T1722" i="1"/>
  <c r="A1720" i="1"/>
  <c r="H1720" i="1" l="1"/>
  <c r="Z1720" i="1"/>
  <c r="Y1719" i="1"/>
  <c r="Q1720" i="1"/>
  <c r="R1720" i="1" s="1"/>
  <c r="S1720" i="1" s="1"/>
  <c r="AA1720" i="1"/>
  <c r="A1721" i="1"/>
  <c r="T1723" i="1"/>
  <c r="Y1720" i="1" l="1"/>
  <c r="AA1721" i="1"/>
  <c r="Q1721" i="1"/>
  <c r="R1721" i="1" s="1"/>
  <c r="S1721" i="1" s="1"/>
  <c r="Z1721" i="1"/>
  <c r="H1721" i="1"/>
  <c r="A1722" i="1"/>
  <c r="T1724" i="1"/>
  <c r="Y1721" i="1" l="1"/>
  <c r="Z1722" i="1"/>
  <c r="AA1722" i="1"/>
  <c r="Q1722" i="1"/>
  <c r="R1722" i="1" s="1"/>
  <c r="S1722" i="1" s="1"/>
  <c r="H1722" i="1"/>
  <c r="A1723" i="1"/>
  <c r="T1725" i="1"/>
  <c r="Y1722" i="1" l="1"/>
  <c r="Q1723" i="1"/>
  <c r="R1723" i="1" s="1"/>
  <c r="S1723" i="1" s="1"/>
  <c r="AA1723" i="1"/>
  <c r="Z1723" i="1"/>
  <c r="H1723" i="1"/>
  <c r="A1724" i="1"/>
  <c r="T1726" i="1"/>
  <c r="Y1723" i="1" l="1"/>
  <c r="Z1724" i="1"/>
  <c r="AA1724" i="1"/>
  <c r="Q1724" i="1"/>
  <c r="R1724" i="1" s="1"/>
  <c r="S1724" i="1" s="1"/>
  <c r="H1724" i="1"/>
  <c r="T1727" i="1"/>
  <c r="A1725" i="1"/>
  <c r="Y1724" i="1" l="1"/>
  <c r="AA1725" i="1"/>
  <c r="Q1725" i="1"/>
  <c r="R1725" i="1" s="1"/>
  <c r="S1725" i="1" s="1"/>
  <c r="Z1725" i="1"/>
  <c r="H1725" i="1"/>
  <c r="A1726" i="1"/>
  <c r="T1728" i="1"/>
  <c r="Z1726" i="1" l="1"/>
  <c r="Y1725" i="1"/>
  <c r="AA1726" i="1"/>
  <c r="Q1726" i="1"/>
  <c r="R1726" i="1" s="1"/>
  <c r="S1726" i="1" s="1"/>
  <c r="H1726" i="1"/>
  <c r="T1729" i="1"/>
  <c r="A1727" i="1"/>
  <c r="Y1726" i="1" l="1"/>
  <c r="Q1727" i="1"/>
  <c r="R1727" i="1" s="1"/>
  <c r="S1727" i="1" s="1"/>
  <c r="AA1727" i="1"/>
  <c r="Z1727" i="1"/>
  <c r="H1727" i="1"/>
  <c r="A1728" i="1"/>
  <c r="T1730" i="1"/>
  <c r="Y1727" i="1" l="1"/>
  <c r="AA1728" i="1"/>
  <c r="Z1728" i="1"/>
  <c r="Q1728" i="1"/>
  <c r="R1728" i="1" s="1"/>
  <c r="S1728" i="1" s="1"/>
  <c r="H1728" i="1"/>
  <c r="T1731" i="1"/>
  <c r="A1729" i="1"/>
  <c r="AA1729" i="1" l="1"/>
  <c r="Y1728" i="1"/>
  <c r="Z1729" i="1"/>
  <c r="Q1729" i="1"/>
  <c r="R1729" i="1" s="1"/>
  <c r="S1729" i="1" s="1"/>
  <c r="H1729" i="1"/>
  <c r="T1732" i="1"/>
  <c r="A1730" i="1"/>
  <c r="Z1730" i="1" l="1"/>
  <c r="Y1729" i="1"/>
  <c r="AA1730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Y1731" i="1" l="1"/>
  <c r="AA1732" i="1"/>
  <c r="Z1732" i="1"/>
  <c r="Q1732" i="1"/>
  <c r="R1732" i="1" s="1"/>
  <c r="S1732" i="1" s="1"/>
  <c r="H1732" i="1"/>
  <c r="A1733" i="1"/>
  <c r="T1735" i="1"/>
  <c r="AA1733" i="1" l="1"/>
  <c r="Y1732" i="1"/>
  <c r="Z1733" i="1"/>
  <c r="Q1733" i="1"/>
  <c r="R1733" i="1" s="1"/>
  <c r="S1733" i="1" s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Q1735" i="1"/>
  <c r="R1735" i="1" s="1"/>
  <c r="S1735" i="1" s="1"/>
  <c r="AA1735" i="1"/>
  <c r="Z1735" i="1"/>
  <c r="H1735" i="1"/>
  <c r="T1738" i="1"/>
  <c r="A1736" i="1"/>
  <c r="Y1735" i="1" l="1"/>
  <c r="AA1736" i="1"/>
  <c r="Q1736" i="1"/>
  <c r="R1736" i="1" s="1"/>
  <c r="S1736" i="1" s="1"/>
  <c r="Z1736" i="1"/>
  <c r="H1736" i="1"/>
  <c r="A1737" i="1"/>
  <c r="T1739" i="1"/>
  <c r="Y1736" i="1" l="1"/>
  <c r="Z1737" i="1"/>
  <c r="AA1737" i="1"/>
  <c r="Q1737" i="1"/>
  <c r="R1737" i="1" s="1"/>
  <c r="S1737" i="1" s="1"/>
  <c r="H1737" i="1"/>
  <c r="T1740" i="1"/>
  <c r="A1738" i="1"/>
  <c r="Z1738" i="1" l="1"/>
  <c r="Y1737" i="1"/>
  <c r="AA1738" i="1"/>
  <c r="Q1738" i="1"/>
  <c r="R1738" i="1" s="1"/>
  <c r="S1738" i="1" s="1"/>
  <c r="H1738" i="1"/>
  <c r="A1739" i="1"/>
  <c r="T1741" i="1"/>
  <c r="Y1738" i="1" l="1"/>
  <c r="AA1739" i="1"/>
  <c r="Q1739" i="1"/>
  <c r="R1739" i="1" s="1"/>
  <c r="S1739" i="1" s="1"/>
  <c r="Z1739" i="1"/>
  <c r="H1739" i="1"/>
  <c r="T1742" i="1"/>
  <c r="A1740" i="1"/>
  <c r="Y1739" i="1" l="1"/>
  <c r="Z1740" i="1"/>
  <c r="Q1740" i="1"/>
  <c r="R1740" i="1" s="1"/>
  <c r="S1740" i="1" s="1"/>
  <c r="AA1740" i="1"/>
  <c r="H1740" i="1"/>
  <c r="A1741" i="1"/>
  <c r="T1743" i="1"/>
  <c r="Y1740" i="1" l="1"/>
  <c r="AA1741" i="1"/>
  <c r="Z1741" i="1"/>
  <c r="Q1741" i="1"/>
  <c r="R1741" i="1" s="1"/>
  <c r="S1741" i="1" s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AA1743" i="1" l="1"/>
  <c r="Q1743" i="1"/>
  <c r="R1743" i="1" s="1"/>
  <c r="S1743" i="1" s="1"/>
  <c r="Z1743" i="1"/>
  <c r="H1743" i="1"/>
  <c r="T1746" i="1"/>
  <c r="A1744" i="1"/>
  <c r="Q1744" i="1" s="1"/>
  <c r="Y1743" i="1" l="1"/>
  <c r="Z1744" i="1"/>
  <c r="Z1745" i="1" s="1"/>
  <c r="AA1744" i="1"/>
  <c r="AA1745" i="1" s="1"/>
  <c r="R1744" i="1"/>
  <c r="H1744" i="1"/>
  <c r="A1745" i="1"/>
  <c r="Q1745" i="1" s="1"/>
  <c r="R1745" i="1" s="1"/>
  <c r="T1747" i="1"/>
  <c r="Z1746" i="1" l="1"/>
  <c r="AA1746" i="1"/>
  <c r="H1745" i="1"/>
  <c r="A1746" i="1"/>
  <c r="Q1746" i="1" s="1"/>
  <c r="R1746" i="1" s="1"/>
  <c r="T1748" i="1"/>
  <c r="AA1747" i="1" l="1"/>
  <c r="Z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AA1748" i="1"/>
  <c r="Z1748" i="1"/>
  <c r="H1748" i="1"/>
  <c r="A1749" i="1"/>
  <c r="T1751" i="1"/>
  <c r="Z1749" i="1" l="1"/>
  <c r="Y1748" i="1"/>
  <c r="Q1749" i="1"/>
  <c r="R1749" i="1" s="1"/>
  <c r="S1749" i="1" s="1"/>
  <c r="AA1749" i="1"/>
  <c r="H1749" i="1"/>
  <c r="A1750" i="1"/>
  <c r="T1752" i="1"/>
  <c r="Q1750" i="1" l="1"/>
  <c r="R1750" i="1" s="1"/>
  <c r="S1750" i="1" s="1"/>
  <c r="Y1749" i="1"/>
  <c r="AA1750" i="1"/>
  <c r="Z1750" i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Y1751" i="1" l="1"/>
  <c r="Q1752" i="1"/>
  <c r="R1752" i="1" s="1"/>
  <c r="S1752" i="1" s="1"/>
  <c r="Z1752" i="1"/>
  <c r="AA1752" i="1"/>
  <c r="H1752" i="1"/>
  <c r="A1753" i="1"/>
  <c r="T1755" i="1"/>
  <c r="Y1752" i="1" l="1"/>
  <c r="AA1753" i="1"/>
  <c r="Z1753" i="1"/>
  <c r="Q1753" i="1"/>
  <c r="R1753" i="1" s="1"/>
  <c r="S1753" i="1" s="1"/>
  <c r="H1753" i="1"/>
  <c r="T1756" i="1"/>
  <c r="A1754" i="1"/>
  <c r="Z1754" i="1" l="1"/>
  <c r="Y1753" i="1"/>
  <c r="AA1754" i="1"/>
  <c r="Q1754" i="1"/>
  <c r="R1754" i="1" s="1"/>
  <c r="S1754" i="1" s="1"/>
  <c r="H1754" i="1"/>
  <c r="T1757" i="1"/>
  <c r="A1755" i="1"/>
  <c r="Y1754" i="1" l="1"/>
  <c r="AA1755" i="1"/>
  <c r="Q1755" i="1"/>
  <c r="R1755" i="1" s="1"/>
  <c r="S1755" i="1" s="1"/>
  <c r="Z1755" i="1"/>
  <c r="H1755" i="1"/>
  <c r="T1758" i="1"/>
  <c r="A1756" i="1"/>
  <c r="Z1756" i="1" l="1"/>
  <c r="Y1755" i="1"/>
  <c r="Q1756" i="1"/>
  <c r="R1756" i="1" s="1"/>
  <c r="S1756" i="1" s="1"/>
  <c r="AA1756" i="1"/>
  <c r="H1756" i="1"/>
  <c r="A1757" i="1"/>
  <c r="T1759" i="1"/>
  <c r="Y1756" i="1" l="1"/>
  <c r="AA1757" i="1"/>
  <c r="Z1757" i="1"/>
  <c r="Q1757" i="1"/>
  <c r="R1757" i="1" s="1"/>
  <c r="S1757" i="1" s="1"/>
  <c r="H1757" i="1"/>
  <c r="T1760" i="1"/>
  <c r="A1758" i="1"/>
  <c r="Y1757" i="1" l="1"/>
  <c r="Z1758" i="1"/>
  <c r="Q1758" i="1"/>
  <c r="R1758" i="1" s="1"/>
  <c r="S1758" i="1" s="1"/>
  <c r="AA1758" i="1"/>
  <c r="H1758" i="1"/>
  <c r="A1759" i="1"/>
  <c r="T1761" i="1"/>
  <c r="H1759" i="1" l="1"/>
  <c r="AA1759" i="1"/>
  <c r="Y1758" i="1"/>
  <c r="Z1759" i="1"/>
  <c r="Q1759" i="1"/>
  <c r="R1759" i="1" s="1"/>
  <c r="S1759" i="1" s="1"/>
  <c r="T1762" i="1"/>
  <c r="A1760" i="1"/>
  <c r="Y1759" i="1" l="1"/>
  <c r="Q1760" i="1"/>
  <c r="R1760" i="1" s="1"/>
  <c r="S1760" i="1" s="1"/>
  <c r="Z1760" i="1"/>
  <c r="AA1760" i="1"/>
  <c r="H1760" i="1"/>
  <c r="T1763" i="1"/>
  <c r="A1761" i="1"/>
  <c r="Y1760" i="1" l="1"/>
  <c r="AA1761" i="1"/>
  <c r="Z1761" i="1"/>
  <c r="Q1761" i="1"/>
  <c r="R1761" i="1" s="1"/>
  <c r="S1761" i="1" s="1"/>
  <c r="H1761" i="1"/>
  <c r="T1764" i="1"/>
  <c r="A1762" i="1"/>
  <c r="Y1761" i="1" l="1"/>
  <c r="Z1762" i="1"/>
  <c r="Q1762" i="1"/>
  <c r="R1762" i="1" s="1"/>
  <c r="S1762" i="1" s="1"/>
  <c r="AA1762" i="1"/>
  <c r="H1762" i="1"/>
  <c r="A1763" i="1"/>
  <c r="T1765" i="1"/>
  <c r="Y1762" i="1" l="1"/>
  <c r="AA1763" i="1"/>
  <c r="Z1763" i="1"/>
  <c r="Q1763" i="1"/>
  <c r="R1763" i="1" s="1"/>
  <c r="S1763" i="1" s="1"/>
  <c r="H1763" i="1"/>
  <c r="T1766" i="1"/>
  <c r="A1764" i="1"/>
  <c r="Y1763" i="1" l="1"/>
  <c r="Z1764" i="1"/>
  <c r="Q1764" i="1"/>
  <c r="R1764" i="1" s="1"/>
  <c r="S1764" i="1" s="1"/>
  <c r="AA1764" i="1"/>
  <c r="H1764" i="1"/>
  <c r="A1765" i="1"/>
  <c r="T1767" i="1"/>
  <c r="Y1764" i="1" l="1"/>
  <c r="AA1765" i="1"/>
  <c r="Z1765" i="1"/>
  <c r="Q1765" i="1"/>
  <c r="R1765" i="1" s="1"/>
  <c r="S1765" i="1" s="1"/>
  <c r="H1765" i="1"/>
  <c r="T1768" i="1"/>
  <c r="A1766" i="1"/>
  <c r="Y1765" i="1" l="1"/>
  <c r="AA1766" i="1"/>
  <c r="Z1766" i="1"/>
  <c r="Q1766" i="1"/>
  <c r="R1766" i="1" s="1"/>
  <c r="S1766" i="1" s="1"/>
  <c r="H1766" i="1"/>
  <c r="A1767" i="1"/>
  <c r="T1769" i="1"/>
  <c r="AA1767" i="1" l="1"/>
  <c r="Y1766" i="1"/>
  <c r="Z1767" i="1"/>
  <c r="Q1767" i="1"/>
  <c r="R1767" i="1" s="1"/>
  <c r="S1767" i="1" s="1"/>
  <c r="H1767" i="1"/>
  <c r="T1770" i="1"/>
  <c r="A1768" i="1"/>
  <c r="Y1767" i="1" l="1"/>
  <c r="Z1768" i="1"/>
  <c r="Q1768" i="1"/>
  <c r="R1768" i="1" s="1"/>
  <c r="S1768" i="1" s="1"/>
  <c r="AA1768" i="1"/>
  <c r="H1768" i="1"/>
  <c r="A1769" i="1"/>
  <c r="T1771" i="1"/>
  <c r="Y1768" i="1" l="1"/>
  <c r="AA1769" i="1"/>
  <c r="Z1769" i="1"/>
  <c r="Q1769" i="1"/>
  <c r="R1769" i="1" s="1"/>
  <c r="S1769" i="1" s="1"/>
  <c r="H1769" i="1"/>
  <c r="A1770" i="1"/>
  <c r="T1772" i="1"/>
  <c r="Y1769" i="1" l="1"/>
  <c r="Z1770" i="1"/>
  <c r="AA1770" i="1"/>
  <c r="Q1770" i="1"/>
  <c r="R1770" i="1" s="1"/>
  <c r="S1770" i="1" s="1"/>
  <c r="H1770" i="1"/>
  <c r="A1771" i="1"/>
  <c r="T1773" i="1"/>
  <c r="Z1771" i="1" l="1"/>
  <c r="Y1770" i="1"/>
  <c r="AA1771" i="1"/>
  <c r="Q1771" i="1"/>
  <c r="R1771" i="1" s="1"/>
  <c r="S1771" i="1" s="1"/>
  <c r="H1771" i="1"/>
  <c r="T1774" i="1"/>
  <c r="A1772" i="1"/>
  <c r="Y1771" i="1" l="1"/>
  <c r="AA1772" i="1"/>
  <c r="Q1772" i="1"/>
  <c r="R1772" i="1" s="1"/>
  <c r="S1772" i="1" s="1"/>
  <c r="Z1772" i="1"/>
  <c r="H1772" i="1"/>
  <c r="A1773" i="1"/>
  <c r="T1775" i="1"/>
  <c r="Z1773" i="1" l="1"/>
  <c r="Q1773" i="1"/>
  <c r="R1773" i="1" s="1"/>
  <c r="S1773" i="1" s="1"/>
  <c r="AA1773" i="1"/>
  <c r="Y1772" i="1"/>
  <c r="H1773" i="1"/>
  <c r="T1776" i="1"/>
  <c r="A1774" i="1"/>
  <c r="Y1773" i="1" l="1"/>
  <c r="AA1774" i="1"/>
  <c r="Q1774" i="1"/>
  <c r="R1774" i="1" s="1"/>
  <c r="Z1774" i="1"/>
  <c r="H1774" i="1"/>
  <c r="A1775" i="1"/>
  <c r="T1777" i="1"/>
  <c r="Q1775" i="1" l="1"/>
  <c r="R1775" i="1" s="1"/>
  <c r="Z1775" i="1"/>
  <c r="AA1775" i="1"/>
  <c r="H1775" i="1"/>
  <c r="T1778" i="1"/>
  <c r="A1776" i="1"/>
  <c r="Q1776" i="1" l="1"/>
  <c r="R1776" i="1" s="1"/>
  <c r="S1776" i="1" s="1"/>
  <c r="AA1776" i="1"/>
  <c r="Z1776" i="1"/>
  <c r="H1776" i="1"/>
  <c r="A1777" i="1"/>
  <c r="Q1777" i="1" s="1"/>
  <c r="T1779" i="1"/>
  <c r="Y1776" i="1" l="1"/>
  <c r="Z1777" i="1"/>
  <c r="Z1778" i="1" s="1"/>
  <c r="AA1777" i="1"/>
  <c r="AA1778" i="1" s="1"/>
  <c r="R1777" i="1"/>
  <c r="H1777" i="1"/>
  <c r="T1780" i="1"/>
  <c r="A1778" i="1"/>
  <c r="Q1778" i="1" s="1"/>
  <c r="Z1779" i="1" l="1"/>
  <c r="R1778" i="1"/>
  <c r="AA1779" i="1"/>
  <c r="H1778" i="1"/>
  <c r="A1779" i="1"/>
  <c r="T1781" i="1"/>
  <c r="Q1779" i="1" l="1"/>
  <c r="Z1780" i="1" s="1"/>
  <c r="H1779" i="1"/>
  <c r="A1780" i="1"/>
  <c r="T1782" i="1"/>
  <c r="Y1779" i="1" l="1"/>
  <c r="Q1780" i="1"/>
  <c r="R1780" i="1" s="1"/>
  <c r="S1780" i="1" s="1"/>
  <c r="AA1780" i="1"/>
  <c r="R1779" i="1"/>
  <c r="S1779" i="1" s="1"/>
  <c r="H1780" i="1"/>
  <c r="T1783" i="1"/>
  <c r="A1781" i="1"/>
  <c r="Y1780" i="1" l="1"/>
  <c r="AA1781" i="1"/>
  <c r="Q1781" i="1"/>
  <c r="R1781" i="1" s="1"/>
  <c r="S1781" i="1" s="1"/>
  <c r="Z1781" i="1"/>
  <c r="H1781" i="1"/>
  <c r="T1784" i="1"/>
  <c r="A1782" i="1"/>
  <c r="Z1782" i="1" l="1"/>
  <c r="Q1782" i="1"/>
  <c r="R1782" i="1" s="1"/>
  <c r="S1782" i="1" s="1"/>
  <c r="Y1781" i="1"/>
  <c r="AA1782" i="1"/>
  <c r="H1782" i="1"/>
  <c r="T1785" i="1"/>
  <c r="A1783" i="1"/>
  <c r="Y1782" i="1" l="1"/>
  <c r="AA1783" i="1"/>
  <c r="Q1783" i="1"/>
  <c r="R1783" i="1" s="1"/>
  <c r="S1783" i="1" s="1"/>
  <c r="Z1783" i="1"/>
  <c r="H1783" i="1"/>
  <c r="A1784" i="1"/>
  <c r="T1786" i="1"/>
  <c r="Y1783" i="1" l="1"/>
  <c r="Z1784" i="1"/>
  <c r="AA1784" i="1"/>
  <c r="Q1784" i="1"/>
  <c r="R1784" i="1" s="1"/>
  <c r="S1784" i="1" s="1"/>
  <c r="H1784" i="1"/>
  <c r="A1785" i="1"/>
  <c r="T1787" i="1"/>
  <c r="Y1784" i="1" l="1"/>
  <c r="Z1785" i="1"/>
  <c r="AA1785" i="1"/>
  <c r="Q1785" i="1"/>
  <c r="R1785" i="1" s="1"/>
  <c r="S1785" i="1" s="1"/>
  <c r="H1785" i="1"/>
  <c r="T1788" i="1"/>
  <c r="A1786" i="1"/>
  <c r="H1786" i="1" l="1"/>
  <c r="Y1785" i="1"/>
  <c r="Q1786" i="1"/>
  <c r="R1786" i="1" s="1"/>
  <c r="S1786" i="1" s="1"/>
  <c r="AA1786" i="1"/>
  <c r="Z1786" i="1"/>
  <c r="T1789" i="1"/>
  <c r="A1787" i="1"/>
  <c r="Z1787" i="1" l="1"/>
  <c r="AA1787" i="1"/>
  <c r="Y1786" i="1"/>
  <c r="Q1787" i="1"/>
  <c r="R1787" i="1" s="1"/>
  <c r="S1787" i="1" s="1"/>
  <c r="H1787" i="1"/>
  <c r="A1788" i="1"/>
  <c r="T1790" i="1"/>
  <c r="Y1787" i="1" l="1"/>
  <c r="Z1788" i="1"/>
  <c r="Q1788" i="1"/>
  <c r="R1788" i="1" s="1"/>
  <c r="S1788" i="1" s="1"/>
  <c r="AA1788" i="1"/>
  <c r="H1788" i="1"/>
  <c r="T1791" i="1"/>
  <c r="A1789" i="1"/>
  <c r="H1789" i="1" l="1"/>
  <c r="Z1789" i="1"/>
  <c r="Y1788" i="1"/>
  <c r="AA1789" i="1"/>
  <c r="Q1789" i="1"/>
  <c r="R1789" i="1" s="1"/>
  <c r="S1789" i="1" s="1"/>
  <c r="T1792" i="1"/>
  <c r="A1790" i="1"/>
  <c r="Y1789" i="1" l="1"/>
  <c r="AA1790" i="1"/>
  <c r="Q1790" i="1"/>
  <c r="R1790" i="1" s="1"/>
  <c r="S1790" i="1" s="1"/>
  <c r="Z1790" i="1"/>
  <c r="H1790" i="1"/>
  <c r="T1793" i="1"/>
  <c r="A1791" i="1"/>
  <c r="H1791" i="1" l="1"/>
  <c r="Z1791" i="1"/>
  <c r="Q1791" i="1"/>
  <c r="R1791" i="1" s="1"/>
  <c r="S1791" i="1" s="1"/>
  <c r="Y1790" i="1"/>
  <c r="AA1791" i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Y1792" i="1" l="1"/>
  <c r="Z1793" i="1"/>
  <c r="AA1793" i="1"/>
  <c r="Q1793" i="1"/>
  <c r="R1793" i="1" s="1"/>
  <c r="S1793" i="1" s="1"/>
  <c r="H1793" i="1"/>
  <c r="T1796" i="1"/>
  <c r="A1794" i="1"/>
  <c r="H1794" i="1" l="1"/>
  <c r="AA1794" i="1"/>
  <c r="Y1793" i="1"/>
  <c r="Q1794" i="1"/>
  <c r="R1794" i="1" s="1"/>
  <c r="S1794" i="1" s="1"/>
  <c r="Z1794" i="1"/>
  <c r="T1797" i="1"/>
  <c r="A1795" i="1"/>
  <c r="Y1794" i="1" l="1"/>
  <c r="Z1795" i="1"/>
  <c r="Q1795" i="1"/>
  <c r="R1795" i="1" s="1"/>
  <c r="S1795" i="1" s="1"/>
  <c r="AA1795" i="1"/>
  <c r="H1795" i="1"/>
  <c r="T1798" i="1"/>
  <c r="A1796" i="1"/>
  <c r="Y1795" i="1" l="1"/>
  <c r="AA1796" i="1"/>
  <c r="Q1796" i="1"/>
  <c r="R1796" i="1" s="1"/>
  <c r="S1796" i="1" s="1"/>
  <c r="Z1796" i="1"/>
  <c r="H1796" i="1"/>
  <c r="T1799" i="1"/>
  <c r="A1797" i="1"/>
  <c r="Z1797" i="1" l="1"/>
  <c r="Q1797" i="1"/>
  <c r="R1797" i="1" s="1"/>
  <c r="S1797" i="1" s="1"/>
  <c r="Y1796" i="1"/>
  <c r="AA1797" i="1"/>
  <c r="H1797" i="1"/>
  <c r="T1800" i="1"/>
  <c r="A1798" i="1"/>
  <c r="Y1797" i="1" l="1"/>
  <c r="AA1798" i="1"/>
  <c r="Q1798" i="1"/>
  <c r="R1798" i="1" s="1"/>
  <c r="S1798" i="1" s="1"/>
  <c r="Z1798" i="1"/>
  <c r="H1798" i="1"/>
  <c r="A1799" i="1"/>
  <c r="T1801" i="1"/>
  <c r="Y1798" i="1" l="1"/>
  <c r="Z1799" i="1"/>
  <c r="AA1799" i="1"/>
  <c r="Q1799" i="1"/>
  <c r="R1799" i="1" s="1"/>
  <c r="S1799" i="1" s="1"/>
  <c r="H1799" i="1"/>
  <c r="A1800" i="1"/>
  <c r="T1802" i="1"/>
  <c r="Q1800" i="1" l="1"/>
  <c r="R1800" i="1" s="1"/>
  <c r="S1800" i="1" s="1"/>
  <c r="AA1800" i="1"/>
  <c r="Y1799" i="1"/>
  <c r="Z1800" i="1"/>
  <c r="H1800" i="1"/>
  <c r="T1803" i="1"/>
  <c r="A1801" i="1"/>
  <c r="Y1800" i="1" l="1"/>
  <c r="Z1801" i="1"/>
  <c r="AA1801" i="1"/>
  <c r="Q1801" i="1"/>
  <c r="R1801" i="1" s="1"/>
  <c r="S1801" i="1" s="1"/>
  <c r="H1801" i="1"/>
  <c r="A1802" i="1"/>
  <c r="T1804" i="1"/>
  <c r="Q1802" i="1" l="1"/>
  <c r="R1802" i="1" s="1"/>
  <c r="S1802" i="1" s="1"/>
  <c r="Y1801" i="1"/>
  <c r="AA1802" i="1"/>
  <c r="Z1802" i="1"/>
  <c r="H1802" i="1"/>
  <c r="T1805" i="1"/>
  <c r="A1803" i="1"/>
  <c r="Z1803" i="1" l="1"/>
  <c r="AA1803" i="1"/>
  <c r="Q1803" i="1"/>
  <c r="R1803" i="1" s="1"/>
  <c r="S1803" i="1" s="1"/>
  <c r="H1803" i="1"/>
  <c r="U1684" i="1"/>
  <c r="W1684" i="1" s="1"/>
  <c r="A1804" i="1"/>
  <c r="T1806" i="1"/>
  <c r="Q1804" i="1" l="1"/>
  <c r="R1804" i="1" s="1"/>
  <c r="S1804" i="1" s="1"/>
  <c r="AA1804" i="1"/>
  <c r="Z1804" i="1"/>
  <c r="H1804" i="1"/>
  <c r="A1805" i="1"/>
  <c r="Q1805" i="1" s="1"/>
  <c r="T1807" i="1"/>
  <c r="Y1804" i="1" l="1"/>
  <c r="R1805" i="1"/>
  <c r="Z1805" i="1"/>
  <c r="Z1806" i="1" s="1"/>
  <c r="AA1805" i="1"/>
  <c r="AA1806" i="1" s="1"/>
  <c r="H1805" i="1"/>
  <c r="A1806" i="1"/>
  <c r="Q1806" i="1" s="1"/>
  <c r="T1808" i="1"/>
  <c r="AA1807" i="1" l="1"/>
  <c r="Z1807" i="1"/>
  <c r="R1806" i="1"/>
  <c r="H1806" i="1"/>
  <c r="T1809" i="1"/>
  <c r="A1807" i="1"/>
  <c r="Q1807" i="1" l="1"/>
  <c r="H1807" i="1"/>
  <c r="T1810" i="1"/>
  <c r="A1808" i="1"/>
  <c r="Q1808" i="1" l="1"/>
  <c r="R1808" i="1" s="1"/>
  <c r="S1808" i="1" s="1"/>
  <c r="Z1808" i="1"/>
  <c r="R1807" i="1"/>
  <c r="S1807" i="1" s="1"/>
  <c r="AA1808" i="1"/>
  <c r="H1808" i="1"/>
  <c r="T1811" i="1"/>
  <c r="A1809" i="1"/>
  <c r="Y1808" i="1" l="1"/>
  <c r="AA1809" i="1"/>
  <c r="Z1809" i="1"/>
  <c r="Q1809" i="1"/>
  <c r="R1809" i="1" s="1"/>
  <c r="S1809" i="1" s="1"/>
  <c r="H1809" i="1"/>
  <c r="A1810" i="1"/>
  <c r="T1812" i="1"/>
  <c r="Q1810" i="1" l="1"/>
  <c r="R1810" i="1" s="1"/>
  <c r="S1810" i="1" s="1"/>
  <c r="Y1809" i="1"/>
  <c r="Z1810" i="1"/>
  <c r="AA1810" i="1"/>
  <c r="H1810" i="1"/>
  <c r="T1813" i="1"/>
  <c r="A1811" i="1"/>
  <c r="Y1810" i="1" l="1"/>
  <c r="AA1811" i="1"/>
  <c r="Z1811" i="1"/>
  <c r="Q1811" i="1"/>
  <c r="R1811" i="1" s="1"/>
  <c r="S1811" i="1" s="1"/>
  <c r="H1811" i="1"/>
  <c r="A1812" i="1"/>
  <c r="T1814" i="1"/>
  <c r="Y1811" i="1" l="1"/>
  <c r="Q1812" i="1"/>
  <c r="R1812" i="1" s="1"/>
  <c r="S1812" i="1" s="1"/>
  <c r="Z1812" i="1"/>
  <c r="AA1812" i="1"/>
  <c r="H1812" i="1"/>
  <c r="A1813" i="1"/>
  <c r="T1815" i="1"/>
  <c r="Y1812" i="1" l="1"/>
  <c r="AA1813" i="1"/>
  <c r="Z1813" i="1"/>
  <c r="Q1813" i="1"/>
  <c r="R1813" i="1" s="1"/>
  <c r="S1813" i="1" s="1"/>
  <c r="H1813" i="1"/>
  <c r="T1816" i="1"/>
  <c r="A1814" i="1"/>
  <c r="Y1813" i="1" l="1"/>
  <c r="AA1814" i="1"/>
  <c r="Z1814" i="1"/>
  <c r="Q1814" i="1"/>
  <c r="R1814" i="1" s="1"/>
  <c r="S1814" i="1" s="1"/>
  <c r="H1814" i="1"/>
  <c r="A1815" i="1"/>
  <c r="T1817" i="1"/>
  <c r="AA1815" i="1" l="1"/>
  <c r="Y1814" i="1"/>
  <c r="Z1815" i="1"/>
  <c r="Q1815" i="1"/>
  <c r="R1815" i="1" s="1"/>
  <c r="S1815" i="1" s="1"/>
  <c r="H1815" i="1"/>
  <c r="T1818" i="1"/>
  <c r="A1816" i="1"/>
  <c r="Z1816" i="1" l="1"/>
  <c r="AA1816" i="1"/>
  <c r="Y1815" i="1"/>
  <c r="Q1816" i="1"/>
  <c r="R1816" i="1" s="1"/>
  <c r="S1816" i="1" s="1"/>
  <c r="H1816" i="1"/>
  <c r="A1817" i="1"/>
  <c r="T1819" i="1"/>
  <c r="Y1816" i="1" l="1"/>
  <c r="AA1817" i="1"/>
  <c r="Q1817" i="1"/>
  <c r="R1817" i="1" s="1"/>
  <c r="S1817" i="1" s="1"/>
  <c r="Z1817" i="1"/>
  <c r="H1817" i="1"/>
  <c r="A1818" i="1"/>
  <c r="T1820" i="1"/>
  <c r="Y1817" i="1" l="1"/>
  <c r="AA1818" i="1"/>
  <c r="Z1818" i="1"/>
  <c r="Q1818" i="1"/>
  <c r="R1818" i="1" s="1"/>
  <c r="S1818" i="1" s="1"/>
  <c r="H1818" i="1"/>
  <c r="A1819" i="1"/>
  <c r="T1821" i="1"/>
  <c r="Y1818" i="1" l="1"/>
  <c r="AA1819" i="1"/>
  <c r="Z1819" i="1"/>
  <c r="Q1819" i="1"/>
  <c r="R1819" i="1" s="1"/>
  <c r="S1819" i="1" s="1"/>
  <c r="H1819" i="1"/>
  <c r="T1822" i="1"/>
  <c r="A1820" i="1"/>
  <c r="Z1820" i="1" l="1"/>
  <c r="Y1819" i="1"/>
  <c r="AA1820" i="1"/>
  <c r="Q1820" i="1"/>
  <c r="R1820" i="1" s="1"/>
  <c r="S1820" i="1" s="1"/>
  <c r="H1820" i="1"/>
  <c r="T1823" i="1"/>
  <c r="A1821" i="1"/>
  <c r="H1821" i="1" l="1"/>
  <c r="Y1820" i="1"/>
  <c r="Q1821" i="1"/>
  <c r="R1821" i="1" s="1"/>
  <c r="S1821" i="1" s="1"/>
  <c r="AA1821" i="1"/>
  <c r="Z1821" i="1"/>
  <c r="A1822" i="1"/>
  <c r="T1824" i="1"/>
  <c r="Q1822" i="1" l="1"/>
  <c r="R1822" i="1" s="1"/>
  <c r="S1822" i="1" s="1"/>
  <c r="Y1821" i="1"/>
  <c r="AA1822" i="1"/>
  <c r="Z1822" i="1"/>
  <c r="H1822" i="1"/>
  <c r="A1823" i="1"/>
  <c r="T1825" i="1"/>
  <c r="H1823" i="1" l="1"/>
  <c r="Y1822" i="1"/>
  <c r="Z1823" i="1"/>
  <c r="AA1823" i="1"/>
  <c r="Q1823" i="1"/>
  <c r="R1823" i="1" s="1"/>
  <c r="S1823" i="1" s="1"/>
  <c r="A1824" i="1"/>
  <c r="T1826" i="1"/>
  <c r="Q1824" i="1" l="1"/>
  <c r="R1824" i="1" s="1"/>
  <c r="S1824" i="1" s="1"/>
  <c r="Y1823" i="1"/>
  <c r="Z1824" i="1"/>
  <c r="AA1824" i="1"/>
  <c r="H1824" i="1"/>
  <c r="A1825" i="1"/>
  <c r="T1827" i="1"/>
  <c r="Y1824" i="1" l="1"/>
  <c r="AA1825" i="1"/>
  <c r="Z1825" i="1"/>
  <c r="Q1825" i="1"/>
  <c r="R1825" i="1" s="1"/>
  <c r="S1825" i="1" s="1"/>
  <c r="H1825" i="1"/>
  <c r="T1828" i="1"/>
  <c r="A1826" i="1"/>
  <c r="Y1825" i="1" l="1"/>
  <c r="AA1826" i="1"/>
  <c r="Z1826" i="1"/>
  <c r="Q1826" i="1"/>
  <c r="R1826" i="1" s="1"/>
  <c r="S1826" i="1" s="1"/>
  <c r="H1826" i="1"/>
  <c r="H1827" i="1" s="1"/>
  <c r="T1829" i="1"/>
  <c r="A1827" i="1"/>
  <c r="Q1827" i="1" l="1"/>
  <c r="R1827" i="1" s="1"/>
  <c r="S1827" i="1" s="1"/>
  <c r="Y1826" i="1"/>
  <c r="Z1827" i="1"/>
  <c r="AA1827" i="1"/>
  <c r="T1830" i="1"/>
  <c r="A1828" i="1"/>
  <c r="AA1828" i="1" l="1"/>
  <c r="Z1828" i="1"/>
  <c r="Y1827" i="1"/>
  <c r="Q1828" i="1"/>
  <c r="R1828" i="1" s="1"/>
  <c r="S1828" i="1" s="1"/>
  <c r="H1828" i="1"/>
  <c r="T1831" i="1"/>
  <c r="A1829" i="1"/>
  <c r="Y1828" i="1" l="1"/>
  <c r="Z1829" i="1"/>
  <c r="Q1829" i="1"/>
  <c r="R1829" i="1" s="1"/>
  <c r="S1829" i="1" s="1"/>
  <c r="AA1829" i="1"/>
  <c r="H1829" i="1"/>
  <c r="T1832" i="1"/>
  <c r="A1830" i="1"/>
  <c r="Z1830" i="1" l="1"/>
  <c r="Y1829" i="1"/>
  <c r="AA1830" i="1"/>
  <c r="Q1830" i="1"/>
  <c r="R1830" i="1" s="1"/>
  <c r="S1830" i="1" s="1"/>
  <c r="H1830" i="1"/>
  <c r="T1833" i="1"/>
  <c r="A1831" i="1"/>
  <c r="H1831" i="1" l="1"/>
  <c r="Y1830" i="1"/>
  <c r="AA1831" i="1"/>
  <c r="Q1831" i="1"/>
  <c r="R1831" i="1" s="1"/>
  <c r="S1831" i="1" s="1"/>
  <c r="Z1831" i="1"/>
  <c r="A1832" i="1"/>
  <c r="T1834" i="1"/>
  <c r="Q1832" i="1" l="1"/>
  <c r="R1832" i="1" s="1"/>
  <c r="S1832" i="1" s="1"/>
  <c r="Z1832" i="1"/>
  <c r="Y1831" i="1"/>
  <c r="AA1832" i="1"/>
  <c r="H1832" i="1"/>
  <c r="T1835" i="1"/>
  <c r="A1833" i="1"/>
  <c r="Y1832" i="1" l="1"/>
  <c r="AA1833" i="1"/>
  <c r="Z1833" i="1"/>
  <c r="Q1833" i="1"/>
  <c r="R1833" i="1" s="1"/>
  <c r="S1833" i="1" s="1"/>
  <c r="H1833" i="1"/>
  <c r="A1834" i="1"/>
  <c r="T1836" i="1"/>
  <c r="Q1834" i="1" l="1"/>
  <c r="R1834" i="1" s="1"/>
  <c r="S1834" i="1" s="1"/>
  <c r="Z1834" i="1"/>
  <c r="AA1834" i="1"/>
  <c r="H1834" i="1"/>
  <c r="A1835" i="1"/>
  <c r="T1837" i="1"/>
  <c r="AA1835" i="1" l="1"/>
  <c r="Q1835" i="1"/>
  <c r="R1835" i="1" s="1"/>
  <c r="S1835" i="1" s="1"/>
  <c r="Z1835" i="1"/>
  <c r="H1835" i="1"/>
  <c r="A1836" i="1"/>
  <c r="Q1836" i="1" s="1"/>
  <c r="Z1836" i="1" l="1"/>
  <c r="Z1837" i="1" s="1"/>
  <c r="AA1836" i="1"/>
  <c r="AA1837" i="1" s="1"/>
  <c r="Y1835" i="1"/>
  <c r="R1836" i="1"/>
  <c r="H1836" i="1"/>
  <c r="A1837" i="1"/>
  <c r="Q1837" i="1" l="1"/>
  <c r="A1838" i="1"/>
  <c r="H1837" i="1"/>
  <c r="R1837" i="1" l="1"/>
  <c r="Y135" i="1" l="1"/>
  <c r="Y862" i="1" l="1"/>
  <c r="Y134" i="1" l="1"/>
  <c r="Y863" i="1"/>
  <c r="Y316" i="1"/>
  <c r="AG13" i="1" l="1"/>
  <c r="Y74" i="1" l="1"/>
  <c r="Y163" i="1" l="1"/>
  <c r="Y100" i="1" l="1"/>
  <c r="Y102" i="1" l="1"/>
  <c r="Y129" i="1" l="1"/>
  <c r="Y197" i="1" l="1"/>
  <c r="Y225" i="1" l="1"/>
  <c r="Y164" i="1" l="1"/>
  <c r="Y194" i="1" l="1"/>
  <c r="Y227" i="1" l="1"/>
  <c r="Y254" i="1" l="1"/>
  <c r="Y282" i="1" l="1"/>
  <c r="Y311" i="1" l="1"/>
  <c r="Y312" i="1" l="1"/>
  <c r="Y341" i="1" l="1"/>
  <c r="Y342" i="1" l="1"/>
  <c r="Y373" i="1" l="1"/>
  <c r="Y402" i="1" l="1"/>
  <c r="Y403" i="1" l="1"/>
  <c r="Y498" i="1" l="1"/>
  <c r="Y433" i="1" l="1"/>
  <c r="Y434" i="1" l="1"/>
  <c r="Y464" i="1" l="1"/>
  <c r="Y467" i="1" l="1"/>
  <c r="Y561" i="1" l="1"/>
  <c r="Y494" i="1" l="1"/>
  <c r="Y500" i="1" l="1"/>
  <c r="Y592" i="1" l="1"/>
  <c r="Y774" i="1" l="1"/>
  <c r="Y621" i="1" l="1"/>
  <c r="Y555" i="1" l="1"/>
  <c r="Y559" i="1" l="1"/>
  <c r="Y591" i="1" l="1"/>
  <c r="Y682" i="1" l="1"/>
  <c r="Y646" i="1" l="1"/>
  <c r="Y647" i="1" l="1"/>
  <c r="Y676" i="1" l="1"/>
  <c r="Y677" i="1" l="1"/>
  <c r="Y927" i="1" l="1"/>
  <c r="Y706" i="1" l="1"/>
  <c r="Y707" i="1" l="1"/>
  <c r="Y958" i="1" l="1"/>
  <c r="Y737" i="1" l="1"/>
  <c r="Y738" i="1" l="1"/>
  <c r="Y767" i="1" l="1"/>
  <c r="Y768" i="1" l="1"/>
  <c r="Y800" i="1" l="1"/>
  <c r="Y894" i="1" l="1"/>
  <c r="Y926" i="1" l="1"/>
  <c r="Y859" i="1" l="1"/>
  <c r="Y955" i="1" l="1"/>
  <c r="Y956" i="1" l="1"/>
  <c r="Y893" i="1" l="1"/>
  <c r="Y920" i="1" l="1"/>
  <c r="Y1010" i="1" l="1"/>
  <c r="Y1016" i="1" l="1"/>
  <c r="Y957" i="1" l="1"/>
  <c r="Y1041" i="1" l="1"/>
  <c r="Y1048" i="1" l="1"/>
  <c r="Y1049" i="1" l="1"/>
  <c r="Y984" i="1" l="1"/>
  <c r="Y985" i="1" l="1"/>
  <c r="Y1073" i="1" l="1"/>
  <c r="Y1011" i="1" l="1"/>
  <c r="Y1102" i="1" l="1"/>
  <c r="Y1042" i="1" l="1"/>
  <c r="Y1290" i="1" l="1"/>
  <c r="Y1132" i="1" l="1"/>
  <c r="Y1138" i="1" l="1"/>
  <c r="Y1321" i="1" l="1"/>
  <c r="Y1164" i="1" l="1"/>
  <c r="Y1103" i="1" l="1"/>
  <c r="Y1194" i="1" l="1"/>
  <c r="Y1133" i="1" l="1"/>
  <c r="Y1224" i="1" l="1"/>
  <c r="Y1229" i="1" l="1"/>
  <c r="Y1165" i="1" l="1"/>
  <c r="Y1255" i="1" l="1"/>
  <c r="Y1285" i="1" l="1"/>
  <c r="Y1289" i="1" l="1"/>
  <c r="Y1225" i="1" l="1"/>
  <c r="Y1258" i="1" l="1"/>
  <c r="Y1347" i="1" l="1"/>
  <c r="Y1286" i="1" l="1"/>
  <c r="Y1291" i="1" l="1"/>
  <c r="Y1534" i="1" l="1"/>
  <c r="Y1376" i="1" l="1"/>
  <c r="Y1383" i="1" l="1"/>
  <c r="Y1320" i="1" l="1"/>
  <c r="Y1409" i="1" l="1"/>
  <c r="Y1412" i="1" l="1"/>
  <c r="Y1437" i="1" l="1"/>
  <c r="Y1377" i="1" l="1"/>
  <c r="Y1468" i="1" l="1"/>
  <c r="Y1474" i="1" l="1"/>
  <c r="Y1500" i="1" l="1"/>
  <c r="Y1438" i="1" l="1"/>
  <c r="Y1529" i="1" l="1"/>
  <c r="Y1530" i="1" l="1"/>
  <c r="Y1469" i="1" l="1"/>
  <c r="Y1565" i="1" l="1"/>
  <c r="Y1594" i="1" l="1"/>
  <c r="Y1807" i="1" l="1"/>
  <c r="Y1651" i="1" l="1"/>
  <c r="Y1682" i="1" l="1"/>
  <c r="Y1686" i="1" l="1"/>
  <c r="Y1718" i="1" l="1"/>
  <c r="Y1741" i="1" l="1"/>
  <c r="Y1742" i="1" l="1"/>
  <c r="Y1747" i="1" l="1"/>
  <c r="Y1802" i="1" l="1"/>
  <c r="Y1803" i="1" l="1"/>
  <c r="Y1833" i="1" l="1"/>
  <c r="Y1834" i="1" l="1"/>
  <c r="Y1716" i="1" l="1"/>
  <c r="Y1685" i="1"/>
  <c r="Y1656" i="1"/>
  <c r="Y1352" i="1"/>
  <c r="Y1292" i="1"/>
  <c r="Y1261" i="1"/>
  <c r="Y1107" i="1"/>
  <c r="Y988" i="1"/>
  <c r="Y925" i="1"/>
  <c r="Y865" i="1"/>
  <c r="Y831" i="1"/>
  <c r="Y743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AH13" i="1" l="1"/>
  <c r="AJ13" i="1" s="1"/>
  <c r="AE13" i="1" l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G14" i="1" l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l="1"/>
  <c r="C132" i="1" s="1"/>
  <c r="AJ14" i="1"/>
  <c r="AH15" i="1"/>
  <c r="AE15" i="1" s="1"/>
  <c r="AG15" i="1"/>
  <c r="C133" i="1" l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J15" i="1"/>
  <c r="AH16" i="1"/>
  <c r="AE16" i="1" s="1"/>
  <c r="AG16" i="1"/>
  <c r="C162" i="1" l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J16" i="1"/>
  <c r="AG17" i="1"/>
  <c r="AH17" i="1"/>
  <c r="AE17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AJ17" i="1" l="1"/>
  <c r="AH18" i="1"/>
  <c r="AE18" i="1" s="1"/>
  <c r="AG18" i="1"/>
  <c r="AJ18" i="1" s="1"/>
  <c r="C222" i="1" l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G19" i="1"/>
  <c r="AH19" i="1"/>
  <c r="AE19" i="1" s="1"/>
  <c r="C256" i="1" l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J19" i="1"/>
  <c r="AG20" i="1"/>
  <c r="AH20" i="1"/>
  <c r="AE20" i="1" s="1"/>
  <c r="C285" i="1" l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G21" i="1"/>
  <c r="AH21" i="1"/>
  <c r="AE21" i="1" s="1"/>
  <c r="C314" i="1" l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AJ21" i="1"/>
  <c r="AG22" i="1"/>
  <c r="AH22" i="1"/>
  <c r="AE22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AJ22" i="1" l="1"/>
  <c r="AH23" i="1"/>
  <c r="AE23" i="1" s="1"/>
  <c r="C375" i="1" s="1"/>
  <c r="AG23" i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AJ23" i="1"/>
  <c r="AG24" i="1"/>
  <c r="AH24" i="1"/>
  <c r="AE24" i="1" s="1"/>
  <c r="C407" i="1" l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J24" i="1"/>
  <c r="AG25" i="1"/>
  <c r="AH25" i="1"/>
  <c r="AE25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H26" i="1" l="1"/>
  <c r="AE26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26" i="1"/>
  <c r="AJ25" i="1"/>
  <c r="AJ26" i="1" l="1"/>
  <c r="AG27" i="1"/>
  <c r="AH27" i="1"/>
  <c r="AE27" i="1" s="1"/>
  <c r="C496" i="1" l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J27" i="1"/>
  <c r="AH28" i="1"/>
  <c r="AE28" i="1" s="1"/>
  <c r="C526" i="1" s="1"/>
  <c r="C527" i="1" s="1"/>
  <c r="C528" i="1" s="1"/>
  <c r="AG28" i="1"/>
  <c r="C529" i="1" l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J28" i="1"/>
  <c r="AG29" i="1"/>
  <c r="AH29" i="1"/>
  <c r="AE29" i="1" s="1"/>
  <c r="C557" i="1" l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G30" i="1"/>
  <c r="AH30" i="1"/>
  <c r="AE30" i="1" s="1"/>
  <c r="AJ29" i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J30" i="1"/>
  <c r="AG31" i="1"/>
  <c r="AH31" i="1"/>
  <c r="AE31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J31" i="1" l="1"/>
  <c r="AG32" i="1"/>
  <c r="AH32" i="1"/>
  <c r="AE32" i="1" s="1"/>
  <c r="C649" i="1" s="1"/>
  <c r="C650" i="1" l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AJ32" i="1"/>
  <c r="AG33" i="1"/>
  <c r="AH33" i="1"/>
  <c r="AE33" i="1" s="1"/>
  <c r="C680" i="1" l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J33" i="1"/>
  <c r="AH34" i="1"/>
  <c r="AE34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AG34" i="1"/>
  <c r="AJ34" i="1" s="1"/>
  <c r="AH35" i="1" l="1"/>
  <c r="AE35" i="1" s="1"/>
  <c r="C740" i="1" s="1"/>
  <c r="AG35" i="1"/>
  <c r="AJ35" i="1" s="1"/>
  <c r="C741" i="1" l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AG36" i="1"/>
  <c r="AH36" i="1"/>
  <c r="AE36" i="1" s="1"/>
  <c r="C774" i="1" l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AJ36" i="1"/>
  <c r="AG37" i="1"/>
  <c r="AH37" i="1"/>
  <c r="AE37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AJ37" i="1" l="1"/>
  <c r="AH38" i="1"/>
  <c r="AE38" i="1" s="1"/>
  <c r="AG38" i="1"/>
  <c r="C830" i="1" l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AJ38" i="1"/>
  <c r="AG39" i="1"/>
  <c r="AH39" i="1"/>
  <c r="AE39" i="1" s="1"/>
  <c r="C865" i="1" l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AJ39" i="1"/>
  <c r="AG40" i="1"/>
  <c r="AH40" i="1"/>
  <c r="AE40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J40" i="1" l="1"/>
  <c r="AG41" i="1"/>
  <c r="AH41" i="1"/>
  <c r="AE41" i="1" s="1"/>
  <c r="C922" i="1" s="1"/>
  <c r="AJ41" i="1" l="1"/>
  <c r="C923" i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G42" i="1"/>
  <c r="AH42" i="1"/>
  <c r="AE42" i="1" s="1"/>
  <c r="C953" i="1" l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AG43" i="1"/>
  <c r="AH43" i="1"/>
  <c r="AE4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AJ42" i="1"/>
  <c r="AG44" i="1" l="1"/>
  <c r="AH44" i="1"/>
  <c r="AE44" i="1" s="1"/>
  <c r="C1014" i="1" s="1"/>
  <c r="AJ43" i="1"/>
  <c r="C1015" i="1" l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AJ44" i="1"/>
  <c r="AG45" i="1"/>
  <c r="AH45" i="1"/>
  <c r="AE45" i="1" s="1"/>
  <c r="C1047" i="1" l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AJ45" i="1"/>
  <c r="AG46" i="1"/>
  <c r="AH46" i="1"/>
  <c r="AE46" i="1" s="1"/>
  <c r="C1076" i="1" l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AJ46" i="1"/>
  <c r="AG47" i="1"/>
  <c r="AH47" i="1"/>
  <c r="AE47" i="1" s="1"/>
  <c r="C1106" i="1" l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AJ47" i="1"/>
  <c r="AG48" i="1"/>
  <c r="AH48" i="1"/>
  <c r="AE48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AJ48" i="1" l="1"/>
  <c r="AH49" i="1"/>
  <c r="AE49" i="1" s="1"/>
  <c r="AG49" i="1"/>
  <c r="C1167" i="1" l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AG50" i="1"/>
  <c r="AH50" i="1"/>
  <c r="AE50" i="1" s="1"/>
  <c r="AJ49" i="1"/>
  <c r="C1197" i="1" l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AH51" i="1"/>
  <c r="AE51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AG51" i="1"/>
  <c r="AJ50" i="1"/>
  <c r="AG52" i="1" l="1"/>
  <c r="AH52" i="1"/>
  <c r="AE52" i="1" s="1"/>
  <c r="AJ51" i="1"/>
  <c r="C1257" i="1" l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AG53" i="1"/>
  <c r="AH53" i="1"/>
  <c r="AE53" i="1" s="1"/>
  <c r="AJ52" i="1"/>
  <c r="C1289" i="1" l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AJ53" i="1"/>
  <c r="AG54" i="1"/>
  <c r="AH54" i="1"/>
  <c r="AE54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AJ54" i="1" l="1"/>
  <c r="AG55" i="1"/>
  <c r="AH55" i="1"/>
  <c r="AE55" i="1" s="1"/>
  <c r="C1349" i="1" l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AJ55" i="1"/>
  <c r="AG56" i="1"/>
  <c r="AH56" i="1"/>
  <c r="AE56" i="1" s="1"/>
  <c r="C1383" i="1" l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J56" i="1"/>
  <c r="AG57" i="1"/>
  <c r="AH57" i="1"/>
  <c r="AE57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AJ57" i="1" l="1"/>
  <c r="AG58" i="1"/>
  <c r="AH58" i="1"/>
  <c r="AE58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AJ58" i="1" l="1"/>
  <c r="AG59" i="1"/>
  <c r="AH59" i="1"/>
  <c r="AE59" i="1" s="1"/>
  <c r="C1471" i="1" l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AJ59" i="1"/>
  <c r="AG60" i="1"/>
  <c r="AH60" i="1"/>
  <c r="AE60" i="1" s="1"/>
  <c r="C1503" i="1" l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AJ60" i="1"/>
  <c r="AG61" i="1"/>
  <c r="AH61" i="1"/>
  <c r="AE61" i="1" s="1"/>
  <c r="C1534" i="1" l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AJ61" i="1"/>
  <c r="AG62" i="1"/>
  <c r="AH62" i="1"/>
  <c r="AE62" i="1" s="1"/>
  <c r="C1562" i="1" l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AJ62" i="1"/>
  <c r="AG63" i="1"/>
  <c r="AH63" i="1"/>
  <c r="AE6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AJ63" i="1" l="1"/>
  <c r="AG64" i="1"/>
  <c r="AH64" i="1"/>
  <c r="AE64" i="1" s="1"/>
  <c r="C1622" i="1" l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AG65" i="1"/>
  <c r="AH65" i="1"/>
  <c r="AE65" i="1" s="1"/>
  <c r="AJ64" i="1"/>
  <c r="C1656" i="1" l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G66" i="1"/>
  <c r="AH66" i="1"/>
  <c r="AE66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AJ65" i="1"/>
  <c r="AJ66" i="1" l="1"/>
  <c r="AG67" i="1"/>
  <c r="AH67" i="1"/>
  <c r="AE67" i="1" s="1"/>
  <c r="C1714" i="1" s="1"/>
  <c r="C1715" i="1" l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AJ67" i="1"/>
  <c r="AG68" i="1"/>
  <c r="AH68" i="1"/>
  <c r="AE68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AJ68" i="1" l="1"/>
  <c r="AG69" i="1"/>
  <c r="AH69" i="1"/>
  <c r="AE69" i="1" s="1"/>
  <c r="C1775" i="1" l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AG70" i="1"/>
  <c r="AH70" i="1"/>
  <c r="AE70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AJ69" i="1"/>
  <c r="AG71" i="1" l="1"/>
  <c r="AH71" i="1"/>
  <c r="AE71" i="1" s="1"/>
  <c r="C1838" i="1" s="1"/>
  <c r="AJ70" i="1"/>
  <c r="AJ71" i="1" l="1"/>
  <c r="H71" i="1" l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2" i="1"/>
  <c r="I43" i="1" l="1"/>
  <c r="M42" i="1"/>
  <c r="N42" i="1" s="1"/>
  <c r="J42" i="1" l="1"/>
  <c r="K42" i="1" s="1"/>
  <c r="U42" i="1" s="1"/>
  <c r="W42" i="1" s="1"/>
  <c r="I44" i="1"/>
  <c r="M43" i="1"/>
  <c r="N43" i="1"/>
  <c r="J43" i="1" l="1"/>
  <c r="K43" i="1" s="1"/>
  <c r="U43" i="1" s="1"/>
  <c r="W43" i="1" s="1"/>
  <c r="F42" i="1"/>
  <c r="E42" i="1"/>
  <c r="D42" i="1" s="1"/>
  <c r="G42" i="1" s="1"/>
  <c r="I45" i="1"/>
  <c r="M44" i="1"/>
  <c r="N44" i="1"/>
  <c r="J44" i="1" l="1"/>
  <c r="K44" i="1" s="1"/>
  <c r="F43" i="1"/>
  <c r="E43" i="1"/>
  <c r="D43" i="1" s="1"/>
  <c r="L43" i="1" s="1"/>
  <c r="O43" i="1" s="1"/>
  <c r="P43" i="1" s="1"/>
  <c r="X43" i="1" s="1"/>
  <c r="B43" i="1" s="1"/>
  <c r="L42" i="1"/>
  <c r="O42" i="1" s="1"/>
  <c r="P42" i="1" s="1"/>
  <c r="S42" i="1"/>
  <c r="Y42" i="1" s="1"/>
  <c r="I46" i="1"/>
  <c r="I47" i="1" s="1"/>
  <c r="M45" i="1"/>
  <c r="N45" i="1"/>
  <c r="F44" i="1" l="1"/>
  <c r="J45" i="1"/>
  <c r="J46" i="1" s="1"/>
  <c r="K46" i="1" s="1"/>
  <c r="E44" i="1"/>
  <c r="D44" i="1" s="1"/>
  <c r="L44" i="1" s="1"/>
  <c r="O44" i="1" s="1"/>
  <c r="P44" i="1" s="1"/>
  <c r="U44" i="1"/>
  <c r="W44" i="1" s="1"/>
  <c r="X42" i="1"/>
  <c r="M46" i="1"/>
  <c r="M47" i="1" s="1"/>
  <c r="I48" i="1"/>
  <c r="G43" i="1"/>
  <c r="N46" i="1"/>
  <c r="N47" i="1" s="1"/>
  <c r="K45" i="1" l="1"/>
  <c r="F45" i="1" s="1"/>
  <c r="F46" i="1" s="1"/>
  <c r="X44" i="1"/>
  <c r="B44" i="1" s="1"/>
  <c r="M48" i="1"/>
  <c r="B42" i="1"/>
  <c r="G44" i="1"/>
  <c r="I49" i="1"/>
  <c r="N48" i="1"/>
  <c r="J47" i="1"/>
  <c r="K47" i="1" s="1"/>
  <c r="E45" i="1" l="1"/>
  <c r="E46" i="1" s="1"/>
  <c r="U45" i="1"/>
  <c r="W45" i="1" s="1"/>
  <c r="M49" i="1"/>
  <c r="J48" i="1"/>
  <c r="K48" i="1" s="1"/>
  <c r="N49" i="1"/>
  <c r="F47" i="1"/>
  <c r="I50" i="1"/>
  <c r="U46" i="1" l="1"/>
  <c r="W46" i="1" s="1"/>
  <c r="D45" i="1"/>
  <c r="L45" i="1" s="1"/>
  <c r="O45" i="1" s="1"/>
  <c r="P45" i="1" s="1"/>
  <c r="X45" i="1" s="1"/>
  <c r="J49" i="1"/>
  <c r="K49" i="1" s="1"/>
  <c r="F48" i="1"/>
  <c r="I51" i="1"/>
  <c r="M50" i="1"/>
  <c r="N50" i="1"/>
  <c r="E47" i="1"/>
  <c r="D46" i="1" l="1"/>
  <c r="L46" i="1" s="1"/>
  <c r="O46" i="1" s="1"/>
  <c r="P46" i="1" s="1"/>
  <c r="X46" i="1" s="1"/>
  <c r="B46" i="1" s="1"/>
  <c r="U47" i="1"/>
  <c r="W47" i="1" s="1"/>
  <c r="G45" i="1"/>
  <c r="F49" i="1"/>
  <c r="J50" i="1"/>
  <c r="K50" i="1" s="1"/>
  <c r="F50" i="1" s="1"/>
  <c r="B45" i="1"/>
  <c r="N51" i="1"/>
  <c r="I52" i="1"/>
  <c r="M51" i="1"/>
  <c r="E48" i="1"/>
  <c r="D47" i="1" l="1"/>
  <c r="L47" i="1" s="1"/>
  <c r="O47" i="1" s="1"/>
  <c r="P47" i="1" s="1"/>
  <c r="X47" i="1" s="1"/>
  <c r="G46" i="1"/>
  <c r="U48" i="1"/>
  <c r="W48" i="1" s="1"/>
  <c r="J51" i="1"/>
  <c r="K51" i="1" s="1"/>
  <c r="F51" i="1" s="1"/>
  <c r="I53" i="1"/>
  <c r="N52" i="1"/>
  <c r="M52" i="1"/>
  <c r="E49" i="1"/>
  <c r="D48" i="1" l="1"/>
  <c r="L48" i="1" s="1"/>
  <c r="O48" i="1" s="1"/>
  <c r="P48" i="1" s="1"/>
  <c r="X48" i="1" s="1"/>
  <c r="B48" i="1" s="1"/>
  <c r="U49" i="1"/>
  <c r="U50" i="1" s="1"/>
  <c r="G47" i="1"/>
  <c r="J52" i="1"/>
  <c r="K52" i="1" s="1"/>
  <c r="F52" i="1" s="1"/>
  <c r="B47" i="1"/>
  <c r="E50" i="1"/>
  <c r="I54" i="1"/>
  <c r="N53" i="1"/>
  <c r="M53" i="1"/>
  <c r="D49" i="1" l="1"/>
  <c r="L49" i="1" s="1"/>
  <c r="O49" i="1" s="1"/>
  <c r="P49" i="1" s="1"/>
  <c r="G48" i="1"/>
  <c r="J53" i="1"/>
  <c r="K53" i="1" s="1"/>
  <c r="F53" i="1" s="1"/>
  <c r="W49" i="1"/>
  <c r="E51" i="1"/>
  <c r="W50" i="1"/>
  <c r="U51" i="1"/>
  <c r="I55" i="1"/>
  <c r="N54" i="1"/>
  <c r="M54" i="1"/>
  <c r="G49" i="1" l="1"/>
  <c r="D50" i="1"/>
  <c r="L50" i="1" s="1"/>
  <c r="O50" i="1" s="1"/>
  <c r="P50" i="1" s="1"/>
  <c r="X50" i="1" s="1"/>
  <c r="B50" i="1" s="1"/>
  <c r="X49" i="1"/>
  <c r="B49" i="1" s="1"/>
  <c r="J54" i="1"/>
  <c r="K54" i="1" s="1"/>
  <c r="F54" i="1" s="1"/>
  <c r="W51" i="1"/>
  <c r="U52" i="1"/>
  <c r="E52" i="1"/>
  <c r="I56" i="1"/>
  <c r="N55" i="1"/>
  <c r="M55" i="1"/>
  <c r="G50" i="1" l="1"/>
  <c r="J55" i="1"/>
  <c r="K55" i="1" s="1"/>
  <c r="F55" i="1" s="1"/>
  <c r="D51" i="1"/>
  <c r="L51" i="1" s="1"/>
  <c r="O51" i="1" s="1"/>
  <c r="P51" i="1" s="1"/>
  <c r="X51" i="1" s="1"/>
  <c r="B51" i="1" s="1"/>
  <c r="I57" i="1"/>
  <c r="M56" i="1"/>
  <c r="N56" i="1"/>
  <c r="E53" i="1"/>
  <c r="W52" i="1"/>
  <c r="U53" i="1"/>
  <c r="J56" i="1" l="1"/>
  <c r="K56" i="1" s="1"/>
  <c r="F56" i="1" s="1"/>
  <c r="D52" i="1"/>
  <c r="L52" i="1" s="1"/>
  <c r="O52" i="1" s="1"/>
  <c r="P52" i="1" s="1"/>
  <c r="X52" i="1" s="1"/>
  <c r="G51" i="1"/>
  <c r="W53" i="1"/>
  <c r="U54" i="1"/>
  <c r="I58" i="1"/>
  <c r="M57" i="1"/>
  <c r="N57" i="1"/>
  <c r="E54" i="1"/>
  <c r="J57" i="1" l="1"/>
  <c r="K57" i="1" s="1"/>
  <c r="F57" i="1" s="1"/>
  <c r="D53" i="1"/>
  <c r="L53" i="1" s="1"/>
  <c r="O53" i="1" s="1"/>
  <c r="P53" i="1" s="1"/>
  <c r="X53" i="1" s="1"/>
  <c r="B53" i="1" s="1"/>
  <c r="G52" i="1"/>
  <c r="B52" i="1"/>
  <c r="I59" i="1"/>
  <c r="N58" i="1"/>
  <c r="M58" i="1"/>
  <c r="W54" i="1"/>
  <c r="U55" i="1"/>
  <c r="E55" i="1"/>
  <c r="J58" i="1" l="1"/>
  <c r="K58" i="1" s="1"/>
  <c r="F58" i="1" s="1"/>
  <c r="D54" i="1"/>
  <c r="L54" i="1" s="1"/>
  <c r="O54" i="1" s="1"/>
  <c r="P54" i="1" s="1"/>
  <c r="X54" i="1" s="1"/>
  <c r="G53" i="1"/>
  <c r="W55" i="1"/>
  <c r="U56" i="1"/>
  <c r="E56" i="1"/>
  <c r="M59" i="1"/>
  <c r="I60" i="1"/>
  <c r="N59" i="1"/>
  <c r="J59" i="1"/>
  <c r="K59" i="1" s="1"/>
  <c r="D55" i="1" l="1"/>
  <c r="L55" i="1" s="1"/>
  <c r="O55" i="1" s="1"/>
  <c r="P55" i="1" s="1"/>
  <c r="X55" i="1" s="1"/>
  <c r="B55" i="1" s="1"/>
  <c r="G54" i="1"/>
  <c r="B54" i="1"/>
  <c r="J60" i="1"/>
  <c r="K60" i="1" s="1"/>
  <c r="I61" i="1"/>
  <c r="M60" i="1"/>
  <c r="N60" i="1"/>
  <c r="E57" i="1"/>
  <c r="W56" i="1"/>
  <c r="U57" i="1"/>
  <c r="F59" i="1"/>
  <c r="D56" i="1" l="1"/>
  <c r="L56" i="1" s="1"/>
  <c r="O56" i="1" s="1"/>
  <c r="P56" i="1" s="1"/>
  <c r="X56" i="1" s="1"/>
  <c r="G55" i="1"/>
  <c r="E58" i="1"/>
  <c r="W57" i="1"/>
  <c r="U58" i="1"/>
  <c r="I62" i="1"/>
  <c r="J61" i="1"/>
  <c r="K61" i="1" s="1"/>
  <c r="N61" i="1"/>
  <c r="M61" i="1"/>
  <c r="F60" i="1"/>
  <c r="D57" i="1" l="1"/>
  <c r="L57" i="1" s="1"/>
  <c r="O57" i="1" s="1"/>
  <c r="P57" i="1" s="1"/>
  <c r="X57" i="1" s="1"/>
  <c r="B57" i="1" s="1"/>
  <c r="G56" i="1"/>
  <c r="B56" i="1"/>
  <c r="M62" i="1"/>
  <c r="N62" i="1"/>
  <c r="I63" i="1"/>
  <c r="J62" i="1"/>
  <c r="K62" i="1" s="1"/>
  <c r="W58" i="1"/>
  <c r="U59" i="1"/>
  <c r="E59" i="1"/>
  <c r="F61" i="1"/>
  <c r="G57" i="1" l="1"/>
  <c r="D58" i="1"/>
  <c r="L58" i="1" s="1"/>
  <c r="O58" i="1" s="1"/>
  <c r="P58" i="1" s="1"/>
  <c r="X58" i="1" s="1"/>
  <c r="B58" i="1" s="1"/>
  <c r="F62" i="1"/>
  <c r="W59" i="1"/>
  <c r="U60" i="1"/>
  <c r="I64" i="1"/>
  <c r="J63" i="1"/>
  <c r="K63" i="1" s="1"/>
  <c r="N63" i="1"/>
  <c r="M63" i="1"/>
  <c r="E60" i="1"/>
  <c r="D59" i="1" l="1"/>
  <c r="L59" i="1" s="1"/>
  <c r="O59" i="1" s="1"/>
  <c r="P59" i="1" s="1"/>
  <c r="X59" i="1" s="1"/>
  <c r="G58" i="1"/>
  <c r="F63" i="1"/>
  <c r="J64" i="1"/>
  <c r="K64" i="1" s="1"/>
  <c r="I65" i="1"/>
  <c r="M64" i="1"/>
  <c r="N64" i="1"/>
  <c r="W60" i="1"/>
  <c r="U61" i="1"/>
  <c r="E61" i="1"/>
  <c r="D60" i="1" l="1"/>
  <c r="L60" i="1" s="1"/>
  <c r="O60" i="1" s="1"/>
  <c r="P60" i="1" s="1"/>
  <c r="G59" i="1"/>
  <c r="B59" i="1"/>
  <c r="G60" i="1"/>
  <c r="D61" i="1"/>
  <c r="L61" i="1" s="1"/>
  <c r="O61" i="1" s="1"/>
  <c r="P61" i="1" s="1"/>
  <c r="E62" i="1"/>
  <c r="I66" i="1"/>
  <c r="J65" i="1"/>
  <c r="K65" i="1" s="1"/>
  <c r="M65" i="1"/>
  <c r="N65" i="1"/>
  <c r="F64" i="1"/>
  <c r="X60" i="1"/>
  <c r="B60" i="1" s="1"/>
  <c r="W61" i="1"/>
  <c r="U62" i="1"/>
  <c r="G61" i="1" l="1"/>
  <c r="W62" i="1"/>
  <c r="U63" i="1"/>
  <c r="F65" i="1"/>
  <c r="I67" i="1"/>
  <c r="J66" i="1"/>
  <c r="K66" i="1" s="1"/>
  <c r="M66" i="1"/>
  <c r="N66" i="1"/>
  <c r="D62" i="1"/>
  <c r="L62" i="1" s="1"/>
  <c r="O62" i="1" s="1"/>
  <c r="P62" i="1" s="1"/>
  <c r="E63" i="1"/>
  <c r="X61" i="1"/>
  <c r="B61" i="1" s="1"/>
  <c r="X62" i="1" l="1"/>
  <c r="B62" i="1" s="1"/>
  <c r="G62" i="1"/>
  <c r="F66" i="1"/>
  <c r="W63" i="1"/>
  <c r="U64" i="1"/>
  <c r="J67" i="1"/>
  <c r="K67" i="1" s="1"/>
  <c r="I68" i="1"/>
  <c r="M67" i="1"/>
  <c r="D63" i="1"/>
  <c r="L63" i="1" s="1"/>
  <c r="O63" i="1" s="1"/>
  <c r="P63" i="1" s="1"/>
  <c r="E64" i="1"/>
  <c r="N67" i="1"/>
  <c r="M68" i="1" l="1"/>
  <c r="G63" i="1"/>
  <c r="J68" i="1"/>
  <c r="K68" i="1" s="1"/>
  <c r="I69" i="1"/>
  <c r="F67" i="1"/>
  <c r="W64" i="1"/>
  <c r="U65" i="1"/>
  <c r="N68" i="1"/>
  <c r="D64" i="1"/>
  <c r="L64" i="1" s="1"/>
  <c r="O64" i="1" s="1"/>
  <c r="P64" i="1" s="1"/>
  <c r="E65" i="1"/>
  <c r="X63" i="1"/>
  <c r="B63" i="1" l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B64" i="1" s="1"/>
  <c r="M69" i="1"/>
  <c r="X65" i="1" l="1"/>
  <c r="B65" i="1" s="1"/>
  <c r="G65" i="1"/>
  <c r="D66" i="1"/>
  <c r="L66" i="1" s="1"/>
  <c r="O66" i="1" s="1"/>
  <c r="P66" i="1" s="1"/>
  <c r="E67" i="1"/>
  <c r="I71" i="1"/>
  <c r="J70" i="1"/>
  <c r="K70" i="1" s="1"/>
  <c r="N70" i="1"/>
  <c r="W66" i="1"/>
  <c r="U67" i="1"/>
  <c r="F69" i="1"/>
  <c r="G66" i="1" l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B66" i="1" s="1"/>
  <c r="X67" i="1" l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G68" i="1" l="1"/>
  <c r="F72" i="1"/>
  <c r="J73" i="1"/>
  <c r="K73" i="1" s="1"/>
  <c r="I74" i="1"/>
  <c r="D69" i="1"/>
  <c r="L69" i="1" s="1"/>
  <c r="E70" i="1"/>
  <c r="X68" i="1"/>
  <c r="W69" i="1"/>
  <c r="U70" i="1"/>
  <c r="B68" i="1" l="1"/>
  <c r="M70" i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X69" i="1" l="1"/>
  <c r="M71" i="1"/>
  <c r="N71" i="1" s="1"/>
  <c r="W71" i="1"/>
  <c r="U72" i="1"/>
  <c r="G70" i="1"/>
  <c r="X70" i="1"/>
  <c r="B70" i="1" s="1"/>
  <c r="J75" i="1"/>
  <c r="K75" i="1" s="1"/>
  <c r="I76" i="1"/>
  <c r="F74" i="1"/>
  <c r="E74" i="1"/>
  <c r="U74" i="1"/>
  <c r="W74" i="1" s="1"/>
  <c r="D71" i="1"/>
  <c r="D72" i="1" s="1"/>
  <c r="B69" i="1" l="1"/>
  <c r="W72" i="1"/>
  <c r="U73" i="1"/>
  <c r="W73" i="1" s="1"/>
  <c r="L71" i="1"/>
  <c r="O71" i="1" s="1"/>
  <c r="P71" i="1" s="1"/>
  <c r="S71" i="1" s="1"/>
  <c r="G71" i="1"/>
  <c r="M72" i="1"/>
  <c r="G72" i="1"/>
  <c r="L72" i="1"/>
  <c r="D73" i="1"/>
  <c r="I77" i="1"/>
  <c r="J76" i="1"/>
  <c r="K76" i="1" s="1"/>
  <c r="E75" i="1"/>
  <c r="F75" i="1"/>
  <c r="U75" i="1"/>
  <c r="W75" i="1" s="1"/>
  <c r="G73" i="1" l="1"/>
  <c r="L73" i="1"/>
  <c r="E76" i="1"/>
  <c r="F76" i="1"/>
  <c r="U76" i="1"/>
  <c r="W76" i="1" s="1"/>
  <c r="N72" i="1"/>
  <c r="N73" i="1" s="1"/>
  <c r="M73" i="1"/>
  <c r="D74" i="1"/>
  <c r="J77" i="1"/>
  <c r="K77" i="1" s="1"/>
  <c r="I78" i="1"/>
  <c r="X71" i="1"/>
  <c r="B71" i="1" s="1"/>
  <c r="M74" i="1" l="1"/>
  <c r="M75" i="1" s="1"/>
  <c r="M76" i="1" s="1"/>
  <c r="M77" i="1" s="1"/>
  <c r="M78" i="1" s="1"/>
  <c r="F77" i="1"/>
  <c r="E77" i="1"/>
  <c r="U77" i="1"/>
  <c r="W77" i="1" s="1"/>
  <c r="J78" i="1"/>
  <c r="K78" i="1" s="1"/>
  <c r="I79" i="1"/>
  <c r="G74" i="1"/>
  <c r="L74" i="1"/>
  <c r="D75" i="1"/>
  <c r="O72" i="1"/>
  <c r="P72" i="1" s="1"/>
  <c r="O73" i="1"/>
  <c r="P73" i="1" s="1"/>
  <c r="Y71" i="1"/>
  <c r="N74" i="1" l="1"/>
  <c r="N75" i="1" s="1"/>
  <c r="N76" i="1" s="1"/>
  <c r="N77" i="1" s="1"/>
  <c r="N78" i="1" s="1"/>
  <c r="N79" i="1" s="1"/>
  <c r="X73" i="1"/>
  <c r="S73" i="1"/>
  <c r="X72" i="1"/>
  <c r="B72" i="1" s="1"/>
  <c r="S72" i="1"/>
  <c r="Y72" i="1" s="1"/>
  <c r="I80" i="1"/>
  <c r="J79" i="1"/>
  <c r="K79" i="1" s="1"/>
  <c r="E78" i="1"/>
  <c r="F78" i="1"/>
  <c r="U78" i="1"/>
  <c r="W78" i="1" s="1"/>
  <c r="M79" i="1"/>
  <c r="L75" i="1"/>
  <c r="G75" i="1"/>
  <c r="D76" i="1"/>
  <c r="D77" i="1" s="1"/>
  <c r="G77" i="1" s="1"/>
  <c r="O75" i="1" l="1"/>
  <c r="P75" i="1" s="1"/>
  <c r="X75" i="1" s="1"/>
  <c r="B75" i="1" s="1"/>
  <c r="B73" i="1"/>
  <c r="O74" i="1"/>
  <c r="P74" i="1" s="1"/>
  <c r="Y73" i="1"/>
  <c r="F79" i="1"/>
  <c r="U79" i="1"/>
  <c r="W79" i="1" s="1"/>
  <c r="E79" i="1"/>
  <c r="L76" i="1"/>
  <c r="O76" i="1" s="1"/>
  <c r="P76" i="1" s="1"/>
  <c r="X76" i="1" s="1"/>
  <c r="B76" i="1" s="1"/>
  <c r="G76" i="1"/>
  <c r="D78" i="1"/>
  <c r="L78" i="1" s="1"/>
  <c r="O78" i="1" s="1"/>
  <c r="P78" i="1" s="1"/>
  <c r="X78" i="1" s="1"/>
  <c r="B78" i="1" s="1"/>
  <c r="L77" i="1"/>
  <c r="O77" i="1" s="1"/>
  <c r="P77" i="1" s="1"/>
  <c r="X77" i="1" s="1"/>
  <c r="B77" i="1" s="1"/>
  <c r="J80" i="1"/>
  <c r="K80" i="1" s="1"/>
  <c r="I81" i="1"/>
  <c r="M80" i="1"/>
  <c r="N80" i="1"/>
  <c r="X74" i="1" l="1"/>
  <c r="G78" i="1"/>
  <c r="I82" i="1"/>
  <c r="J81" i="1"/>
  <c r="K81" i="1" s="1"/>
  <c r="M81" i="1"/>
  <c r="N81" i="1"/>
  <c r="D79" i="1"/>
  <c r="G79" i="1" s="1"/>
  <c r="F80" i="1"/>
  <c r="U80" i="1"/>
  <c r="W80" i="1" s="1"/>
  <c r="E80" i="1"/>
  <c r="B74" i="1" l="1"/>
  <c r="L79" i="1"/>
  <c r="O79" i="1" s="1"/>
  <c r="P79" i="1" s="1"/>
  <c r="X79" i="1" s="1"/>
  <c r="B79" i="1" s="1"/>
  <c r="E81" i="1"/>
  <c r="F81" i="1"/>
  <c r="U81" i="1"/>
  <c r="W81" i="1" s="1"/>
  <c r="D80" i="1"/>
  <c r="L80" i="1" s="1"/>
  <c r="O80" i="1" s="1"/>
  <c r="P80" i="1" s="1"/>
  <c r="J82" i="1"/>
  <c r="K82" i="1" s="1"/>
  <c r="M82" i="1"/>
  <c r="I83" i="1"/>
  <c r="N82" i="1"/>
  <c r="X80" i="1" l="1"/>
  <c r="G80" i="1"/>
  <c r="F82" i="1"/>
  <c r="U82" i="1"/>
  <c r="W82" i="1" s="1"/>
  <c r="E82" i="1"/>
  <c r="M83" i="1"/>
  <c r="I84" i="1"/>
  <c r="J83" i="1"/>
  <c r="K83" i="1" s="1"/>
  <c r="N83" i="1"/>
  <c r="D81" i="1"/>
  <c r="G81" i="1" s="1"/>
  <c r="B80" i="1" l="1"/>
  <c r="F83" i="1"/>
  <c r="U83" i="1"/>
  <c r="W83" i="1" s="1"/>
  <c r="E83" i="1"/>
  <c r="M84" i="1"/>
  <c r="J84" i="1"/>
  <c r="K84" i="1" s="1"/>
  <c r="I85" i="1"/>
  <c r="N84" i="1"/>
  <c r="D82" i="1"/>
  <c r="G82" i="1" s="1"/>
  <c r="L81" i="1"/>
  <c r="O81" i="1" s="1"/>
  <c r="P81" i="1" s="1"/>
  <c r="X81" i="1" l="1"/>
  <c r="M85" i="1"/>
  <c r="J85" i="1"/>
  <c r="K85" i="1" s="1"/>
  <c r="I86" i="1"/>
  <c r="N85" i="1"/>
  <c r="E84" i="1"/>
  <c r="U84" i="1"/>
  <c r="W84" i="1" s="1"/>
  <c r="F84" i="1"/>
  <c r="D83" i="1"/>
  <c r="L83" i="1" s="1"/>
  <c r="O83" i="1" s="1"/>
  <c r="P83" i="1" s="1"/>
  <c r="X83" i="1" s="1"/>
  <c r="B83" i="1" s="1"/>
  <c r="L82" i="1"/>
  <c r="O82" i="1" s="1"/>
  <c r="P82" i="1" s="1"/>
  <c r="X82" i="1" s="1"/>
  <c r="B82" i="1" s="1"/>
  <c r="B81" i="1" l="1"/>
  <c r="D84" i="1"/>
  <c r="G84" i="1" s="1"/>
  <c r="J86" i="1"/>
  <c r="K86" i="1" s="1"/>
  <c r="M86" i="1"/>
  <c r="I87" i="1"/>
  <c r="N86" i="1"/>
  <c r="G83" i="1"/>
  <c r="F85" i="1"/>
  <c r="U85" i="1"/>
  <c r="W85" i="1" s="1"/>
  <c r="E85" i="1"/>
  <c r="L84" i="1" l="1"/>
  <c r="O84" i="1" s="1"/>
  <c r="P84" i="1" s="1"/>
  <c r="E86" i="1"/>
  <c r="U86" i="1"/>
  <c r="W86" i="1" s="1"/>
  <c r="F86" i="1"/>
  <c r="M87" i="1"/>
  <c r="J87" i="1"/>
  <c r="K87" i="1" s="1"/>
  <c r="I88" i="1"/>
  <c r="N87" i="1"/>
  <c r="D85" i="1"/>
  <c r="L85" i="1" s="1"/>
  <c r="O85" i="1" s="1"/>
  <c r="P85" i="1" s="1"/>
  <c r="X85" i="1" s="1"/>
  <c r="B85" i="1" s="1"/>
  <c r="X84" i="1" l="1"/>
  <c r="M88" i="1"/>
  <c r="I89" i="1"/>
  <c r="J88" i="1"/>
  <c r="K88" i="1" s="1"/>
  <c r="N88" i="1"/>
  <c r="F87" i="1"/>
  <c r="U87" i="1"/>
  <c r="W87" i="1" s="1"/>
  <c r="E87" i="1"/>
  <c r="G85" i="1"/>
  <c r="D86" i="1"/>
  <c r="G86" i="1" s="1"/>
  <c r="B84" i="1" l="1"/>
  <c r="L86" i="1"/>
  <c r="O86" i="1" s="1"/>
  <c r="P86" i="1" s="1"/>
  <c r="X86" i="1" s="1"/>
  <c r="B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U88" i="1"/>
  <c r="W88" i="1" s="1"/>
  <c r="X87" i="1" l="1"/>
  <c r="G87" i="1"/>
  <c r="I91" i="1"/>
  <c r="J90" i="1"/>
  <c r="K90" i="1" s="1"/>
  <c r="M90" i="1"/>
  <c r="N90" i="1"/>
  <c r="F89" i="1"/>
  <c r="U89" i="1"/>
  <c r="W89" i="1" s="1"/>
  <c r="E89" i="1"/>
  <c r="D88" i="1"/>
  <c r="L88" i="1" s="1"/>
  <c r="O88" i="1" s="1"/>
  <c r="P88" i="1" s="1"/>
  <c r="X88" i="1" s="1"/>
  <c r="B88" i="1" s="1"/>
  <c r="B87" i="1" l="1"/>
  <c r="U90" i="1"/>
  <c r="W90" i="1" s="1"/>
  <c r="F90" i="1"/>
  <c r="E90" i="1"/>
  <c r="D89" i="1"/>
  <c r="L89" i="1" s="1"/>
  <c r="O89" i="1" s="1"/>
  <c r="P89" i="1" s="1"/>
  <c r="X89" i="1" s="1"/>
  <c r="B89" i="1" s="1"/>
  <c r="G88" i="1"/>
  <c r="I92" i="1"/>
  <c r="J91" i="1"/>
  <c r="K91" i="1" s="1"/>
  <c r="M91" i="1"/>
  <c r="N91" i="1"/>
  <c r="G89" i="1" l="1"/>
  <c r="J92" i="1"/>
  <c r="K92" i="1" s="1"/>
  <c r="I93" i="1"/>
  <c r="M92" i="1"/>
  <c r="N92" i="1"/>
  <c r="D90" i="1"/>
  <c r="G90" i="1" s="1"/>
  <c r="U91" i="1"/>
  <c r="W91" i="1" s="1"/>
  <c r="F91" i="1"/>
  <c r="E91" i="1"/>
  <c r="L90" i="1" l="1"/>
  <c r="O90" i="1" s="1"/>
  <c r="P90" i="1" s="1"/>
  <c r="D91" i="1"/>
  <c r="G91" i="1" s="1"/>
  <c r="I94" i="1"/>
  <c r="M93" i="1"/>
  <c r="J93" i="1"/>
  <c r="K93" i="1" s="1"/>
  <c r="N93" i="1"/>
  <c r="U92" i="1"/>
  <c r="W92" i="1" s="1"/>
  <c r="E92" i="1"/>
  <c r="F92" i="1"/>
  <c r="X90" i="1" l="1"/>
  <c r="L91" i="1"/>
  <c r="O91" i="1" s="1"/>
  <c r="P91" i="1" s="1"/>
  <c r="X91" i="1" s="1"/>
  <c r="B91" i="1" s="1"/>
  <c r="F93" i="1"/>
  <c r="E93" i="1"/>
  <c r="U93" i="1"/>
  <c r="W93" i="1" s="1"/>
  <c r="I95" i="1"/>
  <c r="J94" i="1"/>
  <c r="K94" i="1" s="1"/>
  <c r="M94" i="1"/>
  <c r="N94" i="1"/>
  <c r="D92" i="1"/>
  <c r="L92" i="1" s="1"/>
  <c r="O92" i="1" s="1"/>
  <c r="P92" i="1" s="1"/>
  <c r="X92" i="1" s="1"/>
  <c r="B92" i="1" s="1"/>
  <c r="B90" i="1" l="1"/>
  <c r="E94" i="1"/>
  <c r="F94" i="1"/>
  <c r="U94" i="1"/>
  <c r="W94" i="1" s="1"/>
  <c r="M95" i="1"/>
  <c r="I96" i="1"/>
  <c r="J95" i="1"/>
  <c r="K95" i="1" s="1"/>
  <c r="N95" i="1"/>
  <c r="D93" i="1"/>
  <c r="G93" i="1" s="1"/>
  <c r="G92" i="1"/>
  <c r="J96" i="1" l="1"/>
  <c r="K96" i="1" s="1"/>
  <c r="I97" i="1"/>
  <c r="M96" i="1"/>
  <c r="N96" i="1"/>
  <c r="U95" i="1"/>
  <c r="W95" i="1" s="1"/>
  <c r="E95" i="1"/>
  <c r="F95" i="1"/>
  <c r="L93" i="1"/>
  <c r="O93" i="1" s="1"/>
  <c r="P93" i="1" s="1"/>
  <c r="X93" i="1" s="1"/>
  <c r="B93" i="1" s="1"/>
  <c r="D94" i="1"/>
  <c r="L94" i="1" s="1"/>
  <c r="O94" i="1" s="1"/>
  <c r="P94" i="1" s="1"/>
  <c r="X94" i="1" l="1"/>
  <c r="M97" i="1"/>
  <c r="D95" i="1"/>
  <c r="G95" i="1" s="1"/>
  <c r="G94" i="1"/>
  <c r="I98" i="1"/>
  <c r="J97" i="1"/>
  <c r="K97" i="1" s="1"/>
  <c r="N97" i="1"/>
  <c r="E96" i="1"/>
  <c r="F96" i="1"/>
  <c r="U96" i="1"/>
  <c r="W96" i="1" s="1"/>
  <c r="B94" i="1" l="1"/>
  <c r="L95" i="1"/>
  <c r="O95" i="1" s="1"/>
  <c r="P95" i="1" s="1"/>
  <c r="E97" i="1"/>
  <c r="U97" i="1"/>
  <c r="W97" i="1" s="1"/>
  <c r="F97" i="1"/>
  <c r="J98" i="1"/>
  <c r="K98" i="1" s="1"/>
  <c r="I99" i="1"/>
  <c r="N98" i="1"/>
  <c r="M98" i="1"/>
  <c r="D96" i="1"/>
  <c r="L96" i="1" s="1"/>
  <c r="O96" i="1" s="1"/>
  <c r="P96" i="1" s="1"/>
  <c r="X96" i="1" s="1"/>
  <c r="B96" i="1" s="1"/>
  <c r="X95" i="1" l="1"/>
  <c r="J99" i="1"/>
  <c r="K99" i="1" s="1"/>
  <c r="I100" i="1"/>
  <c r="E98" i="1"/>
  <c r="F98" i="1"/>
  <c r="U98" i="1"/>
  <c r="W98" i="1" s="1"/>
  <c r="G96" i="1"/>
  <c r="D97" i="1"/>
  <c r="L97" i="1" s="1"/>
  <c r="O97" i="1" s="1"/>
  <c r="P97" i="1" s="1"/>
  <c r="X97" i="1" s="1"/>
  <c r="B97" i="1" s="1"/>
  <c r="B95" i="1" l="1"/>
  <c r="D98" i="1"/>
  <c r="G98" i="1" s="1"/>
  <c r="J100" i="1"/>
  <c r="K100" i="1" s="1"/>
  <c r="I101" i="1"/>
  <c r="G97" i="1"/>
  <c r="F99" i="1"/>
  <c r="U99" i="1"/>
  <c r="W99" i="1" s="1"/>
  <c r="E99" i="1"/>
  <c r="L98" i="1" l="1"/>
  <c r="O98" i="1" s="1"/>
  <c r="P98" i="1" s="1"/>
  <c r="M99" i="1"/>
  <c r="N99" i="1" s="1"/>
  <c r="N100" i="1" s="1"/>
  <c r="N101" i="1" s="1"/>
  <c r="J101" i="1"/>
  <c r="K101" i="1" s="1"/>
  <c r="I102" i="1"/>
  <c r="E100" i="1"/>
  <c r="F100" i="1"/>
  <c r="U100" i="1"/>
  <c r="W100" i="1" s="1"/>
  <c r="D99" i="1"/>
  <c r="L99" i="1" s="1"/>
  <c r="X98" i="1" l="1"/>
  <c r="G99" i="1"/>
  <c r="M100" i="1"/>
  <c r="O99" i="1"/>
  <c r="P99" i="1" s="1"/>
  <c r="X99" i="1" s="1"/>
  <c r="B99" i="1" s="1"/>
  <c r="D100" i="1"/>
  <c r="L100" i="1" s="1"/>
  <c r="I103" i="1"/>
  <c r="J102" i="1"/>
  <c r="K102" i="1" s="1"/>
  <c r="F101" i="1"/>
  <c r="U101" i="1"/>
  <c r="W101" i="1" s="1"/>
  <c r="E101" i="1"/>
  <c r="B98" i="1" l="1"/>
  <c r="G100" i="1"/>
  <c r="M101" i="1"/>
  <c r="O100" i="1"/>
  <c r="P100" i="1" s="1"/>
  <c r="X100" i="1" s="1"/>
  <c r="B100" i="1" s="1"/>
  <c r="J103" i="1"/>
  <c r="K103" i="1" s="1"/>
  <c r="I104" i="1"/>
  <c r="D101" i="1"/>
  <c r="L101" i="1" s="1"/>
  <c r="E102" i="1"/>
  <c r="F102" i="1"/>
  <c r="U102" i="1"/>
  <c r="W102" i="1" s="1"/>
  <c r="G101" i="1" l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U103" i="1"/>
  <c r="W103" i="1" s="1"/>
  <c r="D102" i="1"/>
  <c r="G102" i="1" s="1"/>
  <c r="L102" i="1" l="1"/>
  <c r="O102" i="1" s="1"/>
  <c r="P102" i="1" s="1"/>
  <c r="X102" i="1" s="1"/>
  <c r="B102" i="1" s="1"/>
  <c r="X101" i="1"/>
  <c r="S101" i="1"/>
  <c r="D103" i="1"/>
  <c r="L103" i="1" s="1"/>
  <c r="O103" i="1" s="1"/>
  <c r="P103" i="1" s="1"/>
  <c r="X103" i="1" s="1"/>
  <c r="B103" i="1" s="1"/>
  <c r="E104" i="1"/>
  <c r="F104" i="1"/>
  <c r="U104" i="1"/>
  <c r="W104" i="1" s="1"/>
  <c r="J105" i="1"/>
  <c r="K105" i="1" s="1"/>
  <c r="I106" i="1"/>
  <c r="M103" i="1"/>
  <c r="M104" i="1" s="1"/>
  <c r="U105" i="1" l="1"/>
  <c r="W105" i="1" s="1"/>
  <c r="B101" i="1"/>
  <c r="Y101" i="1"/>
  <c r="G103" i="1"/>
  <c r="E105" i="1"/>
  <c r="F105" i="1"/>
  <c r="I107" i="1"/>
  <c r="J106" i="1"/>
  <c r="K106" i="1" s="1"/>
  <c r="D104" i="1"/>
  <c r="L104" i="1" s="1"/>
  <c r="M105" i="1" l="1"/>
  <c r="O104" i="1"/>
  <c r="P104" i="1" s="1"/>
  <c r="G104" i="1"/>
  <c r="E106" i="1"/>
  <c r="U106" i="1"/>
  <c r="W106" i="1" s="1"/>
  <c r="F106" i="1"/>
  <c r="I108" i="1"/>
  <c r="J107" i="1"/>
  <c r="K107" i="1" s="1"/>
  <c r="D105" i="1"/>
  <c r="G105" i="1" s="1"/>
  <c r="S104" i="1" l="1"/>
  <c r="L105" i="1"/>
  <c r="J108" i="1"/>
  <c r="K108" i="1" s="1"/>
  <c r="I109" i="1"/>
  <c r="E107" i="1"/>
  <c r="U107" i="1"/>
  <c r="W107" i="1" s="1"/>
  <c r="F107" i="1"/>
  <c r="X104" i="1"/>
  <c r="D106" i="1"/>
  <c r="G106" i="1" s="1"/>
  <c r="M106" i="1"/>
  <c r="M107" i="1" s="1"/>
  <c r="M108" i="1" s="1"/>
  <c r="N105" i="1"/>
  <c r="N106" i="1" s="1"/>
  <c r="N107" i="1" s="1"/>
  <c r="N108" i="1" s="1"/>
  <c r="M109" i="1" l="1"/>
  <c r="Y104" i="1"/>
  <c r="L106" i="1"/>
  <c r="O106" i="1" s="1"/>
  <c r="P106" i="1" s="1"/>
  <c r="X106" i="1" s="1"/>
  <c r="B106" i="1" s="1"/>
  <c r="O105" i="1"/>
  <c r="P105" i="1" s="1"/>
  <c r="D107" i="1"/>
  <c r="L107" i="1" s="1"/>
  <c r="O107" i="1" s="1"/>
  <c r="P107" i="1" s="1"/>
  <c r="X107" i="1" s="1"/>
  <c r="B107" i="1" s="1"/>
  <c r="B104" i="1"/>
  <c r="I110" i="1"/>
  <c r="J109" i="1"/>
  <c r="K109" i="1" s="1"/>
  <c r="N109" i="1"/>
  <c r="E108" i="1"/>
  <c r="F108" i="1"/>
  <c r="U108" i="1"/>
  <c r="W108" i="1" s="1"/>
  <c r="G107" i="1" l="1"/>
  <c r="X105" i="1"/>
  <c r="S105" i="1"/>
  <c r="Y105" i="1" s="1"/>
  <c r="E109" i="1"/>
  <c r="U109" i="1"/>
  <c r="W109" i="1" s="1"/>
  <c r="F109" i="1"/>
  <c r="I111" i="1"/>
  <c r="M110" i="1"/>
  <c r="J110" i="1"/>
  <c r="K110" i="1" s="1"/>
  <c r="N110" i="1"/>
  <c r="D108" i="1"/>
  <c r="G108" i="1" s="1"/>
  <c r="B105" i="1" l="1"/>
  <c r="E110" i="1"/>
  <c r="U110" i="1"/>
  <c r="W110" i="1" s="1"/>
  <c r="F110" i="1"/>
  <c r="J111" i="1"/>
  <c r="K111" i="1" s="1"/>
  <c r="I112" i="1"/>
  <c r="M111" i="1"/>
  <c r="N111" i="1"/>
  <c r="L108" i="1"/>
  <c r="O108" i="1" s="1"/>
  <c r="P108" i="1" s="1"/>
  <c r="D109" i="1"/>
  <c r="G109" i="1" s="1"/>
  <c r="X108" i="1" l="1"/>
  <c r="L109" i="1"/>
  <c r="O109" i="1" s="1"/>
  <c r="P109" i="1" s="1"/>
  <c r="X109" i="1" s="1"/>
  <c r="B109" i="1" s="1"/>
  <c r="E111" i="1"/>
  <c r="U111" i="1"/>
  <c r="W111" i="1" s="1"/>
  <c r="F111" i="1"/>
  <c r="J112" i="1"/>
  <c r="K112" i="1" s="1"/>
  <c r="I113" i="1"/>
  <c r="M112" i="1"/>
  <c r="N112" i="1"/>
  <c r="D110" i="1"/>
  <c r="L110" i="1" s="1"/>
  <c r="O110" i="1" s="1"/>
  <c r="P110" i="1" s="1"/>
  <c r="X110" i="1" s="1"/>
  <c r="B110" i="1" s="1"/>
  <c r="B108" i="1" l="1"/>
  <c r="I114" i="1"/>
  <c r="M113" i="1"/>
  <c r="J113" i="1"/>
  <c r="K113" i="1" s="1"/>
  <c r="N113" i="1"/>
  <c r="E112" i="1"/>
  <c r="U112" i="1"/>
  <c r="W112" i="1" s="1"/>
  <c r="F112" i="1"/>
  <c r="G110" i="1"/>
  <c r="D111" i="1"/>
  <c r="L111" i="1" s="1"/>
  <c r="O111" i="1" s="1"/>
  <c r="P111" i="1" s="1"/>
  <c r="X111" i="1" s="1"/>
  <c r="B111" i="1" s="1"/>
  <c r="G111" i="1" l="1"/>
  <c r="D112" i="1"/>
  <c r="L112" i="1" s="1"/>
  <c r="O112" i="1" s="1"/>
  <c r="P112" i="1" s="1"/>
  <c r="X112" i="1" s="1"/>
  <c r="B112" i="1" s="1"/>
  <c r="E113" i="1"/>
  <c r="U113" i="1"/>
  <c r="W113" i="1" s="1"/>
  <c r="F113" i="1"/>
  <c r="I115" i="1"/>
  <c r="M114" i="1"/>
  <c r="J114" i="1"/>
  <c r="K114" i="1" s="1"/>
  <c r="N114" i="1"/>
  <c r="G112" i="1" l="1"/>
  <c r="I116" i="1"/>
  <c r="J115" i="1"/>
  <c r="K115" i="1" s="1"/>
  <c r="M115" i="1"/>
  <c r="N115" i="1"/>
  <c r="D113" i="1"/>
  <c r="L113" i="1" s="1"/>
  <c r="O113" i="1" s="1"/>
  <c r="P113" i="1" s="1"/>
  <c r="X113" i="1" s="1"/>
  <c r="B113" i="1" s="1"/>
  <c r="E114" i="1"/>
  <c r="U114" i="1"/>
  <c r="W114" i="1" s="1"/>
  <c r="F114" i="1"/>
  <c r="G113" i="1" l="1"/>
  <c r="D114" i="1"/>
  <c r="L114" i="1" s="1"/>
  <c r="O114" i="1" s="1"/>
  <c r="P114" i="1" s="1"/>
  <c r="X114" i="1" s="1"/>
  <c r="B114" i="1" s="1"/>
  <c r="E115" i="1"/>
  <c r="F115" i="1"/>
  <c r="U115" i="1"/>
  <c r="W115" i="1" s="1"/>
  <c r="I117" i="1"/>
  <c r="M116" i="1"/>
  <c r="J116" i="1"/>
  <c r="K116" i="1" s="1"/>
  <c r="N116" i="1"/>
  <c r="G114" i="1" l="1"/>
  <c r="D115" i="1"/>
  <c r="G115" i="1" s="1"/>
  <c r="I118" i="1"/>
  <c r="J117" i="1"/>
  <c r="K117" i="1" s="1"/>
  <c r="M117" i="1"/>
  <c r="N117" i="1"/>
  <c r="E116" i="1"/>
  <c r="U116" i="1"/>
  <c r="W116" i="1" s="1"/>
  <c r="F116" i="1"/>
  <c r="L115" i="1" l="1"/>
  <c r="O115" i="1" s="1"/>
  <c r="P115" i="1" s="1"/>
  <c r="J118" i="1"/>
  <c r="K118" i="1" s="1"/>
  <c r="I119" i="1"/>
  <c r="M118" i="1"/>
  <c r="N118" i="1"/>
  <c r="D116" i="1"/>
  <c r="L116" i="1" s="1"/>
  <c r="O116" i="1" s="1"/>
  <c r="P116" i="1" s="1"/>
  <c r="X116" i="1" s="1"/>
  <c r="B116" i="1" s="1"/>
  <c r="E117" i="1"/>
  <c r="F117" i="1"/>
  <c r="U117" i="1"/>
  <c r="W117" i="1" s="1"/>
  <c r="X115" i="1" l="1"/>
  <c r="G116" i="1"/>
  <c r="D117" i="1"/>
  <c r="L117" i="1" s="1"/>
  <c r="O117" i="1" s="1"/>
  <c r="P117" i="1" s="1"/>
  <c r="X117" i="1" s="1"/>
  <c r="B117" i="1" s="1"/>
  <c r="J119" i="1"/>
  <c r="K119" i="1" s="1"/>
  <c r="I120" i="1"/>
  <c r="M119" i="1"/>
  <c r="N119" i="1"/>
  <c r="E118" i="1"/>
  <c r="U118" i="1"/>
  <c r="W118" i="1" s="1"/>
  <c r="F118" i="1"/>
  <c r="B115" i="1" l="1"/>
  <c r="G117" i="1"/>
  <c r="D118" i="1"/>
  <c r="L118" i="1" s="1"/>
  <c r="O118" i="1" s="1"/>
  <c r="P118" i="1" s="1"/>
  <c r="X118" i="1" s="1"/>
  <c r="B118" i="1" s="1"/>
  <c r="E119" i="1"/>
  <c r="F119" i="1"/>
  <c r="U119" i="1"/>
  <c r="W119" i="1" s="1"/>
  <c r="J120" i="1"/>
  <c r="K120" i="1" s="1"/>
  <c r="M120" i="1"/>
  <c r="I121" i="1"/>
  <c r="N120" i="1"/>
  <c r="G118" i="1" l="1"/>
  <c r="D119" i="1"/>
  <c r="G119" i="1" s="1"/>
  <c r="E120" i="1"/>
  <c r="U120" i="1"/>
  <c r="W120" i="1" s="1"/>
  <c r="F120" i="1"/>
  <c r="I122" i="1"/>
  <c r="J121" i="1"/>
  <c r="K121" i="1" s="1"/>
  <c r="M121" i="1"/>
  <c r="N121" i="1"/>
  <c r="L119" i="1" l="1"/>
  <c r="O119" i="1" s="1"/>
  <c r="P119" i="1" s="1"/>
  <c r="E121" i="1"/>
  <c r="U121" i="1"/>
  <c r="W121" i="1" s="1"/>
  <c r="F121" i="1"/>
  <c r="D120" i="1"/>
  <c r="G120" i="1" s="1"/>
  <c r="I123" i="1"/>
  <c r="J122" i="1"/>
  <c r="K122" i="1" s="1"/>
  <c r="M122" i="1"/>
  <c r="N122" i="1"/>
  <c r="X119" i="1" l="1"/>
  <c r="L120" i="1"/>
  <c r="O120" i="1" s="1"/>
  <c r="P120" i="1" s="1"/>
  <c r="X120" i="1" s="1"/>
  <c r="B120" i="1" s="1"/>
  <c r="E122" i="1"/>
  <c r="F122" i="1"/>
  <c r="U122" i="1"/>
  <c r="W122" i="1" s="1"/>
  <c r="J123" i="1"/>
  <c r="K123" i="1" s="1"/>
  <c r="M123" i="1"/>
  <c r="I124" i="1"/>
  <c r="N123" i="1"/>
  <c r="D121" i="1"/>
  <c r="L121" i="1" s="1"/>
  <c r="O121" i="1" s="1"/>
  <c r="P121" i="1" s="1"/>
  <c r="X121" i="1" s="1"/>
  <c r="B121" i="1" s="1"/>
  <c r="B119" i="1" l="1"/>
  <c r="E123" i="1"/>
  <c r="F123" i="1"/>
  <c r="U123" i="1"/>
  <c r="W123" i="1" s="1"/>
  <c r="I125" i="1"/>
  <c r="J124" i="1"/>
  <c r="K124" i="1" s="1"/>
  <c r="M124" i="1"/>
  <c r="N124" i="1"/>
  <c r="G121" i="1"/>
  <c r="D122" i="1"/>
  <c r="L122" i="1" s="1"/>
  <c r="O122" i="1" s="1"/>
  <c r="P122" i="1" s="1"/>
  <c r="X122" i="1" l="1"/>
  <c r="G122" i="1"/>
  <c r="E124" i="1"/>
  <c r="F124" i="1"/>
  <c r="U124" i="1"/>
  <c r="W124" i="1" s="1"/>
  <c r="I126" i="1"/>
  <c r="J125" i="1"/>
  <c r="K125" i="1" s="1"/>
  <c r="M125" i="1"/>
  <c r="N125" i="1"/>
  <c r="D123" i="1"/>
  <c r="G123" i="1" s="1"/>
  <c r="B122" i="1" l="1"/>
  <c r="E125" i="1"/>
  <c r="U125" i="1"/>
  <c r="W125" i="1" s="1"/>
  <c r="F125" i="1"/>
  <c r="I127" i="1"/>
  <c r="M126" i="1"/>
  <c r="J126" i="1"/>
  <c r="K126" i="1" s="1"/>
  <c r="N126" i="1"/>
  <c r="L123" i="1"/>
  <c r="O123" i="1" s="1"/>
  <c r="P123" i="1" s="1"/>
  <c r="D124" i="1"/>
  <c r="L124" i="1" s="1"/>
  <c r="O124" i="1" s="1"/>
  <c r="P124" i="1" s="1"/>
  <c r="X124" i="1" s="1"/>
  <c r="B124" i="1" s="1"/>
  <c r="X123" i="1" l="1"/>
  <c r="G124" i="1"/>
  <c r="I128" i="1"/>
  <c r="J127" i="1"/>
  <c r="K127" i="1" s="1"/>
  <c r="M127" i="1"/>
  <c r="N127" i="1"/>
  <c r="E126" i="1"/>
  <c r="U126" i="1"/>
  <c r="W126" i="1" s="1"/>
  <c r="F126" i="1"/>
  <c r="D125" i="1"/>
  <c r="L125" i="1" s="1"/>
  <c r="O125" i="1" s="1"/>
  <c r="P125" i="1" s="1"/>
  <c r="X125" i="1" s="1"/>
  <c r="B125" i="1" s="1"/>
  <c r="M128" i="1" l="1"/>
  <c r="B123" i="1"/>
  <c r="E127" i="1"/>
  <c r="U127" i="1"/>
  <c r="W127" i="1" s="1"/>
  <c r="F127" i="1"/>
  <c r="D126" i="1"/>
  <c r="L126" i="1" s="1"/>
  <c r="O126" i="1" s="1"/>
  <c r="P126" i="1" s="1"/>
  <c r="G125" i="1"/>
  <c r="I129" i="1"/>
  <c r="J128" i="1"/>
  <c r="K128" i="1" s="1"/>
  <c r="N128" i="1"/>
  <c r="M129" i="1" l="1"/>
  <c r="X126" i="1"/>
  <c r="G126" i="1"/>
  <c r="E128" i="1"/>
  <c r="U128" i="1"/>
  <c r="W128" i="1" s="1"/>
  <c r="F128" i="1"/>
  <c r="J129" i="1"/>
  <c r="K129" i="1" s="1"/>
  <c r="I130" i="1"/>
  <c r="N129" i="1"/>
  <c r="D127" i="1"/>
  <c r="G127" i="1" s="1"/>
  <c r="B126" i="1" l="1"/>
  <c r="L127" i="1"/>
  <c r="O127" i="1" s="1"/>
  <c r="P127" i="1" s="1"/>
  <c r="X127" i="1" s="1"/>
  <c r="B127" i="1" s="1"/>
  <c r="E129" i="1"/>
  <c r="U129" i="1"/>
  <c r="W129" i="1" s="1"/>
  <c r="F129" i="1"/>
  <c r="J130" i="1"/>
  <c r="K130" i="1" s="1"/>
  <c r="I131" i="1"/>
  <c r="D128" i="1"/>
  <c r="G128" i="1" s="1"/>
  <c r="E130" i="1" l="1"/>
  <c r="U130" i="1"/>
  <c r="W130" i="1" s="1"/>
  <c r="F130" i="1"/>
  <c r="L128" i="1"/>
  <c r="O128" i="1" s="1"/>
  <c r="P128" i="1" s="1"/>
  <c r="X128" i="1" s="1"/>
  <c r="B128" i="1" s="1"/>
  <c r="I132" i="1"/>
  <c r="J131" i="1"/>
  <c r="K131" i="1" s="1"/>
  <c r="D129" i="1"/>
  <c r="G129" i="1" s="1"/>
  <c r="I133" i="1" l="1"/>
  <c r="J132" i="1"/>
  <c r="K132" i="1" s="1"/>
  <c r="E131" i="1"/>
  <c r="U131" i="1"/>
  <c r="W131" i="1" s="1"/>
  <c r="F131" i="1"/>
  <c r="L129" i="1"/>
  <c r="D130" i="1"/>
  <c r="L130" i="1" s="1"/>
  <c r="D131" i="1" l="1"/>
  <c r="L131" i="1" s="1"/>
  <c r="M130" i="1"/>
  <c r="O129" i="1"/>
  <c r="P129" i="1" s="1"/>
  <c r="E132" i="1"/>
  <c r="F132" i="1"/>
  <c r="U132" i="1"/>
  <c r="W132" i="1" s="1"/>
  <c r="G130" i="1"/>
  <c r="J133" i="1"/>
  <c r="K133" i="1" s="1"/>
  <c r="I134" i="1"/>
  <c r="U133" i="1" l="1"/>
  <c r="W133" i="1" s="1"/>
  <c r="X129" i="1"/>
  <c r="G131" i="1"/>
  <c r="M131" i="1"/>
  <c r="M132" i="1" s="1"/>
  <c r="N130" i="1"/>
  <c r="D132" i="1"/>
  <c r="G132" i="1" s="1"/>
  <c r="J134" i="1"/>
  <c r="K134" i="1" s="1"/>
  <c r="I135" i="1"/>
  <c r="E133" i="1"/>
  <c r="F133" i="1"/>
  <c r="B129" i="1" l="1"/>
  <c r="L132" i="1"/>
  <c r="N131" i="1"/>
  <c r="O130" i="1"/>
  <c r="P130" i="1" s="1"/>
  <c r="J135" i="1"/>
  <c r="K135" i="1" s="1"/>
  <c r="I136" i="1"/>
  <c r="D133" i="1"/>
  <c r="G133" i="1" s="1"/>
  <c r="M133" i="1"/>
  <c r="U134" i="1"/>
  <c r="W134" i="1" s="1"/>
  <c r="F134" i="1"/>
  <c r="E134" i="1"/>
  <c r="X130" i="1" l="1"/>
  <c r="B130" i="1" s="1"/>
  <c r="N132" i="1"/>
  <c r="O132" i="1" s="1"/>
  <c r="P132" i="1" s="1"/>
  <c r="S132" i="1" s="1"/>
  <c r="O131" i="1"/>
  <c r="P131" i="1" s="1"/>
  <c r="X131" i="1" s="1"/>
  <c r="B131" i="1" s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Y130" i="1" l="1"/>
  <c r="X132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Y132" i="1"/>
  <c r="O135" i="1" l="1"/>
  <c r="P135" i="1" s="1"/>
  <c r="X135" i="1" s="1"/>
  <c r="B135" i="1" s="1"/>
  <c r="B132" i="1"/>
  <c r="G135" i="1"/>
  <c r="O133" i="1"/>
  <c r="P133" i="1" s="1"/>
  <c r="O134" i="1"/>
  <c r="P134" i="1" s="1"/>
  <c r="X134" i="1" s="1"/>
  <c r="B134" i="1" s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P136" i="1" s="1"/>
  <c r="X136" i="1" s="1"/>
  <c r="B136" i="1" s="1"/>
  <c r="M138" i="1"/>
  <c r="X133" i="1" l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B133" i="1" l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L138" i="1" l="1"/>
  <c r="O138" i="1" s="1"/>
  <c r="P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X138" i="1" l="1"/>
  <c r="D140" i="1"/>
  <c r="L140" i="1" s="1"/>
  <c r="O140" i="1" s="1"/>
  <c r="P140" i="1" s="1"/>
  <c r="X140" i="1" s="1"/>
  <c r="B140" i="1" s="1"/>
  <c r="L139" i="1"/>
  <c r="O139" i="1" s="1"/>
  <c r="P139" i="1" s="1"/>
  <c r="X139" i="1" s="1"/>
  <c r="B139" i="1" s="1"/>
  <c r="I143" i="1"/>
  <c r="M142" i="1"/>
  <c r="J142" i="1"/>
  <c r="K142" i="1" s="1"/>
  <c r="N142" i="1"/>
  <c r="U141" i="1"/>
  <c r="W141" i="1" s="1"/>
  <c r="F141" i="1"/>
  <c r="E141" i="1"/>
  <c r="B138" i="1" l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X141" i="1" s="1"/>
  <c r="B141" i="1" s="1"/>
  <c r="G141" i="1" l="1"/>
  <c r="J144" i="1"/>
  <c r="K144" i="1" s="1"/>
  <c r="I145" i="1"/>
  <c r="M144" i="1"/>
  <c r="N144" i="1"/>
  <c r="U143" i="1"/>
  <c r="W143" i="1" s="1"/>
  <c r="F143" i="1"/>
  <c r="E143" i="1"/>
  <c r="D142" i="1"/>
  <c r="G142" i="1" s="1"/>
  <c r="L142" i="1" l="1"/>
  <c r="O142" i="1" s="1"/>
  <c r="P142" i="1" s="1"/>
  <c r="X142" i="1" s="1"/>
  <c r="B142" i="1" s="1"/>
  <c r="D143" i="1"/>
  <c r="L143" i="1" s="1"/>
  <c r="O143" i="1" s="1"/>
  <c r="P143" i="1" s="1"/>
  <c r="M145" i="1"/>
  <c r="J145" i="1"/>
  <c r="K145" i="1" s="1"/>
  <c r="I146" i="1"/>
  <c r="N145" i="1"/>
  <c r="E144" i="1"/>
  <c r="F144" i="1"/>
  <c r="U144" i="1"/>
  <c r="W144" i="1" s="1"/>
  <c r="X143" i="1" l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B143" i="1" l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L145" i="1" l="1"/>
  <c r="O145" i="1" s="1"/>
  <c r="P145" i="1" s="1"/>
  <c r="D146" i="1"/>
  <c r="L146" i="1" s="1"/>
  <c r="O146" i="1" s="1"/>
  <c r="P146" i="1" s="1"/>
  <c r="X146" i="1" s="1"/>
  <c r="B146" i="1" s="1"/>
  <c r="I149" i="1"/>
  <c r="M148" i="1"/>
  <c r="J148" i="1"/>
  <c r="K148" i="1" s="1"/>
  <c r="N148" i="1"/>
  <c r="U147" i="1"/>
  <c r="W147" i="1" s="1"/>
  <c r="E147" i="1"/>
  <c r="F147" i="1"/>
  <c r="X145" i="1" l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B145" i="1" l="1"/>
  <c r="F149" i="1"/>
  <c r="U149" i="1"/>
  <c r="W149" i="1" s="1"/>
  <c r="E149" i="1"/>
  <c r="D148" i="1"/>
  <c r="L148" i="1" s="1"/>
  <c r="O148" i="1" s="1"/>
  <c r="P148" i="1" s="1"/>
  <c r="X148" i="1" s="1"/>
  <c r="B148" i="1" s="1"/>
  <c r="G147" i="1"/>
  <c r="M150" i="1"/>
  <c r="J150" i="1"/>
  <c r="K150" i="1" s="1"/>
  <c r="I151" i="1"/>
  <c r="N150" i="1"/>
  <c r="G148" i="1" l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G149" i="1" l="1"/>
  <c r="F151" i="1"/>
  <c r="U151" i="1"/>
  <c r="W151" i="1" s="1"/>
  <c r="E151" i="1"/>
  <c r="D150" i="1"/>
  <c r="L150" i="1" s="1"/>
  <c r="O150" i="1" s="1"/>
  <c r="P150" i="1" s="1"/>
  <c r="M152" i="1"/>
  <c r="J152" i="1"/>
  <c r="K152" i="1" s="1"/>
  <c r="I153" i="1"/>
  <c r="N152" i="1"/>
  <c r="X150" i="1" l="1"/>
  <c r="G150" i="1"/>
  <c r="F152" i="1"/>
  <c r="E152" i="1"/>
  <c r="U152" i="1"/>
  <c r="W152" i="1" s="1"/>
  <c r="D151" i="1"/>
  <c r="G151" i="1" s="1"/>
  <c r="M153" i="1"/>
  <c r="J153" i="1"/>
  <c r="K153" i="1" s="1"/>
  <c r="I154" i="1"/>
  <c r="N153" i="1"/>
  <c r="B150" i="1" l="1"/>
  <c r="L151" i="1"/>
  <c r="O151" i="1" s="1"/>
  <c r="P151" i="1" s="1"/>
  <c r="U153" i="1"/>
  <c r="W153" i="1" s="1"/>
  <c r="F153" i="1"/>
  <c r="E153" i="1"/>
  <c r="D152" i="1"/>
  <c r="L152" i="1" s="1"/>
  <c r="O152" i="1" s="1"/>
  <c r="P152" i="1" s="1"/>
  <c r="X152" i="1" s="1"/>
  <c r="B152" i="1" s="1"/>
  <c r="M154" i="1"/>
  <c r="I155" i="1"/>
  <c r="J154" i="1"/>
  <c r="K154" i="1" s="1"/>
  <c r="N154" i="1"/>
  <c r="X151" i="1" l="1"/>
  <c r="G152" i="1"/>
  <c r="J155" i="1"/>
  <c r="K155" i="1" s="1"/>
  <c r="M155" i="1"/>
  <c r="I156" i="1"/>
  <c r="N155" i="1"/>
  <c r="D153" i="1"/>
  <c r="G153" i="1" s="1"/>
  <c r="E154" i="1"/>
  <c r="U154" i="1"/>
  <c r="W154" i="1" s="1"/>
  <c r="F154" i="1"/>
  <c r="B151" i="1" l="1"/>
  <c r="L153" i="1"/>
  <c r="O153" i="1" s="1"/>
  <c r="P153" i="1" s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X153" i="1" l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s="1"/>
  <c r="B155" i="1" s="1"/>
  <c r="B153" i="1" l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L156" i="1" l="1"/>
  <c r="O156" i="1" s="1"/>
  <c r="P156" i="1" s="1"/>
  <c r="X156" i="1" s="1"/>
  <c r="B156" i="1" s="1"/>
  <c r="M159" i="1"/>
  <c r="D157" i="1"/>
  <c r="L157" i="1" s="1"/>
  <c r="O157" i="1" s="1"/>
  <c r="P157" i="1" s="1"/>
  <c r="U158" i="1"/>
  <c r="W158" i="1" s="1"/>
  <c r="F158" i="1"/>
  <c r="E158" i="1"/>
  <c r="J159" i="1"/>
  <c r="K159" i="1" s="1"/>
  <c r="I160" i="1"/>
  <c r="N159" i="1"/>
  <c r="X157" i="1" l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B157" i="1" l="1"/>
  <c r="G158" i="1"/>
  <c r="D159" i="1"/>
  <c r="L159" i="1" s="1"/>
  <c r="U160" i="1"/>
  <c r="W160" i="1" s="1"/>
  <c r="E160" i="1"/>
  <c r="F160" i="1"/>
  <c r="I162" i="1"/>
  <c r="J161" i="1"/>
  <c r="K161" i="1" s="1"/>
  <c r="G159" i="1" l="1"/>
  <c r="O159" i="1"/>
  <c r="P159" i="1" s="1"/>
  <c r="M160" i="1"/>
  <c r="N160" i="1" s="1"/>
  <c r="E161" i="1"/>
  <c r="U161" i="1"/>
  <c r="W161" i="1" s="1"/>
  <c r="F161" i="1"/>
  <c r="J162" i="1"/>
  <c r="K162" i="1" s="1"/>
  <c r="U162" i="1" s="1"/>
  <c r="W162" i="1" s="1"/>
  <c r="I163" i="1"/>
  <c r="D160" i="1"/>
  <c r="G160" i="1" s="1"/>
  <c r="X159" i="1" l="1"/>
  <c r="L160" i="1"/>
  <c r="O160" i="1" s="1"/>
  <c r="P160" i="1" s="1"/>
  <c r="X160" i="1" s="1"/>
  <c r="J163" i="1"/>
  <c r="K163" i="1" s="1"/>
  <c r="I164" i="1"/>
  <c r="F162" i="1"/>
  <c r="E162" i="1"/>
  <c r="D161" i="1"/>
  <c r="G161" i="1" s="1"/>
  <c r="B159" i="1" l="1"/>
  <c r="B160" i="1"/>
  <c r="Y160" i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L162" i="1" l="1"/>
  <c r="E164" i="1"/>
  <c r="F164" i="1"/>
  <c r="U164" i="1"/>
  <c r="W164" i="1" s="1"/>
  <c r="J165" i="1"/>
  <c r="K165" i="1" s="1"/>
  <c r="I166" i="1"/>
  <c r="M162" i="1"/>
  <c r="O161" i="1"/>
  <c r="P161" i="1" s="1"/>
  <c r="D163" i="1"/>
  <c r="L163" i="1" s="1"/>
  <c r="S161" i="1" l="1"/>
  <c r="G163" i="1"/>
  <c r="M163" i="1"/>
  <c r="M164" i="1" s="1"/>
  <c r="N162" i="1"/>
  <c r="I167" i="1"/>
  <c r="J166" i="1"/>
  <c r="K166" i="1" s="1"/>
  <c r="F165" i="1"/>
  <c r="U165" i="1"/>
  <c r="W165" i="1" s="1"/>
  <c r="E165" i="1"/>
  <c r="X161" i="1"/>
  <c r="D164" i="1"/>
  <c r="L164" i="1" s="1"/>
  <c r="B161" i="1" l="1"/>
  <c r="G164" i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G165" i="1" l="1"/>
  <c r="X162" i="1"/>
  <c r="B162" i="1" s="1"/>
  <c r="S162" i="1"/>
  <c r="Y162" i="1" s="1"/>
  <c r="D166" i="1"/>
  <c r="L166" i="1" s="1"/>
  <c r="N164" i="1"/>
  <c r="O163" i="1"/>
  <c r="P163" i="1" s="1"/>
  <c r="X163" i="1" s="1"/>
  <c r="B163" i="1" s="1"/>
  <c r="J168" i="1"/>
  <c r="K168" i="1" s="1"/>
  <c r="I169" i="1"/>
  <c r="F167" i="1"/>
  <c r="E167" i="1"/>
  <c r="U167" i="1"/>
  <c r="W167" i="1" s="1"/>
  <c r="M168" i="1"/>
  <c r="G166" i="1" l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X164" i="1" l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B164" i="1" l="1"/>
  <c r="L168" i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E171" i="1" l="1"/>
  <c r="U171" i="1"/>
  <c r="W171" i="1" s="1"/>
  <c r="F171" i="1"/>
  <c r="N168" i="1"/>
  <c r="O167" i="1"/>
  <c r="P167" i="1" s="1"/>
  <c r="X167" i="1" s="1"/>
  <c r="B167" i="1" s="1"/>
  <c r="I173" i="1"/>
  <c r="J172" i="1"/>
  <c r="K172" i="1" s="1"/>
  <c r="M172" i="1"/>
  <c r="G169" i="1"/>
  <c r="D170" i="1"/>
  <c r="L170" i="1" s="1"/>
  <c r="G170" i="1" l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D172" i="1" l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U173" i="1"/>
  <c r="W173" i="1" s="1"/>
  <c r="L172" i="1" l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L173" i="1" l="1"/>
  <c r="U175" i="1"/>
  <c r="W175" i="1" s="1"/>
  <c r="F175" i="1"/>
  <c r="E175" i="1"/>
  <c r="D174" i="1"/>
  <c r="G174" i="1" s="1"/>
  <c r="N172" i="1"/>
  <c r="O171" i="1"/>
  <c r="P171" i="1" s="1"/>
  <c r="J176" i="1"/>
  <c r="K176" i="1" s="1"/>
  <c r="M176" i="1"/>
  <c r="I177" i="1"/>
  <c r="X171" i="1" l="1"/>
  <c r="L174" i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B171" i="1" l="1"/>
  <c r="L175" i="1"/>
  <c r="F177" i="1"/>
  <c r="U177" i="1"/>
  <c r="W177" i="1" s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G176" i="1" l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s="1"/>
  <c r="B174" i="1" s="1"/>
  <c r="G177" i="1" l="1"/>
  <c r="M180" i="1"/>
  <c r="I181" i="1"/>
  <c r="J180" i="1"/>
  <c r="K180" i="1" s="1"/>
  <c r="N176" i="1"/>
  <c r="O175" i="1"/>
  <c r="P175" i="1" s="1"/>
  <c r="D178" i="1"/>
  <c r="G178" i="1" s="1"/>
  <c r="F179" i="1"/>
  <c r="E179" i="1"/>
  <c r="U179" i="1"/>
  <c r="W179" i="1" s="1"/>
  <c r="X175" i="1" l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U180" i="1"/>
  <c r="W180" i="1" s="1"/>
  <c r="F180" i="1"/>
  <c r="E180" i="1"/>
  <c r="L178" i="1"/>
  <c r="B175" i="1" l="1"/>
  <c r="G179" i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O179" i="1" l="1"/>
  <c r="P179" i="1" s="1"/>
  <c r="X179" i="1" s="1"/>
  <c r="B179" i="1" s="1"/>
  <c r="O180" i="1"/>
  <c r="P180" i="1" s="1"/>
  <c r="X180" i="1" s="1"/>
  <c r="B180" i="1" s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P178" i="1" s="1"/>
  <c r="X178" i="1" l="1"/>
  <c r="L181" i="1"/>
  <c r="O181" i="1" s="1"/>
  <c r="P181" i="1" s="1"/>
  <c r="X181" i="1" s="1"/>
  <c r="B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B178" i="1" l="1"/>
  <c r="D183" i="1"/>
  <c r="G183" i="1" s="1"/>
  <c r="F184" i="1"/>
  <c r="E184" i="1"/>
  <c r="U184" i="1"/>
  <c r="W184" i="1" s="1"/>
  <c r="L182" i="1"/>
  <c r="O182" i="1" s="1"/>
  <c r="P182" i="1" s="1"/>
  <c r="X182" i="1" s="1"/>
  <c r="B182" i="1" s="1"/>
  <c r="M185" i="1"/>
  <c r="I186" i="1"/>
  <c r="J185" i="1"/>
  <c r="K185" i="1" s="1"/>
  <c r="N185" i="1"/>
  <c r="L183" i="1" l="1"/>
  <c r="O183" i="1" s="1"/>
  <c r="P183" i="1" s="1"/>
  <c r="X183" i="1" s="1"/>
  <c r="B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L184" i="1" l="1"/>
  <c r="O184" i="1" s="1"/>
  <c r="P184" i="1" s="1"/>
  <c r="X184" i="1" s="1"/>
  <c r="B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L185" i="1" l="1"/>
  <c r="O185" i="1" s="1"/>
  <c r="P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X185" i="1" l="1"/>
  <c r="U188" i="1"/>
  <c r="W188" i="1" s="1"/>
  <c r="F188" i="1"/>
  <c r="E188" i="1"/>
  <c r="I190" i="1"/>
  <c r="J189" i="1"/>
  <c r="K189" i="1" s="1"/>
  <c r="N189" i="1"/>
  <c r="M189" i="1"/>
  <c r="G186" i="1"/>
  <c r="D187" i="1"/>
  <c r="G187" i="1" s="1"/>
  <c r="B185" i="1" l="1"/>
  <c r="M190" i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X188" i="1" s="1"/>
  <c r="B188" i="1" s="1"/>
  <c r="L187" i="1"/>
  <c r="O187" i="1" s="1"/>
  <c r="P187" i="1" s="1"/>
  <c r="X187" i="1" l="1"/>
  <c r="G188" i="1"/>
  <c r="U190" i="1"/>
  <c r="W190" i="1" s="1"/>
  <c r="F190" i="1"/>
  <c r="E190" i="1"/>
  <c r="J191" i="1"/>
  <c r="K191" i="1" s="1"/>
  <c r="I192" i="1"/>
  <c r="D189" i="1"/>
  <c r="G189" i="1" s="1"/>
  <c r="B187" i="1" l="1"/>
  <c r="L189" i="1"/>
  <c r="O189" i="1" s="1"/>
  <c r="P189" i="1" s="1"/>
  <c r="J192" i="1"/>
  <c r="K192" i="1" s="1"/>
  <c r="I193" i="1"/>
  <c r="F191" i="1"/>
  <c r="U191" i="1"/>
  <c r="W191" i="1" s="1"/>
  <c r="E191" i="1"/>
  <c r="D190" i="1"/>
  <c r="G190" i="1" s="1"/>
  <c r="U192" i="1" l="1"/>
  <c r="W192" i="1" s="1"/>
  <c r="X189" i="1"/>
  <c r="L190" i="1"/>
  <c r="M191" i="1" s="1"/>
  <c r="N191" i="1" s="1"/>
  <c r="D191" i="1"/>
  <c r="L191" i="1" s="1"/>
  <c r="I194" i="1"/>
  <c r="J193" i="1"/>
  <c r="K193" i="1" s="1"/>
  <c r="F192" i="1"/>
  <c r="E192" i="1"/>
  <c r="B189" i="1" l="1"/>
  <c r="G191" i="1"/>
  <c r="O190" i="1"/>
  <c r="P190" i="1" s="1"/>
  <c r="X190" i="1" s="1"/>
  <c r="B190" i="1" s="1"/>
  <c r="E193" i="1"/>
  <c r="F193" i="1"/>
  <c r="U193" i="1"/>
  <c r="W193" i="1" s="1"/>
  <c r="I195" i="1"/>
  <c r="J194" i="1"/>
  <c r="K194" i="1" s="1"/>
  <c r="M192" i="1"/>
  <c r="N192" i="1" s="1"/>
  <c r="O191" i="1"/>
  <c r="P191" i="1" s="1"/>
  <c r="S191" i="1" s="1"/>
  <c r="D192" i="1"/>
  <c r="L192" i="1" s="1"/>
  <c r="M193" i="1" l="1"/>
  <c r="N193" i="1" s="1"/>
  <c r="N194" i="1" s="1"/>
  <c r="N195" i="1" s="1"/>
  <c r="O192" i="1"/>
  <c r="P192" i="1" s="1"/>
  <c r="U194" i="1"/>
  <c r="W194" i="1" s="1"/>
  <c r="E194" i="1"/>
  <c r="F194" i="1"/>
  <c r="X191" i="1"/>
  <c r="J195" i="1"/>
  <c r="K195" i="1" s="1"/>
  <c r="I196" i="1"/>
  <c r="G192" i="1"/>
  <c r="D193" i="1"/>
  <c r="G193" i="1" s="1"/>
  <c r="L193" i="1" l="1"/>
  <c r="O193" i="1" s="1"/>
  <c r="P193" i="1" s="1"/>
  <c r="X193" i="1" s="1"/>
  <c r="B193" i="1" s="1"/>
  <c r="X192" i="1"/>
  <c r="S192" i="1"/>
  <c r="Y191" i="1"/>
  <c r="J196" i="1"/>
  <c r="K196" i="1" s="1"/>
  <c r="I197" i="1"/>
  <c r="N196" i="1"/>
  <c r="M194" i="1"/>
  <c r="D194" i="1"/>
  <c r="G194" i="1" s="1"/>
  <c r="B191" i="1"/>
  <c r="U195" i="1"/>
  <c r="W195" i="1" s="1"/>
  <c r="F195" i="1"/>
  <c r="E195" i="1"/>
  <c r="B192" i="1" l="1"/>
  <c r="Y192" i="1"/>
  <c r="L194" i="1"/>
  <c r="O194" i="1" s="1"/>
  <c r="P194" i="1" s="1"/>
  <c r="X194" i="1" s="1"/>
  <c r="B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F197" i="1" l="1"/>
  <c r="U197" i="1"/>
  <c r="W197" i="1" s="1"/>
  <c r="E197" i="1"/>
  <c r="L195" i="1"/>
  <c r="O195" i="1" s="1"/>
  <c r="P195" i="1" s="1"/>
  <c r="X195" i="1" s="1"/>
  <c r="B195" i="1" s="1"/>
  <c r="J198" i="1"/>
  <c r="K198" i="1" s="1"/>
  <c r="I199" i="1"/>
  <c r="M198" i="1"/>
  <c r="N198" i="1"/>
  <c r="D196" i="1"/>
  <c r="G196" i="1" s="1"/>
  <c r="L196" i="1" l="1"/>
  <c r="O196" i="1" s="1"/>
  <c r="P196" i="1" s="1"/>
  <c r="X196" i="1" s="1"/>
  <c r="B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7" i="1" s="1"/>
  <c r="B197" i="1" s="1"/>
  <c r="D198" i="1" l="1"/>
  <c r="G198" i="1" s="1"/>
  <c r="I201" i="1"/>
  <c r="J200" i="1"/>
  <c r="K200" i="1" s="1"/>
  <c r="N200" i="1"/>
  <c r="F199" i="1"/>
  <c r="U199" i="1"/>
  <c r="W199" i="1" s="1"/>
  <c r="E199" i="1"/>
  <c r="G197" i="1"/>
  <c r="M200" i="1"/>
  <c r="L198" i="1" l="1"/>
  <c r="O198" i="1" s="1"/>
  <c r="P198" i="1" s="1"/>
  <c r="X198" i="1" s="1"/>
  <c r="B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X199" i="1" l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B199" i="1" l="1"/>
  <c r="L200" i="1"/>
  <c r="O200" i="1" s="1"/>
  <c r="P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X200" i="1" l="1"/>
  <c r="L201" i="1"/>
  <c r="O201" i="1" s="1"/>
  <c r="P201" i="1" s="1"/>
  <c r="X201" i="1" s="1"/>
  <c r="B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s="1"/>
  <c r="B202" i="1" s="1"/>
  <c r="B200" i="1" l="1"/>
  <c r="D203" i="1"/>
  <c r="L203" i="1" s="1"/>
  <c r="O203" i="1" s="1"/>
  <c r="P203" i="1" s="1"/>
  <c r="X203" i="1" s="1"/>
  <c r="B203" i="1" s="1"/>
  <c r="F204" i="1"/>
  <c r="U204" i="1"/>
  <c r="W204" i="1" s="1"/>
  <c r="E204" i="1"/>
  <c r="G202" i="1"/>
  <c r="I206" i="1"/>
  <c r="M205" i="1"/>
  <c r="J205" i="1"/>
  <c r="K205" i="1" s="1"/>
  <c r="N205" i="1"/>
  <c r="G203" i="1" l="1"/>
  <c r="D204" i="1"/>
  <c r="L204" i="1" s="1"/>
  <c r="O204" i="1" s="1"/>
  <c r="P204" i="1" s="1"/>
  <c r="X204" i="1" s="1"/>
  <c r="B204" i="1" s="1"/>
  <c r="J206" i="1"/>
  <c r="K206" i="1" s="1"/>
  <c r="I207" i="1"/>
  <c r="M206" i="1"/>
  <c r="N206" i="1"/>
  <c r="F205" i="1"/>
  <c r="E205" i="1"/>
  <c r="U205" i="1"/>
  <c r="W205" i="1" s="1"/>
  <c r="G204" i="1" l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s="1"/>
  <c r="D206" i="1" l="1"/>
  <c r="G206" i="1" s="1"/>
  <c r="F207" i="1"/>
  <c r="U207" i="1"/>
  <c r="W207" i="1" s="1"/>
  <c r="E207" i="1"/>
  <c r="G205" i="1"/>
  <c r="I209" i="1"/>
  <c r="M208" i="1"/>
  <c r="J208" i="1"/>
  <c r="K208" i="1" s="1"/>
  <c r="N208" i="1"/>
  <c r="L206" i="1" l="1"/>
  <c r="O206" i="1" s="1"/>
  <c r="P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X206" i="1" l="1"/>
  <c r="L207" i="1"/>
  <c r="O207" i="1" s="1"/>
  <c r="P207" i="1" s="1"/>
  <c r="X207" i="1" s="1"/>
  <c r="B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B206" i="1" l="1"/>
  <c r="M211" i="1"/>
  <c r="I212" i="1"/>
  <c r="J211" i="1"/>
  <c r="K211" i="1" s="1"/>
  <c r="N211" i="1"/>
  <c r="D209" i="1"/>
  <c r="L209" i="1" s="1"/>
  <c r="O209" i="1" s="1"/>
  <c r="P209" i="1" s="1"/>
  <c r="X209" i="1" s="1"/>
  <c r="B209" i="1" s="1"/>
  <c r="F210" i="1"/>
  <c r="U210" i="1"/>
  <c r="W210" i="1" s="1"/>
  <c r="E210" i="1"/>
  <c r="G208" i="1"/>
  <c r="G209" i="1" l="1"/>
  <c r="F211" i="1"/>
  <c r="E211" i="1"/>
  <c r="U211" i="1"/>
  <c r="W211" i="1" s="1"/>
  <c r="D210" i="1"/>
  <c r="L210" i="1" s="1"/>
  <c r="O210" i="1" s="1"/>
  <c r="P210" i="1" s="1"/>
  <c r="X210" i="1" s="1"/>
  <c r="B210" i="1" s="1"/>
  <c r="J212" i="1"/>
  <c r="K212" i="1" s="1"/>
  <c r="I213" i="1"/>
  <c r="M212" i="1"/>
  <c r="N212" i="1"/>
  <c r="G210" i="1" l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s="1"/>
  <c r="B211" i="1" s="1"/>
  <c r="D212" i="1" l="1"/>
  <c r="L212" i="1" s="1"/>
  <c r="O212" i="1" s="1"/>
  <c r="P212" i="1" s="1"/>
  <c r="X212" i="1" s="1"/>
  <c r="B212" i="1" s="1"/>
  <c r="G211" i="1"/>
  <c r="F213" i="1"/>
  <c r="U213" i="1"/>
  <c r="W213" i="1" s="1"/>
  <c r="E213" i="1"/>
  <c r="J214" i="1"/>
  <c r="K214" i="1" s="1"/>
  <c r="I215" i="1"/>
  <c r="M214" i="1"/>
  <c r="N214" i="1"/>
  <c r="G212" i="1" l="1"/>
  <c r="D213" i="1"/>
  <c r="L213" i="1" s="1"/>
  <c r="O213" i="1" s="1"/>
  <c r="P213" i="1" s="1"/>
  <c r="F214" i="1"/>
  <c r="E214" i="1"/>
  <c r="U214" i="1"/>
  <c r="W214" i="1" s="1"/>
  <c r="J215" i="1"/>
  <c r="K215" i="1" s="1"/>
  <c r="M215" i="1"/>
  <c r="I216" i="1"/>
  <c r="N215" i="1"/>
  <c r="X213" i="1" l="1"/>
  <c r="G213" i="1"/>
  <c r="F215" i="1"/>
  <c r="U215" i="1"/>
  <c r="W215" i="1" s="1"/>
  <c r="E215" i="1"/>
  <c r="D214" i="1"/>
  <c r="L214" i="1" s="1"/>
  <c r="O214" i="1" s="1"/>
  <c r="P214" i="1" s="1"/>
  <c r="X214" i="1" s="1"/>
  <c r="B214" i="1" s="1"/>
  <c r="I217" i="1"/>
  <c r="J216" i="1"/>
  <c r="K216" i="1" s="1"/>
  <c r="M216" i="1"/>
  <c r="N216" i="1"/>
  <c r="B213" i="1" l="1"/>
  <c r="G214" i="1"/>
  <c r="F216" i="1"/>
  <c r="U216" i="1"/>
  <c r="W216" i="1" s="1"/>
  <c r="E216" i="1"/>
  <c r="D215" i="1"/>
  <c r="G215" i="1" s="1"/>
  <c r="I218" i="1"/>
  <c r="M217" i="1"/>
  <c r="J217" i="1"/>
  <c r="K217" i="1" s="1"/>
  <c r="N217" i="1"/>
  <c r="L215" i="1" l="1"/>
  <c r="O215" i="1" s="1"/>
  <c r="P215" i="1" s="1"/>
  <c r="J218" i="1"/>
  <c r="K218" i="1" s="1"/>
  <c r="M218" i="1"/>
  <c r="I219" i="1"/>
  <c r="N218" i="1"/>
  <c r="D216" i="1"/>
  <c r="L216" i="1" s="1"/>
  <c r="O216" i="1" s="1"/>
  <c r="P216" i="1" s="1"/>
  <c r="X216" i="1" s="1"/>
  <c r="B216" i="1" s="1"/>
  <c r="F217" i="1"/>
  <c r="U217" i="1"/>
  <c r="W217" i="1" s="1"/>
  <c r="E217" i="1"/>
  <c r="X215" i="1" l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B217" i="1" s="1"/>
  <c r="F218" i="1"/>
  <c r="U218" i="1"/>
  <c r="W218" i="1" s="1"/>
  <c r="E218" i="1"/>
  <c r="B215" i="1" l="1"/>
  <c r="M220" i="1"/>
  <c r="G217" i="1"/>
  <c r="D218" i="1"/>
  <c r="L218" i="1" s="1"/>
  <c r="O218" i="1" s="1"/>
  <c r="P218" i="1" s="1"/>
  <c r="X218" i="1" s="1"/>
  <c r="B218" i="1" s="1"/>
  <c r="J220" i="1"/>
  <c r="K220" i="1" s="1"/>
  <c r="I221" i="1"/>
  <c r="N220" i="1"/>
  <c r="F219" i="1"/>
  <c r="E219" i="1"/>
  <c r="U219" i="1"/>
  <c r="W219" i="1" s="1"/>
  <c r="G218" i="1" l="1"/>
  <c r="F220" i="1"/>
  <c r="U220" i="1"/>
  <c r="W220" i="1" s="1"/>
  <c r="E220" i="1"/>
  <c r="I222" i="1"/>
  <c r="J221" i="1"/>
  <c r="K221" i="1" s="1"/>
  <c r="D219" i="1"/>
  <c r="G219" i="1" s="1"/>
  <c r="J222" i="1" l="1"/>
  <c r="K222" i="1" s="1"/>
  <c r="I223" i="1"/>
  <c r="L219" i="1"/>
  <c r="O219" i="1" s="1"/>
  <c r="P219" i="1" s="1"/>
  <c r="X219" i="1" s="1"/>
  <c r="B219" i="1" s="1"/>
  <c r="F221" i="1"/>
  <c r="E221" i="1"/>
  <c r="U221" i="1"/>
  <c r="W221" i="1" s="1"/>
  <c r="D220" i="1"/>
  <c r="G220" i="1" s="1"/>
  <c r="L220" i="1" l="1"/>
  <c r="D221" i="1"/>
  <c r="L221" i="1" s="1"/>
  <c r="I224" i="1"/>
  <c r="J223" i="1"/>
  <c r="K223" i="1" s="1"/>
  <c r="F222" i="1"/>
  <c r="U222" i="1"/>
  <c r="W222" i="1" s="1"/>
  <c r="E222" i="1"/>
  <c r="G221" i="1" l="1"/>
  <c r="O220" i="1"/>
  <c r="P220" i="1" s="1"/>
  <c r="X220" i="1" s="1"/>
  <c r="B220" i="1" s="1"/>
  <c r="M221" i="1"/>
  <c r="N221" i="1" s="1"/>
  <c r="F223" i="1"/>
  <c r="U223" i="1"/>
  <c r="W223" i="1" s="1"/>
  <c r="E223" i="1"/>
  <c r="I225" i="1"/>
  <c r="J224" i="1"/>
  <c r="K224" i="1" s="1"/>
  <c r="D222" i="1"/>
  <c r="G222" i="1" s="1"/>
  <c r="U224" i="1" l="1"/>
  <c r="W224" i="1" s="1"/>
  <c r="O221" i="1"/>
  <c r="P221" i="1" s="1"/>
  <c r="X221" i="1" s="1"/>
  <c r="M222" i="1"/>
  <c r="N222" i="1" s="1"/>
  <c r="N223" i="1" s="1"/>
  <c r="L222" i="1"/>
  <c r="F224" i="1"/>
  <c r="E224" i="1"/>
  <c r="D223" i="1"/>
  <c r="G223" i="1" s="1"/>
  <c r="J225" i="1"/>
  <c r="K225" i="1" s="1"/>
  <c r="I226" i="1"/>
  <c r="B221" i="1" l="1"/>
  <c r="Y221" i="1"/>
  <c r="O222" i="1"/>
  <c r="P222" i="1" s="1"/>
  <c r="X222" i="1" s="1"/>
  <c r="B222" i="1" s="1"/>
  <c r="M223" i="1"/>
  <c r="M224" i="1" s="1"/>
  <c r="N224" i="1" s="1"/>
  <c r="N225" i="1" s="1"/>
  <c r="N226" i="1" s="1"/>
  <c r="S222" i="1"/>
  <c r="Y222" i="1" s="1"/>
  <c r="L223" i="1"/>
  <c r="O223" i="1" s="1"/>
  <c r="P223" i="1" s="1"/>
  <c r="S223" i="1" s="1"/>
  <c r="J226" i="1"/>
  <c r="K226" i="1" s="1"/>
  <c r="I227" i="1"/>
  <c r="E225" i="1"/>
  <c r="F225" i="1"/>
  <c r="U225" i="1"/>
  <c r="W225" i="1" s="1"/>
  <c r="D224" i="1"/>
  <c r="G224" i="1" s="1"/>
  <c r="D225" i="1" l="1"/>
  <c r="L225" i="1" s="1"/>
  <c r="O225" i="1" s="1"/>
  <c r="P225" i="1" s="1"/>
  <c r="X225" i="1" s="1"/>
  <c r="B225" i="1" s="1"/>
  <c r="X223" i="1"/>
  <c r="L224" i="1"/>
  <c r="I228" i="1"/>
  <c r="J227" i="1"/>
  <c r="K227" i="1" s="1"/>
  <c r="N227" i="1"/>
  <c r="U226" i="1"/>
  <c r="W226" i="1" s="1"/>
  <c r="E226" i="1"/>
  <c r="F226" i="1"/>
  <c r="G225" i="1" l="1"/>
  <c r="Y223" i="1"/>
  <c r="I229" i="1"/>
  <c r="J228" i="1"/>
  <c r="K228" i="1" s="1"/>
  <c r="N228" i="1"/>
  <c r="B223" i="1"/>
  <c r="M225" i="1"/>
  <c r="M226" i="1" s="1"/>
  <c r="M227" i="1" s="1"/>
  <c r="O224" i="1"/>
  <c r="P224" i="1" s="1"/>
  <c r="D226" i="1"/>
  <c r="G226" i="1" s="1"/>
  <c r="E227" i="1"/>
  <c r="F227" i="1"/>
  <c r="U227" i="1"/>
  <c r="W227" i="1" s="1"/>
  <c r="X224" i="1" l="1"/>
  <c r="S224" i="1"/>
  <c r="Y224" i="1" s="1"/>
  <c r="L226" i="1"/>
  <c r="O226" i="1" s="1"/>
  <c r="P226" i="1" s="1"/>
  <c r="X226" i="1" s="1"/>
  <c r="B226" i="1" s="1"/>
  <c r="E228" i="1"/>
  <c r="F228" i="1"/>
  <c r="U228" i="1"/>
  <c r="W228" i="1" s="1"/>
  <c r="D227" i="1"/>
  <c r="L227" i="1" s="1"/>
  <c r="J229" i="1"/>
  <c r="K229" i="1" s="1"/>
  <c r="I230" i="1"/>
  <c r="N229" i="1"/>
  <c r="B224" i="1" l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J231" i="1" l="1"/>
  <c r="K231" i="1" s="1"/>
  <c r="I232" i="1"/>
  <c r="N231" i="1"/>
  <c r="E230" i="1"/>
  <c r="U230" i="1"/>
  <c r="W230" i="1" s="1"/>
  <c r="F230" i="1"/>
  <c r="L228" i="1"/>
  <c r="O228" i="1" s="1"/>
  <c r="P228" i="1" s="1"/>
  <c r="D229" i="1"/>
  <c r="G229" i="1" s="1"/>
  <c r="X227" i="1"/>
  <c r="B227" i="1" s="1"/>
  <c r="M231" i="1"/>
  <c r="M232" i="1" l="1"/>
  <c r="X228" i="1"/>
  <c r="L229" i="1"/>
  <c r="O229" i="1" s="1"/>
  <c r="P229" i="1" s="1"/>
  <c r="X229" i="1" s="1"/>
  <c r="B229" i="1" s="1"/>
  <c r="D230" i="1"/>
  <c r="L230" i="1" s="1"/>
  <c r="O230" i="1" s="1"/>
  <c r="P230" i="1" s="1"/>
  <c r="X230" i="1" s="1"/>
  <c r="B230" i="1" s="1"/>
  <c r="J232" i="1"/>
  <c r="K232" i="1" s="1"/>
  <c r="I233" i="1"/>
  <c r="N232" i="1"/>
  <c r="E231" i="1"/>
  <c r="F231" i="1"/>
  <c r="U231" i="1"/>
  <c r="W231" i="1" s="1"/>
  <c r="B228" i="1" l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s="1"/>
  <c r="G231" i="1" l="1"/>
  <c r="J234" i="1"/>
  <c r="K234" i="1" s="1"/>
  <c r="M234" i="1"/>
  <c r="I235" i="1"/>
  <c r="N234" i="1"/>
  <c r="D232" i="1"/>
  <c r="L232" i="1" s="1"/>
  <c r="O232" i="1" s="1"/>
  <c r="P232" i="1" s="1"/>
  <c r="X232" i="1" s="1"/>
  <c r="B232" i="1" s="1"/>
  <c r="E233" i="1"/>
  <c r="U233" i="1"/>
  <c r="W233" i="1" s="1"/>
  <c r="F233" i="1"/>
  <c r="G232" i="1" l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s="1"/>
  <c r="G233" i="1" l="1"/>
  <c r="D234" i="1"/>
  <c r="G234" i="1" s="1"/>
  <c r="E235" i="1"/>
  <c r="F235" i="1"/>
  <c r="U235" i="1"/>
  <c r="W235" i="1" s="1"/>
  <c r="M236" i="1"/>
  <c r="J236" i="1"/>
  <c r="K236" i="1" s="1"/>
  <c r="I237" i="1"/>
  <c r="N236" i="1"/>
  <c r="L234" i="1" l="1"/>
  <c r="O234" i="1" s="1"/>
  <c r="P234" i="1" s="1"/>
  <c r="E236" i="1"/>
  <c r="U236" i="1"/>
  <c r="W236" i="1" s="1"/>
  <c r="F236" i="1"/>
  <c r="D235" i="1"/>
  <c r="L235" i="1" s="1"/>
  <c r="O235" i="1" s="1"/>
  <c r="P235" i="1" s="1"/>
  <c r="X235" i="1" s="1"/>
  <c r="B235" i="1" s="1"/>
  <c r="J237" i="1"/>
  <c r="K237" i="1" s="1"/>
  <c r="M237" i="1"/>
  <c r="I238" i="1"/>
  <c r="N237" i="1"/>
  <c r="X234" i="1" l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s="1"/>
  <c r="B236" i="1" s="1"/>
  <c r="B234" i="1" l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L237" i="1" l="1"/>
  <c r="O237" i="1" s="1"/>
  <c r="P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s="1"/>
  <c r="X237" i="1" l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B237" i="1" l="1"/>
  <c r="L239" i="1"/>
  <c r="O239" i="1" s="1"/>
  <c r="P239" i="1" s="1"/>
  <c r="X239" i="1" s="1"/>
  <c r="B239" i="1" s="1"/>
  <c r="I243" i="1"/>
  <c r="M242" i="1"/>
  <c r="J242" i="1"/>
  <c r="K242" i="1" s="1"/>
  <c r="N242" i="1"/>
  <c r="D240" i="1"/>
  <c r="L240" i="1" s="1"/>
  <c r="O240" i="1" s="1"/>
  <c r="P240" i="1" s="1"/>
  <c r="X240" i="1" s="1"/>
  <c r="B240" i="1" s="1"/>
  <c r="E241" i="1"/>
  <c r="U241" i="1"/>
  <c r="W241" i="1" s="1"/>
  <c r="F241" i="1"/>
  <c r="E242" i="1" l="1"/>
  <c r="U242" i="1"/>
  <c r="W242" i="1" s="1"/>
  <c r="F242" i="1"/>
  <c r="D241" i="1"/>
  <c r="L241" i="1" s="1"/>
  <c r="O241" i="1" s="1"/>
  <c r="P241" i="1" s="1"/>
  <c r="G240" i="1"/>
  <c r="I244" i="1"/>
  <c r="J243" i="1"/>
  <c r="K243" i="1" s="1"/>
  <c r="M243" i="1"/>
  <c r="N243" i="1"/>
  <c r="X241" i="1" l="1"/>
  <c r="G241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s="1"/>
  <c r="B242" i="1" s="1"/>
  <c r="B241" i="1" l="1"/>
  <c r="D243" i="1"/>
  <c r="L243" i="1" s="1"/>
  <c r="O243" i="1" s="1"/>
  <c r="P243" i="1" s="1"/>
  <c r="X243" i="1" s="1"/>
  <c r="B243" i="1" s="1"/>
  <c r="E244" i="1"/>
  <c r="U244" i="1"/>
  <c r="W244" i="1" s="1"/>
  <c r="F244" i="1"/>
  <c r="G242" i="1"/>
  <c r="M245" i="1"/>
  <c r="I246" i="1"/>
  <c r="J245" i="1"/>
  <c r="K245" i="1" s="1"/>
  <c r="N245" i="1"/>
  <c r="G243" i="1" l="1"/>
  <c r="D244" i="1"/>
  <c r="L244" i="1" s="1"/>
  <c r="O244" i="1" s="1"/>
  <c r="P244" i="1" s="1"/>
  <c r="X244" i="1" s="1"/>
  <c r="B244" i="1" s="1"/>
  <c r="E245" i="1"/>
  <c r="F245" i="1"/>
  <c r="U245" i="1"/>
  <c r="W245" i="1" s="1"/>
  <c r="I247" i="1"/>
  <c r="M246" i="1"/>
  <c r="J246" i="1"/>
  <c r="K246" i="1" s="1"/>
  <c r="N246" i="1"/>
  <c r="G244" i="1" l="1"/>
  <c r="I248" i="1"/>
  <c r="J247" i="1"/>
  <c r="K247" i="1" s="1"/>
  <c r="M247" i="1"/>
  <c r="N247" i="1"/>
  <c r="D245" i="1"/>
  <c r="L245" i="1" s="1"/>
  <c r="O245" i="1" s="1"/>
  <c r="P245" i="1" s="1"/>
  <c r="X245" i="1" s="1"/>
  <c r="B245" i="1" s="1"/>
  <c r="E246" i="1"/>
  <c r="F246" i="1"/>
  <c r="U246" i="1"/>
  <c r="W246" i="1" s="1"/>
  <c r="G245" i="1" l="1"/>
  <c r="D246" i="1"/>
  <c r="L246" i="1" s="1"/>
  <c r="O246" i="1" s="1"/>
  <c r="P246" i="1" s="1"/>
  <c r="X246" i="1" s="1"/>
  <c r="B246" i="1" s="1"/>
  <c r="E247" i="1"/>
  <c r="F247" i="1"/>
  <c r="U247" i="1"/>
  <c r="W247" i="1" s="1"/>
  <c r="I249" i="1"/>
  <c r="J248" i="1"/>
  <c r="K248" i="1" s="1"/>
  <c r="M248" i="1"/>
  <c r="N248" i="1"/>
  <c r="G246" i="1" l="1"/>
  <c r="E248" i="1"/>
  <c r="U248" i="1"/>
  <c r="W248" i="1" s="1"/>
  <c r="F248" i="1"/>
  <c r="D247" i="1"/>
  <c r="L247" i="1" s="1"/>
  <c r="O247" i="1" s="1"/>
  <c r="P247" i="1" s="1"/>
  <c r="X247" i="1" s="1"/>
  <c r="B247" i="1" s="1"/>
  <c r="J249" i="1"/>
  <c r="K249" i="1" s="1"/>
  <c r="I250" i="1"/>
  <c r="M249" i="1"/>
  <c r="N249" i="1"/>
  <c r="G247" i="1" l="1"/>
  <c r="I251" i="1"/>
  <c r="J250" i="1"/>
  <c r="K250" i="1" s="1"/>
  <c r="N250" i="1"/>
  <c r="E249" i="1"/>
  <c r="F249" i="1"/>
  <c r="U249" i="1"/>
  <c r="W249" i="1" s="1"/>
  <c r="M250" i="1"/>
  <c r="D248" i="1"/>
  <c r="G248" i="1" s="1"/>
  <c r="M251" i="1" l="1"/>
  <c r="E250" i="1"/>
  <c r="F250" i="1"/>
  <c r="U250" i="1"/>
  <c r="W250" i="1" s="1"/>
  <c r="D249" i="1"/>
  <c r="G249" i="1" s="1"/>
  <c r="L248" i="1"/>
  <c r="O248" i="1" s="1"/>
  <c r="P248" i="1" s="1"/>
  <c r="J251" i="1"/>
  <c r="K251" i="1" s="1"/>
  <c r="I252" i="1"/>
  <c r="N251" i="1"/>
  <c r="X248" i="1" l="1"/>
  <c r="L249" i="1"/>
  <c r="O249" i="1" s="1"/>
  <c r="P249" i="1" s="1"/>
  <c r="X249" i="1" s="1"/>
  <c r="B249" i="1" s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s="1"/>
  <c r="B250" i="1" s="1"/>
  <c r="B248" i="1" l="1"/>
  <c r="E252" i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O251" i="1" l="1"/>
  <c r="P251" i="1" s="1"/>
  <c r="M252" i="1"/>
  <c r="N252" i="1" s="1"/>
  <c r="I255" i="1"/>
  <c r="J254" i="1"/>
  <c r="K254" i="1" s="1"/>
  <c r="E253" i="1"/>
  <c r="F253" i="1"/>
  <c r="G251" i="1"/>
  <c r="D252" i="1"/>
  <c r="G252" i="1" s="1"/>
  <c r="X251" i="1" l="1"/>
  <c r="L252" i="1"/>
  <c r="M253" i="1" s="1"/>
  <c r="D253" i="1"/>
  <c r="G253" i="1" s="1"/>
  <c r="E254" i="1"/>
  <c r="F254" i="1"/>
  <c r="U254" i="1"/>
  <c r="W254" i="1" s="1"/>
  <c r="J255" i="1"/>
  <c r="K255" i="1" s="1"/>
  <c r="I256" i="1"/>
  <c r="B251" i="1" l="1"/>
  <c r="L253" i="1"/>
  <c r="O252" i="1"/>
  <c r="P252" i="1" s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S252" i="1" l="1"/>
  <c r="L254" i="1"/>
  <c r="O254" i="1" s="1"/>
  <c r="P254" i="1" s="1"/>
  <c r="X254" i="1" s="1"/>
  <c r="B254" i="1" s="1"/>
  <c r="X252" i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P253" i="1" s="1"/>
  <c r="B252" i="1" l="1"/>
  <c r="Y252" i="1"/>
  <c r="X253" i="1"/>
  <c r="B253" i="1" s="1"/>
  <c r="S253" i="1"/>
  <c r="Y253" i="1" s="1"/>
  <c r="G255" i="1"/>
  <c r="M256" i="1"/>
  <c r="M257" i="1" s="1"/>
  <c r="M258" i="1" s="1"/>
  <c r="O255" i="1"/>
  <c r="P255" i="1" s="1"/>
  <c r="D256" i="1"/>
  <c r="L256" i="1" s="1"/>
  <c r="O256" i="1" s="1"/>
  <c r="P256" i="1" s="1"/>
  <c r="X256" i="1" s="1"/>
  <c r="B256" i="1" s="1"/>
  <c r="J258" i="1"/>
  <c r="K258" i="1" s="1"/>
  <c r="I259" i="1"/>
  <c r="N258" i="1"/>
  <c r="E257" i="1"/>
  <c r="U257" i="1"/>
  <c r="W257" i="1" s="1"/>
  <c r="F257" i="1"/>
  <c r="X255" i="1" l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M259" i="1"/>
  <c r="B255" i="1" l="1"/>
  <c r="L257" i="1"/>
  <c r="O257" i="1" s="1"/>
  <c r="P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X257" i="1" l="1"/>
  <c r="L258" i="1"/>
  <c r="O258" i="1" s="1"/>
  <c r="P258" i="1" s="1"/>
  <c r="X258" i="1" s="1"/>
  <c r="B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B257" i="1" l="1"/>
  <c r="L259" i="1"/>
  <c r="O259" i="1" s="1"/>
  <c r="P259" i="1" s="1"/>
  <c r="X259" i="1" s="1"/>
  <c r="B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60" i="1" s="1"/>
  <c r="B260" i="1" s="1"/>
  <c r="F262" i="1" l="1"/>
  <c r="U262" i="1"/>
  <c r="W262" i="1" s="1"/>
  <c r="E262" i="1"/>
  <c r="D261" i="1"/>
  <c r="G261" i="1" s="1"/>
  <c r="I264" i="1"/>
  <c r="M263" i="1"/>
  <c r="J263" i="1"/>
  <c r="K263" i="1" s="1"/>
  <c r="N263" i="1"/>
  <c r="G260" i="1"/>
  <c r="L261" i="1" l="1"/>
  <c r="O261" i="1" s="1"/>
  <c r="P261" i="1" s="1"/>
  <c r="X261" i="1" s="1"/>
  <c r="B261" i="1" s="1"/>
  <c r="M264" i="1"/>
  <c r="J264" i="1"/>
  <c r="K264" i="1" s="1"/>
  <c r="I265" i="1"/>
  <c r="N264" i="1"/>
  <c r="D262" i="1"/>
  <c r="L262" i="1" s="1"/>
  <c r="O262" i="1" s="1"/>
  <c r="P262" i="1" s="1"/>
  <c r="F263" i="1"/>
  <c r="U263" i="1"/>
  <c r="W263" i="1" s="1"/>
  <c r="E263" i="1"/>
  <c r="X262" i="1" l="1"/>
  <c r="G262" i="1"/>
  <c r="J265" i="1"/>
  <c r="K265" i="1" s="1"/>
  <c r="I266" i="1"/>
  <c r="M265" i="1"/>
  <c r="N265" i="1"/>
  <c r="F264" i="1"/>
  <c r="U264" i="1"/>
  <c r="W264" i="1" s="1"/>
  <c r="E264" i="1"/>
  <c r="D263" i="1"/>
  <c r="G263" i="1" s="1"/>
  <c r="B262" i="1" l="1"/>
  <c r="L263" i="1"/>
  <c r="O263" i="1" s="1"/>
  <c r="P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X263" i="1" l="1"/>
  <c r="L264" i="1"/>
  <c r="O264" i="1" s="1"/>
  <c r="P264" i="1" s="1"/>
  <c r="X264" i="1" s="1"/>
  <c r="B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B263" i="1" l="1"/>
  <c r="L265" i="1"/>
  <c r="O265" i="1" s="1"/>
  <c r="P265" i="1" s="1"/>
  <c r="X265" i="1" s="1"/>
  <c r="B265" i="1" s="1"/>
  <c r="D266" i="1"/>
  <c r="L266" i="1" s="1"/>
  <c r="O266" i="1" s="1"/>
  <c r="P266" i="1" s="1"/>
  <c r="X266" i="1" s="1"/>
  <c r="B266" i="1" s="1"/>
  <c r="J268" i="1"/>
  <c r="K268" i="1" s="1"/>
  <c r="M268" i="1"/>
  <c r="I269" i="1"/>
  <c r="N268" i="1"/>
  <c r="F267" i="1"/>
  <c r="E267" i="1"/>
  <c r="U267" i="1"/>
  <c r="W267" i="1" s="1"/>
  <c r="G266" i="1" l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s="1"/>
  <c r="B267" i="1" s="1"/>
  <c r="D268" i="1" l="1"/>
  <c r="G268" i="1" s="1"/>
  <c r="F269" i="1"/>
  <c r="U269" i="1"/>
  <c r="W269" i="1" s="1"/>
  <c r="E269" i="1"/>
  <c r="G267" i="1"/>
  <c r="I271" i="1"/>
  <c r="M270" i="1"/>
  <c r="J270" i="1"/>
  <c r="K270" i="1" s="1"/>
  <c r="N270" i="1"/>
  <c r="L268" i="1" l="1"/>
  <c r="O268" i="1" s="1"/>
  <c r="P268" i="1" s="1"/>
  <c r="X268" i="1" s="1"/>
  <c r="B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L269" i="1" l="1"/>
  <c r="O269" i="1" s="1"/>
  <c r="P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s="1"/>
  <c r="X269" i="1" l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X271" i="1" s="1"/>
  <c r="B271" i="1" s="1"/>
  <c r="G270" i="1"/>
  <c r="B269" i="1" l="1"/>
  <c r="D272" i="1"/>
  <c r="L272" i="1" s="1"/>
  <c r="O272" i="1" s="1"/>
  <c r="P272" i="1" s="1"/>
  <c r="I275" i="1"/>
  <c r="J274" i="1"/>
  <c r="K274" i="1" s="1"/>
  <c r="M274" i="1"/>
  <c r="N274" i="1"/>
  <c r="F273" i="1"/>
  <c r="U273" i="1"/>
  <c r="W273" i="1" s="1"/>
  <c r="E273" i="1"/>
  <c r="G271" i="1"/>
  <c r="X272" i="1" l="1"/>
  <c r="G272" i="1"/>
  <c r="M275" i="1"/>
  <c r="J275" i="1"/>
  <c r="K275" i="1" s="1"/>
  <c r="I276" i="1"/>
  <c r="N275" i="1"/>
  <c r="D273" i="1"/>
  <c r="G273" i="1" s="1"/>
  <c r="F274" i="1"/>
  <c r="E274" i="1"/>
  <c r="U274" i="1"/>
  <c r="W274" i="1" s="1"/>
  <c r="B272" i="1" l="1"/>
  <c r="L273" i="1"/>
  <c r="O273" i="1" s="1"/>
  <c r="P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s="1"/>
  <c r="B274" i="1" s="1"/>
  <c r="X273" i="1" l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B273" i="1" l="1"/>
  <c r="L275" i="1"/>
  <c r="O275" i="1" s="1"/>
  <c r="P275" i="1" s="1"/>
  <c r="X275" i="1" s="1"/>
  <c r="B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X276" i="1" l="1"/>
  <c r="G276" i="1"/>
  <c r="D277" i="1"/>
  <c r="L277" i="1" s="1"/>
  <c r="O277" i="1" s="1"/>
  <c r="P277" i="1" s="1"/>
  <c r="X277" i="1" s="1"/>
  <c r="B277" i="1" s="1"/>
  <c r="J279" i="1"/>
  <c r="K279" i="1" s="1"/>
  <c r="I280" i="1"/>
  <c r="M279" i="1"/>
  <c r="N279" i="1"/>
  <c r="F278" i="1"/>
  <c r="U278" i="1"/>
  <c r="W278" i="1" s="1"/>
  <c r="E278" i="1"/>
  <c r="B276" i="1" l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X278" i="1" l="1"/>
  <c r="F280" i="1"/>
  <c r="E280" i="1"/>
  <c r="U280" i="1"/>
  <c r="W280" i="1" s="1"/>
  <c r="D279" i="1"/>
  <c r="G279" i="1" s="1"/>
  <c r="G278" i="1"/>
  <c r="I282" i="1"/>
  <c r="J281" i="1"/>
  <c r="K281" i="1" s="1"/>
  <c r="N281" i="1"/>
  <c r="B278" i="1" l="1"/>
  <c r="L279" i="1"/>
  <c r="O279" i="1" s="1"/>
  <c r="P279" i="1" s="1"/>
  <c r="I283" i="1"/>
  <c r="J282" i="1"/>
  <c r="K282" i="1" s="1"/>
  <c r="N282" i="1"/>
  <c r="D280" i="1"/>
  <c r="L280" i="1" s="1"/>
  <c r="F281" i="1"/>
  <c r="U281" i="1"/>
  <c r="W281" i="1" s="1"/>
  <c r="E281" i="1"/>
  <c r="X279" i="1" l="1"/>
  <c r="G280" i="1"/>
  <c r="M281" i="1"/>
  <c r="M282" i="1" s="1"/>
  <c r="O280" i="1"/>
  <c r="P280" i="1" s="1"/>
  <c r="X280" i="1" s="1"/>
  <c r="B280" i="1" s="1"/>
  <c r="F282" i="1"/>
  <c r="U282" i="1"/>
  <c r="W282" i="1" s="1"/>
  <c r="E282" i="1"/>
  <c r="D281" i="1"/>
  <c r="L281" i="1" s="1"/>
  <c r="O281" i="1" s="1"/>
  <c r="P281" i="1" s="1"/>
  <c r="X281" i="1" s="1"/>
  <c r="B281" i="1" s="1"/>
  <c r="J283" i="1"/>
  <c r="K283" i="1" s="1"/>
  <c r="I284" i="1"/>
  <c r="B279" i="1" l="1"/>
  <c r="G281" i="1"/>
  <c r="D282" i="1"/>
  <c r="L282" i="1" s="1"/>
  <c r="J284" i="1"/>
  <c r="K284" i="1" s="1"/>
  <c r="I285" i="1"/>
  <c r="F283" i="1"/>
  <c r="U283" i="1"/>
  <c r="W283" i="1" s="1"/>
  <c r="E283" i="1"/>
  <c r="U284" i="1" l="1"/>
  <c r="W284" i="1" s="1"/>
  <c r="G282" i="1"/>
  <c r="M283" i="1"/>
  <c r="N283" i="1" s="1"/>
  <c r="O282" i="1"/>
  <c r="P282" i="1" s="1"/>
  <c r="X282" i="1" s="1"/>
  <c r="B282" i="1" s="1"/>
  <c r="F284" i="1"/>
  <c r="E284" i="1"/>
  <c r="D283" i="1"/>
  <c r="L283" i="1" s="1"/>
  <c r="I286" i="1"/>
  <c r="J285" i="1"/>
  <c r="K285" i="1" s="1"/>
  <c r="G283" i="1" l="1"/>
  <c r="M284" i="1"/>
  <c r="N284" i="1" s="1"/>
  <c r="N285" i="1" s="1"/>
  <c r="N286" i="1" s="1"/>
  <c r="O283" i="1"/>
  <c r="P283" i="1" s="1"/>
  <c r="J286" i="1"/>
  <c r="K286" i="1" s="1"/>
  <c r="I287" i="1"/>
  <c r="D284" i="1"/>
  <c r="L284" i="1" s="1"/>
  <c r="F285" i="1"/>
  <c r="U285" i="1"/>
  <c r="W285" i="1" s="1"/>
  <c r="E285" i="1"/>
  <c r="S283" i="1" l="1"/>
  <c r="M285" i="1"/>
  <c r="O284" i="1"/>
  <c r="P284" i="1" s="1"/>
  <c r="G284" i="1"/>
  <c r="J287" i="1"/>
  <c r="K287" i="1" s="1"/>
  <c r="I288" i="1"/>
  <c r="N287" i="1"/>
  <c r="F286" i="1"/>
  <c r="E286" i="1"/>
  <c r="U286" i="1"/>
  <c r="W286" i="1" s="1"/>
  <c r="X283" i="1"/>
  <c r="D285" i="1"/>
  <c r="G285" i="1" s="1"/>
  <c r="L285" i="1" l="1"/>
  <c r="O285" i="1" s="1"/>
  <c r="P285" i="1" s="1"/>
  <c r="X285" i="1" s="1"/>
  <c r="B285" i="1" s="1"/>
  <c r="X284" i="1"/>
  <c r="B284" i="1" s="1"/>
  <c r="S284" i="1"/>
  <c r="Y283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B283" i="1"/>
  <c r="D286" i="1"/>
  <c r="L286" i="1" s="1"/>
  <c r="O286" i="1" s="1"/>
  <c r="P286" i="1" s="1"/>
  <c r="X286" i="1" s="1"/>
  <c r="B286" i="1" s="1"/>
  <c r="G286" i="1" l="1"/>
  <c r="Y284" i="1"/>
  <c r="D287" i="1"/>
  <c r="G287" i="1" s="1"/>
  <c r="I290" i="1"/>
  <c r="J289" i="1"/>
  <c r="K289" i="1" s="1"/>
  <c r="M289" i="1"/>
  <c r="N289" i="1"/>
  <c r="E288" i="1"/>
  <c r="U288" i="1"/>
  <c r="W288" i="1" s="1"/>
  <c r="F288" i="1"/>
  <c r="L287" i="1" l="1"/>
  <c r="O287" i="1" s="1"/>
  <c r="P287" i="1" s="1"/>
  <c r="M290" i="1"/>
  <c r="D288" i="1"/>
  <c r="L288" i="1" s="1"/>
  <c r="O288" i="1" s="1"/>
  <c r="P288" i="1" s="1"/>
  <c r="X288" i="1" s="1"/>
  <c r="B288" i="1" s="1"/>
  <c r="J290" i="1"/>
  <c r="K290" i="1" s="1"/>
  <c r="I291" i="1"/>
  <c r="N290" i="1"/>
  <c r="F289" i="1"/>
  <c r="U289" i="1"/>
  <c r="W289" i="1" s="1"/>
  <c r="E289" i="1"/>
  <c r="X287" i="1" l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B287" i="1" l="1"/>
  <c r="I293" i="1"/>
  <c r="J292" i="1"/>
  <c r="K292" i="1" s="1"/>
  <c r="M292" i="1"/>
  <c r="N292" i="1"/>
  <c r="E291" i="1"/>
  <c r="U291" i="1"/>
  <c r="W291" i="1" s="1"/>
  <c r="F291" i="1"/>
  <c r="L289" i="1"/>
  <c r="O289" i="1" s="1"/>
  <c r="P289" i="1" s="1"/>
  <c r="X289" i="1" s="1"/>
  <c r="B289" i="1" s="1"/>
  <c r="D290" i="1"/>
  <c r="G290" i="1" s="1"/>
  <c r="L290" i="1" l="1"/>
  <c r="O290" i="1" s="1"/>
  <c r="P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X290" i="1" l="1"/>
  <c r="L291" i="1"/>
  <c r="O291" i="1" s="1"/>
  <c r="P291" i="1" s="1"/>
  <c r="X291" i="1" s="1"/>
  <c r="B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B290" i="1" l="1"/>
  <c r="M295" i="1"/>
  <c r="I296" i="1"/>
  <c r="J295" i="1"/>
  <c r="K295" i="1" s="1"/>
  <c r="N295" i="1"/>
  <c r="L292" i="1"/>
  <c r="O292" i="1" s="1"/>
  <c r="P292" i="1" s="1"/>
  <c r="U294" i="1"/>
  <c r="W294" i="1" s="1"/>
  <c r="F294" i="1"/>
  <c r="E294" i="1"/>
  <c r="D293" i="1"/>
  <c r="L293" i="1" s="1"/>
  <c r="O293" i="1" s="1"/>
  <c r="P293" i="1" s="1"/>
  <c r="X293" i="1" s="1"/>
  <c r="B293" i="1" s="1"/>
  <c r="X292" i="1" l="1"/>
  <c r="G293" i="1"/>
  <c r="D294" i="1"/>
  <c r="L294" i="1" s="1"/>
  <c r="O294" i="1" s="1"/>
  <c r="P294" i="1" s="1"/>
  <c r="X294" i="1" s="1"/>
  <c r="B294" i="1" s="1"/>
  <c r="F295" i="1"/>
  <c r="U295" i="1"/>
  <c r="W295" i="1" s="1"/>
  <c r="E295" i="1"/>
  <c r="M296" i="1"/>
  <c r="J296" i="1"/>
  <c r="K296" i="1" s="1"/>
  <c r="I297" i="1"/>
  <c r="N296" i="1"/>
  <c r="B292" i="1" l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L295" i="1" l="1"/>
  <c r="O295" i="1" s="1"/>
  <c r="P295" i="1" s="1"/>
  <c r="X295" i="1" s="1"/>
  <c r="B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L296" i="1" l="1"/>
  <c r="O296" i="1" s="1"/>
  <c r="P296" i="1" s="1"/>
  <c r="X296" i="1" s="1"/>
  <c r="B296" i="1" s="1"/>
  <c r="D297" i="1"/>
  <c r="L297" i="1" s="1"/>
  <c r="O297" i="1" s="1"/>
  <c r="P297" i="1" s="1"/>
  <c r="F298" i="1"/>
  <c r="U298" i="1"/>
  <c r="W298" i="1" s="1"/>
  <c r="E298" i="1"/>
  <c r="I300" i="1"/>
  <c r="M299" i="1"/>
  <c r="J299" i="1"/>
  <c r="K299" i="1" s="1"/>
  <c r="N299" i="1"/>
  <c r="X297" i="1" l="1"/>
  <c r="G297" i="1"/>
  <c r="D298" i="1"/>
  <c r="L298" i="1" s="1"/>
  <c r="O298" i="1" s="1"/>
  <c r="P298" i="1" s="1"/>
  <c r="X298" i="1" s="1"/>
  <c r="B298" i="1" s="1"/>
  <c r="J300" i="1"/>
  <c r="K300" i="1" s="1"/>
  <c r="I301" i="1"/>
  <c r="M300" i="1"/>
  <c r="N300" i="1"/>
  <c r="E299" i="1"/>
  <c r="U299" i="1"/>
  <c r="W299" i="1" s="1"/>
  <c r="F299" i="1"/>
  <c r="B297" i="1" l="1"/>
  <c r="G298" i="1"/>
  <c r="D299" i="1"/>
  <c r="L299" i="1" s="1"/>
  <c r="O299" i="1" s="1"/>
  <c r="P299" i="1" s="1"/>
  <c r="X299" i="1" s="1"/>
  <c r="B299" i="1" s="1"/>
  <c r="I302" i="1"/>
  <c r="M301" i="1"/>
  <c r="J301" i="1"/>
  <c r="K301" i="1" s="1"/>
  <c r="N301" i="1"/>
  <c r="U300" i="1"/>
  <c r="W300" i="1" s="1"/>
  <c r="E300" i="1"/>
  <c r="F300" i="1"/>
  <c r="G299" i="1" l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s="1"/>
  <c r="X300" i="1" s="1"/>
  <c r="B300" i="1" s="1"/>
  <c r="E302" i="1" l="1"/>
  <c r="F302" i="1"/>
  <c r="U302" i="1"/>
  <c r="W302" i="1" s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G301" i="1" l="1"/>
  <c r="J304" i="1"/>
  <c r="K304" i="1" s="1"/>
  <c r="I305" i="1"/>
  <c r="M304" i="1"/>
  <c r="N304" i="1"/>
  <c r="F303" i="1"/>
  <c r="U303" i="1"/>
  <c r="W303" i="1" s="1"/>
  <c r="E303" i="1"/>
  <c r="D302" i="1"/>
  <c r="G302" i="1" s="1"/>
  <c r="L302" i="1" l="1"/>
  <c r="O302" i="1" s="1"/>
  <c r="P302" i="1" s="1"/>
  <c r="X302" i="1" s="1"/>
  <c r="B302" i="1" s="1"/>
  <c r="D303" i="1"/>
  <c r="L303" i="1" s="1"/>
  <c r="O303" i="1" s="1"/>
  <c r="P303" i="1" s="1"/>
  <c r="X303" i="1" s="1"/>
  <c r="B303" i="1" s="1"/>
  <c r="J305" i="1"/>
  <c r="K305" i="1" s="1"/>
  <c r="M305" i="1"/>
  <c r="I306" i="1"/>
  <c r="N305" i="1"/>
  <c r="F304" i="1"/>
  <c r="E304" i="1"/>
  <c r="U304" i="1"/>
  <c r="W304" i="1" s="1"/>
  <c r="G303" i="1" l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s="1"/>
  <c r="X304" i="1" l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B304" i="1" l="1"/>
  <c r="L305" i="1"/>
  <c r="O305" i="1" s="1"/>
  <c r="P305" i="1" s="1"/>
  <c r="X305" i="1" s="1"/>
  <c r="B305" i="1" s="1"/>
  <c r="I309" i="1"/>
  <c r="J308" i="1"/>
  <c r="K308" i="1" s="1"/>
  <c r="M308" i="1"/>
  <c r="N308" i="1"/>
  <c r="D306" i="1"/>
  <c r="L306" i="1" s="1"/>
  <c r="O306" i="1" s="1"/>
  <c r="P306" i="1" s="1"/>
  <c r="F307" i="1"/>
  <c r="U307" i="1"/>
  <c r="W307" i="1" s="1"/>
  <c r="E307" i="1"/>
  <c r="X306" i="1" l="1"/>
  <c r="G306" i="1"/>
  <c r="U308" i="1"/>
  <c r="W308" i="1" s="1"/>
  <c r="E308" i="1"/>
  <c r="F308" i="1"/>
  <c r="D307" i="1"/>
  <c r="L307" i="1" s="1"/>
  <c r="O307" i="1" s="1"/>
  <c r="P307" i="1" s="1"/>
  <c r="X307" i="1" s="1"/>
  <c r="B307" i="1" s="1"/>
  <c r="I310" i="1"/>
  <c r="J309" i="1"/>
  <c r="K309" i="1" s="1"/>
  <c r="M309" i="1"/>
  <c r="N309" i="1"/>
  <c r="B306" i="1" l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L308" i="1" l="1"/>
  <c r="O308" i="1" s="1"/>
  <c r="P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X309" i="1" s="1"/>
  <c r="B309" i="1" s="1"/>
  <c r="X308" i="1" l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P310" i="1" s="1"/>
  <c r="X310" i="1" s="1"/>
  <c r="B310" i="1" s="1"/>
  <c r="G309" i="1"/>
  <c r="B308" i="1" l="1"/>
  <c r="G310" i="1"/>
  <c r="D311" i="1"/>
  <c r="G311" i="1" s="1"/>
  <c r="E312" i="1"/>
  <c r="F312" i="1"/>
  <c r="U312" i="1"/>
  <c r="W312" i="1" s="1"/>
  <c r="J313" i="1"/>
  <c r="K313" i="1" s="1"/>
  <c r="I314" i="1"/>
  <c r="L311" i="1" l="1"/>
  <c r="O311" i="1" s="1"/>
  <c r="P311" i="1" s="1"/>
  <c r="E313" i="1"/>
  <c r="F313" i="1"/>
  <c r="U313" i="1"/>
  <c r="W313" i="1" s="1"/>
  <c r="I315" i="1"/>
  <c r="J314" i="1"/>
  <c r="K314" i="1" s="1"/>
  <c r="D312" i="1"/>
  <c r="G312" i="1" s="1"/>
  <c r="M312" i="1"/>
  <c r="X311" i="1" l="1"/>
  <c r="F314" i="1"/>
  <c r="U314" i="1"/>
  <c r="W314" i="1" s="1"/>
  <c r="E314" i="1"/>
  <c r="L312" i="1"/>
  <c r="I316" i="1"/>
  <c r="J315" i="1"/>
  <c r="K315" i="1" s="1"/>
  <c r="D313" i="1"/>
  <c r="L313" i="1" s="1"/>
  <c r="U315" i="1" l="1"/>
  <c r="W315" i="1" s="1"/>
  <c r="B311" i="1"/>
  <c r="I317" i="1"/>
  <c r="J316" i="1"/>
  <c r="K316" i="1" s="1"/>
  <c r="M313" i="1"/>
  <c r="O312" i="1"/>
  <c r="P312" i="1" s="1"/>
  <c r="E315" i="1"/>
  <c r="F315" i="1"/>
  <c r="D314" i="1"/>
  <c r="G314" i="1" s="1"/>
  <c r="G313" i="1"/>
  <c r="X312" i="1" l="1"/>
  <c r="M314" i="1"/>
  <c r="N313" i="1"/>
  <c r="D315" i="1"/>
  <c r="L315" i="1" s="1"/>
  <c r="U316" i="1"/>
  <c r="W316" i="1" s="1"/>
  <c r="E316" i="1"/>
  <c r="F316" i="1"/>
  <c r="L314" i="1"/>
  <c r="I318" i="1"/>
  <c r="J317" i="1"/>
  <c r="K317" i="1" s="1"/>
  <c r="B312" i="1" l="1"/>
  <c r="G315" i="1"/>
  <c r="N314" i="1"/>
  <c r="O314" i="1" s="1"/>
  <c r="P314" i="1" s="1"/>
  <c r="S314" i="1" s="1"/>
  <c r="O313" i="1"/>
  <c r="P313" i="1" s="1"/>
  <c r="M315" i="1"/>
  <c r="J318" i="1"/>
  <c r="K318" i="1" s="1"/>
  <c r="I319" i="1"/>
  <c r="D316" i="1"/>
  <c r="L316" i="1" s="1"/>
  <c r="U317" i="1"/>
  <c r="W317" i="1" s="1"/>
  <c r="F317" i="1"/>
  <c r="E317" i="1"/>
  <c r="X313" i="1" l="1"/>
  <c r="Y313" i="1" s="1"/>
  <c r="G316" i="1"/>
  <c r="D317" i="1"/>
  <c r="G317" i="1" s="1"/>
  <c r="J319" i="1"/>
  <c r="K319" i="1" s="1"/>
  <c r="I320" i="1"/>
  <c r="E318" i="1"/>
  <c r="F318" i="1"/>
  <c r="U318" i="1"/>
  <c r="W318" i="1" s="1"/>
  <c r="X314" i="1"/>
  <c r="Y314" i="1" s="1"/>
  <c r="M316" i="1"/>
  <c r="M317" i="1" s="1"/>
  <c r="M318" i="1" s="1"/>
  <c r="N315" i="1"/>
  <c r="B313" i="1" l="1"/>
  <c r="L317" i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B314" i="1"/>
  <c r="X315" i="1" l="1"/>
  <c r="S315" i="1"/>
  <c r="Y315" i="1" s="1"/>
  <c r="N317" i="1"/>
  <c r="O316" i="1"/>
  <c r="P316" i="1" s="1"/>
  <c r="X316" i="1" s="1"/>
  <c r="B316" i="1" s="1"/>
  <c r="L318" i="1"/>
  <c r="U320" i="1"/>
  <c r="W320" i="1" s="1"/>
  <c r="F320" i="1"/>
  <c r="E320" i="1"/>
  <c r="D319" i="1"/>
  <c r="L319" i="1" s="1"/>
  <c r="J321" i="1"/>
  <c r="K321" i="1" s="1"/>
  <c r="I322" i="1"/>
  <c r="B315" i="1" l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P317" i="1" s="1"/>
  <c r="M323" i="1" l="1"/>
  <c r="L320" i="1"/>
  <c r="O320" i="1" s="1"/>
  <c r="P320" i="1" s="1"/>
  <c r="X320" i="1" s="1"/>
  <c r="B320" i="1" s="1"/>
  <c r="E322" i="1"/>
  <c r="F322" i="1"/>
  <c r="U322" i="1"/>
  <c r="W322" i="1" s="1"/>
  <c r="X317" i="1"/>
  <c r="B317" i="1" s="1"/>
  <c r="I324" i="1"/>
  <c r="J323" i="1"/>
  <c r="K323" i="1" s="1"/>
  <c r="N323" i="1"/>
  <c r="D321" i="1"/>
  <c r="L321" i="1" s="1"/>
  <c r="O321" i="1" s="1"/>
  <c r="P321" i="1" s="1"/>
  <c r="X321" i="1" s="1"/>
  <c r="B321" i="1" s="1"/>
  <c r="O318" i="1"/>
  <c r="P318" i="1" s="1"/>
  <c r="O319" i="1"/>
  <c r="P319" i="1" s="1"/>
  <c r="X319" i="1" s="1"/>
  <c r="B319" i="1" s="1"/>
  <c r="X318" i="1" l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s="1"/>
  <c r="X322" i="1" s="1"/>
  <c r="B322" i="1" s="1"/>
  <c r="B318" i="1" l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s="1"/>
  <c r="X323" i="1" s="1"/>
  <c r="B323" i="1" s="1"/>
  <c r="G323" i="1" l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X324" i="1" s="1"/>
  <c r="B324" i="1" s="1"/>
  <c r="M327" i="1" l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X325" i="1" l="1"/>
  <c r="G325" i="1"/>
  <c r="D326" i="1"/>
  <c r="L326" i="1" s="1"/>
  <c r="O326" i="1" s="1"/>
  <c r="P326" i="1" s="1"/>
  <c r="X326" i="1" s="1"/>
  <c r="B326" i="1" s="1"/>
  <c r="E327" i="1"/>
  <c r="U327" i="1"/>
  <c r="W327" i="1" s="1"/>
  <c r="F327" i="1"/>
  <c r="I329" i="1"/>
  <c r="J328" i="1"/>
  <c r="K328" i="1" s="1"/>
  <c r="M328" i="1"/>
  <c r="N328" i="1"/>
  <c r="B325" i="1" l="1"/>
  <c r="G326" i="1"/>
  <c r="M329" i="1"/>
  <c r="J329" i="1"/>
  <c r="K329" i="1" s="1"/>
  <c r="I330" i="1"/>
  <c r="N329" i="1"/>
  <c r="D327" i="1"/>
  <c r="G327" i="1" s="1"/>
  <c r="E328" i="1"/>
  <c r="U328" i="1"/>
  <c r="W328" i="1" s="1"/>
  <c r="F328" i="1"/>
  <c r="L327" i="1" l="1"/>
  <c r="O327" i="1" s="1"/>
  <c r="P327" i="1" s="1"/>
  <c r="D328" i="1"/>
  <c r="L328" i="1" s="1"/>
  <c r="O328" i="1" s="1"/>
  <c r="P328" i="1" s="1"/>
  <c r="X328" i="1" s="1"/>
  <c r="B328" i="1" s="1"/>
  <c r="J330" i="1"/>
  <c r="K330" i="1" s="1"/>
  <c r="M330" i="1"/>
  <c r="I331" i="1"/>
  <c r="N330" i="1"/>
  <c r="E329" i="1"/>
  <c r="F329" i="1"/>
  <c r="U329" i="1"/>
  <c r="W329" i="1" s="1"/>
  <c r="X327" i="1" l="1"/>
  <c r="G328" i="1"/>
  <c r="D329" i="1"/>
  <c r="L329" i="1" s="1"/>
  <c r="O329" i="1" s="1"/>
  <c r="P329" i="1" s="1"/>
  <c r="X329" i="1" s="1"/>
  <c r="B329" i="1" s="1"/>
  <c r="E330" i="1"/>
  <c r="F330" i="1"/>
  <c r="U330" i="1"/>
  <c r="W330" i="1" s="1"/>
  <c r="I332" i="1"/>
  <c r="J331" i="1"/>
  <c r="K331" i="1" s="1"/>
  <c r="M331" i="1"/>
  <c r="N331" i="1"/>
  <c r="B327" i="1" l="1"/>
  <c r="G329" i="1"/>
  <c r="E331" i="1"/>
  <c r="F331" i="1"/>
  <c r="U331" i="1"/>
  <c r="W331" i="1" s="1"/>
  <c r="D330" i="1"/>
  <c r="L330" i="1" s="1"/>
  <c r="O330" i="1" s="1"/>
  <c r="P330" i="1" s="1"/>
  <c r="X330" i="1" s="1"/>
  <c r="B330" i="1" s="1"/>
  <c r="J332" i="1"/>
  <c r="K332" i="1" s="1"/>
  <c r="M332" i="1"/>
  <c r="I333" i="1"/>
  <c r="N332" i="1"/>
  <c r="G330" i="1" l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s="1"/>
  <c r="B331" i="1" s="1"/>
  <c r="I335" i="1" l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X332" i="1" l="1"/>
  <c r="G332" i="1"/>
  <c r="D333" i="1"/>
  <c r="L333" i="1" s="1"/>
  <c r="O333" i="1" s="1"/>
  <c r="P333" i="1" s="1"/>
  <c r="X333" i="1" s="1"/>
  <c r="B333" i="1" s="1"/>
  <c r="E334" i="1"/>
  <c r="F334" i="1"/>
  <c r="U334" i="1"/>
  <c r="W334" i="1" s="1"/>
  <c r="J335" i="1"/>
  <c r="K335" i="1" s="1"/>
  <c r="M335" i="1"/>
  <c r="I336" i="1"/>
  <c r="N335" i="1"/>
  <c r="B332" i="1" l="1"/>
  <c r="G333" i="1"/>
  <c r="E335" i="1"/>
  <c r="F335" i="1"/>
  <c r="U335" i="1"/>
  <c r="W335" i="1" s="1"/>
  <c r="D334" i="1"/>
  <c r="G334" i="1" s="1"/>
  <c r="I337" i="1"/>
  <c r="J336" i="1"/>
  <c r="K336" i="1" s="1"/>
  <c r="M336" i="1"/>
  <c r="N336" i="1"/>
  <c r="E336" i="1" l="1"/>
  <c r="U336" i="1"/>
  <c r="W336" i="1" s="1"/>
  <c r="F336" i="1"/>
  <c r="L334" i="1"/>
  <c r="O334" i="1" s="1"/>
  <c r="P334" i="1" s="1"/>
  <c r="M337" i="1"/>
  <c r="J337" i="1"/>
  <c r="K337" i="1" s="1"/>
  <c r="I338" i="1"/>
  <c r="N337" i="1"/>
  <c r="D335" i="1"/>
  <c r="G335" i="1" s="1"/>
  <c r="X334" i="1" l="1"/>
  <c r="L335" i="1"/>
  <c r="O335" i="1" s="1"/>
  <c r="P335" i="1" s="1"/>
  <c r="X335" i="1" s="1"/>
  <c r="B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X336" i="1" s="1"/>
  <c r="B336" i="1" s="1"/>
  <c r="B334" i="1" l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L337" i="1" l="1"/>
  <c r="O337" i="1" s="1"/>
  <c r="P337" i="1" s="1"/>
  <c r="X337" i="1" s="1"/>
  <c r="B337" i="1" s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s="1"/>
  <c r="B338" i="1" s="1"/>
  <c r="E340" i="1" l="1"/>
  <c r="F340" i="1"/>
  <c r="U340" i="1"/>
  <c r="W340" i="1" s="1"/>
  <c r="J341" i="1"/>
  <c r="K341" i="1" s="1"/>
  <c r="I342" i="1"/>
  <c r="N341" i="1"/>
  <c r="D339" i="1"/>
  <c r="G339" i="1" s="1"/>
  <c r="G338" i="1"/>
  <c r="M341" i="1"/>
  <c r="L339" i="1" l="1"/>
  <c r="O339" i="1" s="1"/>
  <c r="P339" i="1" s="1"/>
  <c r="X339" i="1" s="1"/>
  <c r="B339" i="1" s="1"/>
  <c r="I343" i="1"/>
  <c r="J342" i="1"/>
  <c r="K342" i="1" s="1"/>
  <c r="N342" i="1"/>
  <c r="E341" i="1"/>
  <c r="F341" i="1"/>
  <c r="U341" i="1"/>
  <c r="W341" i="1" s="1"/>
  <c r="D340" i="1"/>
  <c r="G340" i="1" s="1"/>
  <c r="L340" i="1" l="1"/>
  <c r="O340" i="1" s="1"/>
  <c r="P340" i="1" s="1"/>
  <c r="D341" i="1"/>
  <c r="G341" i="1" s="1"/>
  <c r="E342" i="1"/>
  <c r="F342" i="1"/>
  <c r="U342" i="1"/>
  <c r="W342" i="1" s="1"/>
  <c r="I344" i="1"/>
  <c r="J343" i="1"/>
  <c r="K343" i="1" s="1"/>
  <c r="N343" i="1"/>
  <c r="X340" i="1" l="1"/>
  <c r="L341" i="1"/>
  <c r="O341" i="1" s="1"/>
  <c r="P341" i="1" s="1"/>
  <c r="X341" i="1" s="1"/>
  <c r="B341" i="1" s="1"/>
  <c r="D342" i="1"/>
  <c r="G342" i="1" s="1"/>
  <c r="I345" i="1"/>
  <c r="J344" i="1"/>
  <c r="K344" i="1" s="1"/>
  <c r="M342" i="1"/>
  <c r="E343" i="1"/>
  <c r="U343" i="1"/>
  <c r="W343" i="1" s="1"/>
  <c r="F343" i="1"/>
  <c r="B340" i="1" l="1"/>
  <c r="L342" i="1"/>
  <c r="O342" i="1" s="1"/>
  <c r="P342" i="1" s="1"/>
  <c r="X342" i="1" s="1"/>
  <c r="B342" i="1" s="1"/>
  <c r="E344" i="1"/>
  <c r="F344" i="1"/>
  <c r="U344" i="1"/>
  <c r="W344" i="1" s="1"/>
  <c r="J345" i="1"/>
  <c r="K345" i="1" s="1"/>
  <c r="I346" i="1"/>
  <c r="M343" i="1"/>
  <c r="D343" i="1"/>
  <c r="L343" i="1" s="1"/>
  <c r="O343" i="1" s="1"/>
  <c r="P343" i="1" s="1"/>
  <c r="X343" i="1" s="1"/>
  <c r="B343" i="1" s="1"/>
  <c r="U345" i="1" l="1"/>
  <c r="W345" i="1" s="1"/>
  <c r="M344" i="1"/>
  <c r="N344" i="1" s="1"/>
  <c r="G343" i="1"/>
  <c r="J346" i="1"/>
  <c r="K346" i="1" s="1"/>
  <c r="I347" i="1"/>
  <c r="E345" i="1"/>
  <c r="F345" i="1"/>
  <c r="D344" i="1"/>
  <c r="L344" i="1" s="1"/>
  <c r="G344" i="1" l="1"/>
  <c r="M345" i="1"/>
  <c r="O344" i="1"/>
  <c r="P344" i="1" s="1"/>
  <c r="S344" i="1" s="1"/>
  <c r="D345" i="1"/>
  <c r="L345" i="1" s="1"/>
  <c r="I348" i="1"/>
  <c r="J347" i="1"/>
  <c r="K347" i="1" s="1"/>
  <c r="E346" i="1"/>
  <c r="F346" i="1"/>
  <c r="U346" i="1"/>
  <c r="W346" i="1" s="1"/>
  <c r="G345" i="1" l="1"/>
  <c r="I349" i="1"/>
  <c r="J348" i="1"/>
  <c r="K348" i="1" s="1"/>
  <c r="U347" i="1"/>
  <c r="W347" i="1" s="1"/>
  <c r="E347" i="1"/>
  <c r="F347" i="1"/>
  <c r="X344" i="1"/>
  <c r="B344" i="1" s="1"/>
  <c r="D346" i="1"/>
  <c r="L346" i="1" s="1"/>
  <c r="M346" i="1"/>
  <c r="N345" i="1"/>
  <c r="N346" i="1" s="1"/>
  <c r="G346" i="1" l="1"/>
  <c r="O345" i="1"/>
  <c r="P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N347" i="1" l="1"/>
  <c r="N348" i="1" s="1"/>
  <c r="N349" i="1" s="1"/>
  <c r="N350" i="1" s="1"/>
  <c r="X346" i="1"/>
  <c r="S346" i="1"/>
  <c r="X345" i="1"/>
  <c r="B345" i="1" s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O347" i="1" l="1"/>
  <c r="P347" i="1" s="1"/>
  <c r="X347" i="1" s="1"/>
  <c r="B347" i="1" s="1"/>
  <c r="B346" i="1"/>
  <c r="Y346" i="1"/>
  <c r="L348" i="1"/>
  <c r="O348" i="1" s="1"/>
  <c r="P348" i="1" s="1"/>
  <c r="X348" i="1" s="1"/>
  <c r="B348" i="1" s="1"/>
  <c r="M351" i="1"/>
  <c r="E350" i="1"/>
  <c r="U350" i="1"/>
  <c r="W350" i="1" s="1"/>
  <c r="F350" i="1"/>
  <c r="D349" i="1"/>
  <c r="L349" i="1" s="1"/>
  <c r="O349" i="1" s="1"/>
  <c r="P349" i="1" s="1"/>
  <c r="X349" i="1" s="1"/>
  <c r="B349" i="1" s="1"/>
  <c r="I352" i="1"/>
  <c r="J351" i="1"/>
  <c r="K351" i="1" s="1"/>
  <c r="N351" i="1"/>
  <c r="G349" i="1" l="1"/>
  <c r="J352" i="1"/>
  <c r="K352" i="1" s="1"/>
  <c r="M352" i="1"/>
  <c r="I353" i="1"/>
  <c r="N352" i="1"/>
  <c r="U351" i="1"/>
  <c r="W351" i="1" s="1"/>
  <c r="E351" i="1"/>
  <c r="F351" i="1"/>
  <c r="D350" i="1"/>
  <c r="G350" i="1" s="1"/>
  <c r="D351" i="1" l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X350" i="1" l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0" i="1" l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X352" i="1" s="1"/>
  <c r="B352" i="1" s="1"/>
  <c r="D353" i="1"/>
  <c r="L353" i="1" s="1"/>
  <c r="O353" i="1" s="1"/>
  <c r="P353" i="1" s="1"/>
  <c r="X353" i="1" l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P354" i="1" s="1"/>
  <c r="X354" i="1" s="1"/>
  <c r="B354" i="1" s="1"/>
  <c r="B353" i="1" l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P355" i="1" s="1"/>
  <c r="X355" i="1" s="1"/>
  <c r="B355" i="1" s="1"/>
  <c r="G355" i="1" l="1"/>
  <c r="J358" i="1"/>
  <c r="K358" i="1" s="1"/>
  <c r="I359" i="1"/>
  <c r="M358" i="1"/>
  <c r="N358" i="1"/>
  <c r="E357" i="1"/>
  <c r="U357" i="1"/>
  <c r="W357" i="1" s="1"/>
  <c r="F357" i="1"/>
  <c r="D356" i="1"/>
  <c r="G356" i="1" s="1"/>
  <c r="L356" i="1" l="1"/>
  <c r="O356" i="1" s="1"/>
  <c r="P356" i="1" s="1"/>
  <c r="D357" i="1"/>
  <c r="L357" i="1" s="1"/>
  <c r="O357" i="1" s="1"/>
  <c r="P357" i="1" s="1"/>
  <c r="X357" i="1" s="1"/>
  <c r="B357" i="1" s="1"/>
  <c r="J359" i="1"/>
  <c r="K359" i="1" s="1"/>
  <c r="I360" i="1"/>
  <c r="M359" i="1"/>
  <c r="N359" i="1"/>
  <c r="E358" i="1"/>
  <c r="F358" i="1"/>
  <c r="U358" i="1"/>
  <c r="W358" i="1" s="1"/>
  <c r="X356" i="1" l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B356" i="1" l="1"/>
  <c r="L358" i="1"/>
  <c r="O358" i="1" s="1"/>
  <c r="P358" i="1" s="1"/>
  <c r="X358" i="1" s="1"/>
  <c r="B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G359" i="1" l="1"/>
  <c r="E361" i="1"/>
  <c r="F361" i="1"/>
  <c r="U361" i="1"/>
  <c r="W361" i="1" s="1"/>
  <c r="D360" i="1"/>
  <c r="L360" i="1" s="1"/>
  <c r="O360" i="1" s="1"/>
  <c r="P360" i="1" s="1"/>
  <c r="I363" i="1"/>
  <c r="J362" i="1"/>
  <c r="K362" i="1" s="1"/>
  <c r="M362" i="1"/>
  <c r="N362" i="1"/>
  <c r="X360" i="1" l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B360" i="1" l="1"/>
  <c r="D362" i="1"/>
  <c r="G362" i="1" s="1"/>
  <c r="E363" i="1"/>
  <c r="U363" i="1"/>
  <c r="W363" i="1" s="1"/>
  <c r="F363" i="1"/>
  <c r="G361" i="1"/>
  <c r="J364" i="1"/>
  <c r="K364" i="1" s="1"/>
  <c r="M364" i="1"/>
  <c r="I365" i="1"/>
  <c r="N364" i="1"/>
  <c r="L362" i="1" l="1"/>
  <c r="O362" i="1" s="1"/>
  <c r="P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X362" i="1" l="1"/>
  <c r="L363" i="1"/>
  <c r="O363" i="1" s="1"/>
  <c r="P363" i="1" s="1"/>
  <c r="X363" i="1" s="1"/>
  <c r="B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B362" i="1" l="1"/>
  <c r="L364" i="1"/>
  <c r="O364" i="1" s="1"/>
  <c r="P364" i="1" s="1"/>
  <c r="X364" i="1" s="1"/>
  <c r="B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L365" i="1" l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L366" i="1" l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J369" i="1"/>
  <c r="K369" i="1" s="1"/>
  <c r="M369" i="1"/>
  <c r="I370" i="1"/>
  <c r="N369" i="1"/>
  <c r="X367" i="1" l="1"/>
  <c r="G367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B367" i="1" l="1"/>
  <c r="M371" i="1"/>
  <c r="J371" i="1"/>
  <c r="K371" i="1" s="1"/>
  <c r="I372" i="1"/>
  <c r="N371" i="1"/>
  <c r="G368" i="1"/>
  <c r="E370" i="1"/>
  <c r="U370" i="1"/>
  <c r="W370" i="1" s="1"/>
  <c r="F370" i="1"/>
  <c r="D369" i="1"/>
  <c r="G369" i="1" s="1"/>
  <c r="L369" i="1" l="1"/>
  <c r="O369" i="1" s="1"/>
  <c r="P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X369" i="1" l="1"/>
  <c r="L370" i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B369" i="1" l="1"/>
  <c r="L371" i="1"/>
  <c r="O371" i="1" s="1"/>
  <c r="P371" i="1" s="1"/>
  <c r="X371" i="1" s="1"/>
  <c r="B371" i="1" s="1"/>
  <c r="I375" i="1"/>
  <c r="J374" i="1"/>
  <c r="K374" i="1" s="1"/>
  <c r="E373" i="1"/>
  <c r="F373" i="1"/>
  <c r="U373" i="1"/>
  <c r="W373" i="1" s="1"/>
  <c r="D372" i="1"/>
  <c r="L372" i="1" s="1"/>
  <c r="M373" i="1" l="1"/>
  <c r="O372" i="1"/>
  <c r="P372" i="1" s="1"/>
  <c r="X372" i="1" s="1"/>
  <c r="B372" i="1" s="1"/>
  <c r="D373" i="1"/>
  <c r="L373" i="1" s="1"/>
  <c r="E374" i="1"/>
  <c r="F374" i="1"/>
  <c r="U374" i="1"/>
  <c r="W374" i="1" s="1"/>
  <c r="G372" i="1"/>
  <c r="J375" i="1"/>
  <c r="K375" i="1" s="1"/>
  <c r="I376" i="1"/>
  <c r="G373" i="1" l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L374" i="1" l="1"/>
  <c r="M375" i="1" s="1"/>
  <c r="N375" i="1" s="1"/>
  <c r="N376" i="1" s="1"/>
  <c r="N377" i="1" s="1"/>
  <c r="J377" i="1"/>
  <c r="K377" i="1" s="1"/>
  <c r="I378" i="1"/>
  <c r="U376" i="1"/>
  <c r="W376" i="1" s="1"/>
  <c r="E376" i="1"/>
  <c r="F376" i="1"/>
  <c r="D375" i="1"/>
  <c r="L375" i="1" s="1"/>
  <c r="O374" i="1" l="1"/>
  <c r="P374" i="1" s="1"/>
  <c r="M376" i="1"/>
  <c r="M377" i="1" s="1"/>
  <c r="O375" i="1"/>
  <c r="P375" i="1" s="1"/>
  <c r="D376" i="1"/>
  <c r="L376" i="1" s="1"/>
  <c r="O376" i="1" s="1"/>
  <c r="P376" i="1" s="1"/>
  <c r="X376" i="1" s="1"/>
  <c r="B376" i="1" s="1"/>
  <c r="G375" i="1"/>
  <c r="I379" i="1"/>
  <c r="J378" i="1"/>
  <c r="K378" i="1" s="1"/>
  <c r="E377" i="1"/>
  <c r="F377" i="1"/>
  <c r="U377" i="1"/>
  <c r="W377" i="1" s="1"/>
  <c r="X374" i="1" l="1"/>
  <c r="U378" i="1"/>
  <c r="W378" i="1" s="1"/>
  <c r="X375" i="1"/>
  <c r="B375" i="1" s="1"/>
  <c r="S375" i="1"/>
  <c r="G376" i="1"/>
  <c r="I380" i="1"/>
  <c r="J379" i="1"/>
  <c r="K379" i="1" s="1"/>
  <c r="F378" i="1"/>
  <c r="E378" i="1"/>
  <c r="D377" i="1"/>
  <c r="L377" i="1" s="1"/>
  <c r="Y374" i="1" l="1"/>
  <c r="B374" i="1"/>
  <c r="Y375" i="1"/>
  <c r="G377" i="1"/>
  <c r="M378" i="1"/>
  <c r="O377" i="1"/>
  <c r="P377" i="1" s="1"/>
  <c r="U379" i="1"/>
  <c r="W379" i="1" s="1"/>
  <c r="F379" i="1"/>
  <c r="E379" i="1"/>
  <c r="D378" i="1"/>
  <c r="L378" i="1" s="1"/>
  <c r="J380" i="1"/>
  <c r="K380" i="1" s="1"/>
  <c r="I381" i="1"/>
  <c r="S377" i="1" l="1"/>
  <c r="G378" i="1"/>
  <c r="D379" i="1"/>
  <c r="L379" i="1" s="1"/>
  <c r="J381" i="1"/>
  <c r="K381" i="1" s="1"/>
  <c r="I382" i="1"/>
  <c r="X377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B377" i="1" l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P380" i="1" s="1"/>
  <c r="X380" i="1" s="1"/>
  <c r="B380" i="1" s="1"/>
  <c r="O379" i="1"/>
  <c r="P379" i="1" s="1"/>
  <c r="X379" i="1" s="1"/>
  <c r="B379" i="1" s="1"/>
  <c r="Y377" i="1"/>
  <c r="O378" i="1"/>
  <c r="P378" i="1" s="1"/>
  <c r="X378" i="1" l="1"/>
  <c r="S378" i="1"/>
  <c r="Y378" i="1" s="1"/>
  <c r="G380" i="1"/>
  <c r="D381" i="1"/>
  <c r="L381" i="1" s="1"/>
  <c r="O381" i="1" s="1"/>
  <c r="P381" i="1" s="1"/>
  <c r="X381" i="1" s="1"/>
  <c r="B381" i="1" s="1"/>
  <c r="F382" i="1"/>
  <c r="U382" i="1"/>
  <c r="W382" i="1" s="1"/>
  <c r="E382" i="1"/>
  <c r="J383" i="1"/>
  <c r="K383" i="1" s="1"/>
  <c r="I384" i="1"/>
  <c r="M383" i="1"/>
  <c r="N383" i="1"/>
  <c r="B378" i="1" l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s="1"/>
  <c r="X382" i="1" s="1"/>
  <c r="B382" i="1" s="1"/>
  <c r="D383" i="1" l="1"/>
  <c r="L383" i="1" s="1"/>
  <c r="O383" i="1" s="1"/>
  <c r="P383" i="1" s="1"/>
  <c r="X383" i="1" s="1"/>
  <c r="B383" i="1" s="1"/>
  <c r="F384" i="1"/>
  <c r="U384" i="1"/>
  <c r="W384" i="1" s="1"/>
  <c r="E384" i="1"/>
  <c r="G382" i="1"/>
  <c r="M385" i="1"/>
  <c r="J385" i="1"/>
  <c r="K385" i="1" s="1"/>
  <c r="I386" i="1"/>
  <c r="N385" i="1"/>
  <c r="G383" i="1" l="1"/>
  <c r="I387" i="1"/>
  <c r="J386" i="1"/>
  <c r="K386" i="1" s="1"/>
  <c r="M386" i="1"/>
  <c r="N386" i="1"/>
  <c r="D384" i="1"/>
  <c r="L384" i="1" s="1"/>
  <c r="O384" i="1" s="1"/>
  <c r="P384" i="1" s="1"/>
  <c r="X384" i="1" s="1"/>
  <c r="B384" i="1" s="1"/>
  <c r="F385" i="1"/>
  <c r="U385" i="1"/>
  <c r="W385" i="1" s="1"/>
  <c r="E385" i="1"/>
  <c r="G384" i="1" l="1"/>
  <c r="F386" i="1"/>
  <c r="U386" i="1"/>
  <c r="W386" i="1" s="1"/>
  <c r="E386" i="1"/>
  <c r="D385" i="1"/>
  <c r="L385" i="1" s="1"/>
  <c r="O385" i="1" s="1"/>
  <c r="P385" i="1" s="1"/>
  <c r="X385" i="1" s="1"/>
  <c r="B385" i="1" s="1"/>
  <c r="M387" i="1"/>
  <c r="I388" i="1"/>
  <c r="J387" i="1"/>
  <c r="K387" i="1" s="1"/>
  <c r="N387" i="1"/>
  <c r="G385" i="1" l="1"/>
  <c r="J388" i="1"/>
  <c r="K388" i="1" s="1"/>
  <c r="M388" i="1"/>
  <c r="I389" i="1"/>
  <c r="N388" i="1"/>
  <c r="D386" i="1"/>
  <c r="L386" i="1" s="1"/>
  <c r="O386" i="1" s="1"/>
  <c r="P386" i="1" s="1"/>
  <c r="X386" i="1" s="1"/>
  <c r="B386" i="1" s="1"/>
  <c r="F387" i="1"/>
  <c r="E387" i="1"/>
  <c r="U387" i="1"/>
  <c r="W387" i="1" s="1"/>
  <c r="G386" i="1" l="1"/>
  <c r="D387" i="1"/>
  <c r="G387" i="1" s="1"/>
  <c r="I390" i="1"/>
  <c r="M389" i="1"/>
  <c r="J389" i="1"/>
  <c r="K389" i="1" s="1"/>
  <c r="N389" i="1"/>
  <c r="F388" i="1"/>
  <c r="E388" i="1"/>
  <c r="U388" i="1"/>
  <c r="W388" i="1" s="1"/>
  <c r="L387" i="1" l="1"/>
  <c r="O387" i="1" s="1"/>
  <c r="P387" i="1" s="1"/>
  <c r="X387" i="1" s="1"/>
  <c r="B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M391" i="1" l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P389" i="1" s="1"/>
  <c r="X389" i="1" s="1"/>
  <c r="B389" i="1" s="1"/>
  <c r="L388" i="1"/>
  <c r="O388" i="1" s="1"/>
  <c r="P388" i="1" s="1"/>
  <c r="X388" i="1" l="1"/>
  <c r="D390" i="1"/>
  <c r="L390" i="1" s="1"/>
  <c r="O390" i="1" s="1"/>
  <c r="P390" i="1" s="1"/>
  <c r="X390" i="1" s="1"/>
  <c r="B390" i="1" s="1"/>
  <c r="J392" i="1"/>
  <c r="K392" i="1" s="1"/>
  <c r="M392" i="1"/>
  <c r="I393" i="1"/>
  <c r="N392" i="1"/>
  <c r="F391" i="1"/>
  <c r="U391" i="1"/>
  <c r="W391" i="1" s="1"/>
  <c r="E391" i="1"/>
  <c r="G389" i="1"/>
  <c r="B388" i="1" l="1"/>
  <c r="G390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s="1"/>
  <c r="X391" i="1" s="1"/>
  <c r="B391" i="1" s="1"/>
  <c r="F393" i="1" l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P392" i="1" s="1"/>
  <c r="X392" i="1" s="1"/>
  <c r="B392" i="1" s="1"/>
  <c r="G391" i="1"/>
  <c r="M395" i="1" l="1"/>
  <c r="J395" i="1"/>
  <c r="K395" i="1" s="1"/>
  <c r="I396" i="1"/>
  <c r="N395" i="1"/>
  <c r="F394" i="1"/>
  <c r="U394" i="1"/>
  <c r="W394" i="1" s="1"/>
  <c r="E394" i="1"/>
  <c r="D393" i="1"/>
  <c r="G393" i="1" s="1"/>
  <c r="G392" i="1"/>
  <c r="D394" i="1" l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s="1"/>
  <c r="B393" i="1" s="1"/>
  <c r="L394" i="1" l="1"/>
  <c r="O394" i="1" s="1"/>
  <c r="P394" i="1" s="1"/>
  <c r="X394" i="1" s="1"/>
  <c r="B394" i="1" s="1"/>
  <c r="F396" i="1"/>
  <c r="E396" i="1"/>
  <c r="U396" i="1"/>
  <c r="W396" i="1" s="1"/>
  <c r="D395" i="1"/>
  <c r="L395" i="1" s="1"/>
  <c r="O395" i="1" s="1"/>
  <c r="P395" i="1" s="1"/>
  <c r="J397" i="1"/>
  <c r="K397" i="1" s="1"/>
  <c r="M397" i="1"/>
  <c r="I398" i="1"/>
  <c r="N397" i="1"/>
  <c r="X395" i="1" l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B395" i="1" l="1"/>
  <c r="L396" i="1"/>
  <c r="O396" i="1" s="1"/>
  <c r="P396" i="1" s="1"/>
  <c r="I400" i="1"/>
  <c r="M399" i="1"/>
  <c r="J399" i="1"/>
  <c r="K399" i="1" s="1"/>
  <c r="N399" i="1"/>
  <c r="D397" i="1"/>
  <c r="L397" i="1" s="1"/>
  <c r="O397" i="1" s="1"/>
  <c r="P397" i="1" s="1"/>
  <c r="X397" i="1" s="1"/>
  <c r="B397" i="1" s="1"/>
  <c r="F398" i="1"/>
  <c r="U398" i="1"/>
  <c r="W398" i="1" s="1"/>
  <c r="E398" i="1"/>
  <c r="X396" i="1" l="1"/>
  <c r="G397" i="1"/>
  <c r="F399" i="1"/>
  <c r="U399" i="1"/>
  <c r="W399" i="1" s="1"/>
  <c r="E399" i="1"/>
  <c r="D398" i="1"/>
  <c r="L398" i="1" s="1"/>
  <c r="O398" i="1" s="1"/>
  <c r="P398" i="1" s="1"/>
  <c r="J400" i="1"/>
  <c r="K400" i="1" s="1"/>
  <c r="I401" i="1"/>
  <c r="M400" i="1"/>
  <c r="N400" i="1"/>
  <c r="B396" i="1" l="1"/>
  <c r="G398" i="1"/>
  <c r="X398" i="1"/>
  <c r="B398" i="1" s="1"/>
  <c r="F400" i="1"/>
  <c r="E400" i="1"/>
  <c r="U400" i="1"/>
  <c r="W400" i="1" s="1"/>
  <c r="D399" i="1"/>
  <c r="L399" i="1" s="1"/>
  <c r="O399" i="1" s="1"/>
  <c r="P399" i="1" s="1"/>
  <c r="X399" i="1" s="1"/>
  <c r="B399" i="1" s="1"/>
  <c r="J401" i="1"/>
  <c r="K401" i="1" s="1"/>
  <c r="I402" i="1"/>
  <c r="N401" i="1"/>
  <c r="M401" i="1"/>
  <c r="M402" i="1" l="1"/>
  <c r="G399" i="1"/>
  <c r="D400" i="1"/>
  <c r="G400" i="1" s="1"/>
  <c r="J402" i="1"/>
  <c r="K402" i="1" s="1"/>
  <c r="I403" i="1"/>
  <c r="N402" i="1"/>
  <c r="F401" i="1"/>
  <c r="E401" i="1"/>
  <c r="U401" i="1"/>
  <c r="W401" i="1" s="1"/>
  <c r="L400" i="1" l="1"/>
  <c r="O400" i="1" s="1"/>
  <c r="P400" i="1" s="1"/>
  <c r="X400" i="1" s="1"/>
  <c r="B400" i="1" s="1"/>
  <c r="D401" i="1"/>
  <c r="L401" i="1" s="1"/>
  <c r="O401" i="1" s="1"/>
  <c r="P401" i="1" s="1"/>
  <c r="X401" i="1" s="1"/>
  <c r="B401" i="1" s="1"/>
  <c r="J403" i="1"/>
  <c r="K403" i="1" s="1"/>
  <c r="I404" i="1"/>
  <c r="N403" i="1"/>
  <c r="F402" i="1"/>
  <c r="E402" i="1"/>
  <c r="U402" i="1"/>
  <c r="W402" i="1" s="1"/>
  <c r="G401" i="1" l="1"/>
  <c r="I405" i="1"/>
  <c r="J404" i="1"/>
  <c r="K404" i="1" s="1"/>
  <c r="N404" i="1"/>
  <c r="F403" i="1"/>
  <c r="E403" i="1"/>
  <c r="U403" i="1"/>
  <c r="W403" i="1" s="1"/>
  <c r="D402" i="1"/>
  <c r="L402" i="1" s="1"/>
  <c r="G402" i="1" l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X402" i="1" l="1"/>
  <c r="G403" i="1"/>
  <c r="D404" i="1"/>
  <c r="G404" i="1" s="1"/>
  <c r="M404" i="1"/>
  <c r="O403" i="1"/>
  <c r="P403" i="1" s="1"/>
  <c r="X403" i="1" s="1"/>
  <c r="B403" i="1" s="1"/>
  <c r="I407" i="1"/>
  <c r="J406" i="1"/>
  <c r="K406" i="1" s="1"/>
  <c r="F405" i="1"/>
  <c r="E405" i="1"/>
  <c r="U405" i="1"/>
  <c r="W405" i="1" s="1"/>
  <c r="B402" i="1" l="1"/>
  <c r="U406" i="1"/>
  <c r="W406" i="1" s="1"/>
  <c r="L404" i="1"/>
  <c r="O404" i="1" s="1"/>
  <c r="P404" i="1" s="1"/>
  <c r="X404" i="1" s="1"/>
  <c r="B404" i="1" s="1"/>
  <c r="F406" i="1"/>
  <c r="E406" i="1"/>
  <c r="I408" i="1"/>
  <c r="J407" i="1"/>
  <c r="K407" i="1" s="1"/>
  <c r="D405" i="1"/>
  <c r="G405" i="1" s="1"/>
  <c r="M405" i="1" l="1"/>
  <c r="N405" i="1" s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N406" i="1" l="1"/>
  <c r="N407" i="1" s="1"/>
  <c r="N408" i="1" s="1"/>
  <c r="N409" i="1" s="1"/>
  <c r="O405" i="1"/>
  <c r="P405" i="1" s="1"/>
  <c r="M407" i="1"/>
  <c r="M408" i="1" s="1"/>
  <c r="M409" i="1" s="1"/>
  <c r="J409" i="1"/>
  <c r="K409" i="1" s="1"/>
  <c r="I410" i="1"/>
  <c r="F408" i="1"/>
  <c r="E408" i="1"/>
  <c r="U408" i="1"/>
  <c r="W408" i="1" s="1"/>
  <c r="G406" i="1"/>
  <c r="D407" i="1"/>
  <c r="G407" i="1" s="1"/>
  <c r="S405" i="1" l="1"/>
  <c r="O406" i="1"/>
  <c r="P406" i="1" s="1"/>
  <c r="X406" i="1" s="1"/>
  <c r="B406" i="1" s="1"/>
  <c r="X405" i="1"/>
  <c r="L407" i="1"/>
  <c r="O407" i="1" s="1"/>
  <c r="P407" i="1" s="1"/>
  <c r="X407" i="1" s="1"/>
  <c r="B407" i="1" s="1"/>
  <c r="S406" i="1"/>
  <c r="Y406" i="1" s="1"/>
  <c r="D408" i="1"/>
  <c r="G408" i="1" s="1"/>
  <c r="J410" i="1"/>
  <c r="K410" i="1" s="1"/>
  <c r="I411" i="1"/>
  <c r="N410" i="1"/>
  <c r="F409" i="1"/>
  <c r="E409" i="1"/>
  <c r="U409" i="1"/>
  <c r="W409" i="1" s="1"/>
  <c r="M410" i="1"/>
  <c r="B405" i="1" l="1"/>
  <c r="Y405" i="1"/>
  <c r="L408" i="1"/>
  <c r="O408" i="1" s="1"/>
  <c r="P408" i="1" s="1"/>
  <c r="X408" i="1" s="1"/>
  <c r="B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P409" i="1" s="1"/>
  <c r="X409" i="1" l="1"/>
  <c r="G409" i="1"/>
  <c r="D410" i="1"/>
  <c r="L410" i="1" s="1"/>
  <c r="O410" i="1" s="1"/>
  <c r="P410" i="1" s="1"/>
  <c r="X410" i="1" s="1"/>
  <c r="B410" i="1" s="1"/>
  <c r="J412" i="1"/>
  <c r="K412" i="1" s="1"/>
  <c r="M412" i="1"/>
  <c r="I413" i="1"/>
  <c r="N412" i="1"/>
  <c r="F411" i="1"/>
  <c r="U411" i="1"/>
  <c r="W411" i="1" s="1"/>
  <c r="E411" i="1"/>
  <c r="B409" i="1" l="1"/>
  <c r="G410" i="1"/>
  <c r="D411" i="1"/>
  <c r="L411" i="1" s="1"/>
  <c r="O411" i="1" s="1"/>
  <c r="P411" i="1" s="1"/>
  <c r="X411" i="1" s="1"/>
  <c r="B411" i="1" s="1"/>
  <c r="F412" i="1"/>
  <c r="E412" i="1"/>
  <c r="U412" i="1"/>
  <c r="W412" i="1" s="1"/>
  <c r="J413" i="1"/>
  <c r="K413" i="1" s="1"/>
  <c r="M413" i="1"/>
  <c r="I414" i="1"/>
  <c r="N413" i="1"/>
  <c r="G411" i="1" l="1"/>
  <c r="F413" i="1"/>
  <c r="E413" i="1"/>
  <c r="U413" i="1"/>
  <c r="W413" i="1" s="1"/>
  <c r="D412" i="1"/>
  <c r="L412" i="1" s="1"/>
  <c r="O412" i="1" s="1"/>
  <c r="P412" i="1" s="1"/>
  <c r="X412" i="1" s="1"/>
  <c r="B412" i="1" s="1"/>
  <c r="M414" i="1"/>
  <c r="J414" i="1"/>
  <c r="K414" i="1" s="1"/>
  <c r="I415" i="1"/>
  <c r="N414" i="1"/>
  <c r="G412" i="1" l="1"/>
  <c r="D413" i="1"/>
  <c r="L413" i="1" s="1"/>
  <c r="O413" i="1" s="1"/>
  <c r="P413" i="1" s="1"/>
  <c r="X413" i="1" s="1"/>
  <c r="B413" i="1" s="1"/>
  <c r="F414" i="1"/>
  <c r="U414" i="1"/>
  <c r="W414" i="1" s="1"/>
  <c r="E414" i="1"/>
  <c r="J415" i="1"/>
  <c r="K415" i="1" s="1"/>
  <c r="I416" i="1"/>
  <c r="M415" i="1"/>
  <c r="N415" i="1"/>
  <c r="G413" i="1" l="1"/>
  <c r="J416" i="1"/>
  <c r="K416" i="1" s="1"/>
  <c r="I417" i="1"/>
  <c r="M416" i="1"/>
  <c r="N416" i="1"/>
  <c r="D414" i="1"/>
  <c r="L414" i="1" s="1"/>
  <c r="O414" i="1" s="1"/>
  <c r="P414" i="1" s="1"/>
  <c r="X414" i="1" s="1"/>
  <c r="B414" i="1" s="1"/>
  <c r="F415" i="1"/>
  <c r="U415" i="1"/>
  <c r="W415" i="1" s="1"/>
  <c r="E415" i="1"/>
  <c r="G414" i="1" l="1"/>
  <c r="D415" i="1"/>
  <c r="L415" i="1" s="1"/>
  <c r="O415" i="1" s="1"/>
  <c r="P415" i="1" s="1"/>
  <c r="X415" i="1" s="1"/>
  <c r="B415" i="1" s="1"/>
  <c r="J417" i="1"/>
  <c r="K417" i="1" s="1"/>
  <c r="M417" i="1"/>
  <c r="I418" i="1"/>
  <c r="N417" i="1"/>
  <c r="F416" i="1"/>
  <c r="U416" i="1"/>
  <c r="W416" i="1" s="1"/>
  <c r="E416" i="1"/>
  <c r="G415" i="1" l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s="1"/>
  <c r="X416" i="1" l="1"/>
  <c r="F418" i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P417" i="1" s="1"/>
  <c r="X417" i="1" s="1"/>
  <c r="B417" i="1" s="1"/>
  <c r="G416" i="1"/>
  <c r="B416" i="1" l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s="1"/>
  <c r="X418" i="1" s="1"/>
  <c r="B418" i="1" s="1"/>
  <c r="G418" i="1" l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s="1"/>
  <c r="X419" i="1" s="1"/>
  <c r="B419" i="1" s="1"/>
  <c r="I423" i="1" l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P420" i="1" s="1"/>
  <c r="X420" i="1" s="1"/>
  <c r="B420" i="1" s="1"/>
  <c r="G419" i="1"/>
  <c r="F422" i="1" l="1"/>
  <c r="U422" i="1"/>
  <c r="W422" i="1" s="1"/>
  <c r="E422" i="1"/>
  <c r="D421" i="1"/>
  <c r="L421" i="1" s="1"/>
  <c r="O421" i="1" s="1"/>
  <c r="P421" i="1" s="1"/>
  <c r="X421" i="1" s="1"/>
  <c r="B421" i="1" s="1"/>
  <c r="G420" i="1"/>
  <c r="J423" i="1"/>
  <c r="K423" i="1" s="1"/>
  <c r="I424" i="1"/>
  <c r="M423" i="1"/>
  <c r="N423" i="1"/>
  <c r="G421" i="1" l="1"/>
  <c r="F423" i="1"/>
  <c r="E423" i="1"/>
  <c r="U423" i="1"/>
  <c r="W423" i="1" s="1"/>
  <c r="D422" i="1"/>
  <c r="G422" i="1" s="1"/>
  <c r="J424" i="1"/>
  <c r="K424" i="1" s="1"/>
  <c r="M424" i="1"/>
  <c r="I425" i="1"/>
  <c r="N424" i="1"/>
  <c r="L422" i="1" l="1"/>
  <c r="O422" i="1" s="1"/>
  <c r="P422" i="1" s="1"/>
  <c r="X422" i="1" s="1"/>
  <c r="B422" i="1" s="1"/>
  <c r="F424" i="1"/>
  <c r="U424" i="1"/>
  <c r="W424" i="1" s="1"/>
  <c r="E424" i="1"/>
  <c r="D423" i="1"/>
  <c r="L423" i="1" s="1"/>
  <c r="O423" i="1" s="1"/>
  <c r="P423" i="1" s="1"/>
  <c r="J425" i="1"/>
  <c r="K425" i="1" s="1"/>
  <c r="I426" i="1"/>
  <c r="M425" i="1"/>
  <c r="N425" i="1"/>
  <c r="X423" i="1" l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s="1"/>
  <c r="X424" i="1" s="1"/>
  <c r="B424" i="1" s="1"/>
  <c r="B423" i="1" l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J428" i="1" l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P426" i="1" s="1"/>
  <c r="X426" i="1" s="1"/>
  <c r="B426" i="1" s="1"/>
  <c r="L425" i="1"/>
  <c r="O425" i="1" s="1"/>
  <c r="P425" i="1" s="1"/>
  <c r="X425" i="1" l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B425" i="1" l="1"/>
  <c r="L427" i="1"/>
  <c r="O427" i="1" s="1"/>
  <c r="P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X427" i="1" l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P429" i="1" s="1"/>
  <c r="X429" i="1" s="1"/>
  <c r="B429" i="1" s="1"/>
  <c r="L428" i="1"/>
  <c r="O428" i="1" s="1"/>
  <c r="P428" i="1" s="1"/>
  <c r="X428" i="1" s="1"/>
  <c r="B428" i="1" s="1"/>
  <c r="B427" i="1" l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P430" i="1" s="1"/>
  <c r="G429" i="1"/>
  <c r="X430" i="1" l="1"/>
  <c r="D431" i="1"/>
  <c r="G431" i="1" s="1"/>
  <c r="J433" i="1"/>
  <c r="K433" i="1" s="1"/>
  <c r="I434" i="1"/>
  <c r="N433" i="1"/>
  <c r="F432" i="1"/>
  <c r="U432" i="1"/>
  <c r="W432" i="1" s="1"/>
  <c r="E432" i="1"/>
  <c r="G430" i="1"/>
  <c r="M433" i="1"/>
  <c r="B430" i="1" l="1"/>
  <c r="L431" i="1"/>
  <c r="O431" i="1" s="1"/>
  <c r="P431" i="1" s="1"/>
  <c r="F433" i="1"/>
  <c r="U433" i="1"/>
  <c r="W433" i="1" s="1"/>
  <c r="E433" i="1"/>
  <c r="I435" i="1"/>
  <c r="J434" i="1"/>
  <c r="K434" i="1" s="1"/>
  <c r="N434" i="1"/>
  <c r="D432" i="1"/>
  <c r="G432" i="1" s="1"/>
  <c r="X431" i="1" l="1"/>
  <c r="L432" i="1"/>
  <c r="O432" i="1" s="1"/>
  <c r="P432" i="1" s="1"/>
  <c r="X432" i="1" s="1"/>
  <c r="B432" i="1" s="1"/>
  <c r="F434" i="1"/>
  <c r="E434" i="1"/>
  <c r="U434" i="1"/>
  <c r="W434" i="1" s="1"/>
  <c r="I436" i="1"/>
  <c r="J435" i="1"/>
  <c r="K435" i="1" s="1"/>
  <c r="N435" i="1"/>
  <c r="D433" i="1"/>
  <c r="G433" i="1" s="1"/>
  <c r="B431" i="1" l="1"/>
  <c r="L433" i="1"/>
  <c r="O433" i="1" s="1"/>
  <c r="P433" i="1" s="1"/>
  <c r="X433" i="1" s="1"/>
  <c r="B433" i="1" s="1"/>
  <c r="M434" i="1"/>
  <c r="F435" i="1"/>
  <c r="E435" i="1"/>
  <c r="U435" i="1"/>
  <c r="W435" i="1" s="1"/>
  <c r="J436" i="1"/>
  <c r="K436" i="1" s="1"/>
  <c r="I437" i="1"/>
  <c r="D434" i="1"/>
  <c r="L434" i="1" s="1"/>
  <c r="G434" i="1" l="1"/>
  <c r="I438" i="1"/>
  <c r="J437" i="1"/>
  <c r="K437" i="1" s="1"/>
  <c r="D435" i="1"/>
  <c r="L435" i="1" s="1"/>
  <c r="O435" i="1" s="1"/>
  <c r="P435" i="1" s="1"/>
  <c r="X435" i="1" s="1"/>
  <c r="B435" i="1" s="1"/>
  <c r="F436" i="1"/>
  <c r="E436" i="1"/>
  <c r="U436" i="1"/>
  <c r="W436" i="1" s="1"/>
  <c r="M435" i="1"/>
  <c r="O434" i="1"/>
  <c r="P434" i="1" s="1"/>
  <c r="X434" i="1" s="1"/>
  <c r="B434" i="1" s="1"/>
  <c r="U437" i="1" l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L436" i="1" l="1"/>
  <c r="O436" i="1" s="1"/>
  <c r="P436" i="1" s="1"/>
  <c r="S436" i="1" s="1"/>
  <c r="F438" i="1"/>
  <c r="U438" i="1"/>
  <c r="W438" i="1" s="1"/>
  <c r="E438" i="1"/>
  <c r="D437" i="1"/>
  <c r="L437" i="1" s="1"/>
  <c r="J439" i="1"/>
  <c r="K439" i="1" s="1"/>
  <c r="I440" i="1"/>
  <c r="M437" i="1"/>
  <c r="N437" i="1" s="1"/>
  <c r="G437" i="1" l="1"/>
  <c r="J440" i="1"/>
  <c r="K440" i="1" s="1"/>
  <c r="I441" i="1"/>
  <c r="F439" i="1"/>
  <c r="E439" i="1"/>
  <c r="U439" i="1"/>
  <c r="W439" i="1" s="1"/>
  <c r="X436" i="1"/>
  <c r="D438" i="1"/>
  <c r="L438" i="1" s="1"/>
  <c r="M438" i="1"/>
  <c r="M439" i="1" s="1"/>
  <c r="M440" i="1" s="1"/>
  <c r="O437" i="1"/>
  <c r="P437" i="1" s="1"/>
  <c r="M441" i="1" l="1"/>
  <c r="N438" i="1"/>
  <c r="N439" i="1" s="1"/>
  <c r="N440" i="1" s="1"/>
  <c r="N441" i="1" s="1"/>
  <c r="X437" i="1"/>
  <c r="S437" i="1"/>
  <c r="Y436" i="1"/>
  <c r="G438" i="1"/>
  <c r="B436" i="1"/>
  <c r="D439" i="1"/>
  <c r="L439" i="1" s="1"/>
  <c r="I442" i="1"/>
  <c r="J441" i="1"/>
  <c r="K441" i="1" s="1"/>
  <c r="F440" i="1"/>
  <c r="U440" i="1"/>
  <c r="W440" i="1" s="1"/>
  <c r="E440" i="1"/>
  <c r="O439" i="1" l="1"/>
  <c r="P439" i="1" s="1"/>
  <c r="X439" i="1" s="1"/>
  <c r="B439" i="1" s="1"/>
  <c r="B437" i="1"/>
  <c r="O438" i="1"/>
  <c r="P438" i="1" s="1"/>
  <c r="Y437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P440" i="1" s="1"/>
  <c r="X440" i="1" s="1"/>
  <c r="B440" i="1" s="1"/>
  <c r="M442" i="1"/>
  <c r="X438" i="1" l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38" i="1" l="1"/>
  <c r="L441" i="1"/>
  <c r="O441" i="1" s="1"/>
  <c r="P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P442" i="1" s="1"/>
  <c r="X442" i="1" s="1"/>
  <c r="B442" i="1" s="1"/>
  <c r="X441" i="1" l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B441" i="1" l="1"/>
  <c r="L443" i="1"/>
  <c r="O443" i="1" s="1"/>
  <c r="P443" i="1" s="1"/>
  <c r="X443" i="1" s="1"/>
  <c r="B443" i="1" s="1"/>
  <c r="D444" i="1"/>
  <c r="L444" i="1" s="1"/>
  <c r="O444" i="1" s="1"/>
  <c r="P444" i="1" s="1"/>
  <c r="X444" i="1" s="1"/>
  <c r="B444" i="1" s="1"/>
  <c r="J446" i="1"/>
  <c r="K446" i="1" s="1"/>
  <c r="I447" i="1"/>
  <c r="M446" i="1"/>
  <c r="N446" i="1"/>
  <c r="F445" i="1"/>
  <c r="E445" i="1"/>
  <c r="U445" i="1"/>
  <c r="W445" i="1" s="1"/>
  <c r="G444" i="1" l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s="1"/>
  <c r="X445" i="1" s="1"/>
  <c r="B445" i="1" s="1"/>
  <c r="F447" i="1" l="1"/>
  <c r="U447" i="1"/>
  <c r="W447" i="1" s="1"/>
  <c r="E447" i="1"/>
  <c r="J448" i="1"/>
  <c r="K448" i="1" s="1"/>
  <c r="I449" i="1"/>
  <c r="M448" i="1"/>
  <c r="N448" i="1"/>
  <c r="D446" i="1"/>
  <c r="G446" i="1" s="1"/>
  <c r="G445" i="1"/>
  <c r="F448" i="1" l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P447" i="1" s="1"/>
  <c r="X447" i="1" s="1"/>
  <c r="B447" i="1" s="1"/>
  <c r="L446" i="1"/>
  <c r="O446" i="1" s="1"/>
  <c r="P446" i="1" s="1"/>
  <c r="X446" i="1" l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P448" i="1" s="1"/>
  <c r="X448" i="1" s="1"/>
  <c r="B448" i="1" s="1"/>
  <c r="G447" i="1"/>
  <c r="B446" i="1" l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P449" i="1" s="1"/>
  <c r="X449" i="1" s="1"/>
  <c r="B449" i="1" s="1"/>
  <c r="G448" i="1"/>
  <c r="M452" i="1" l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P450" i="1" s="1"/>
  <c r="X450" i="1" s="1"/>
  <c r="B450" i="1" s="1"/>
  <c r="G449" i="1"/>
  <c r="D451" i="1" l="1"/>
  <c r="L451" i="1" s="1"/>
  <c r="O451" i="1" s="1"/>
  <c r="P451" i="1" s="1"/>
  <c r="F452" i="1"/>
  <c r="U452" i="1"/>
  <c r="W452" i="1" s="1"/>
  <c r="E452" i="1"/>
  <c r="M453" i="1"/>
  <c r="J453" i="1"/>
  <c r="K453" i="1" s="1"/>
  <c r="I454" i="1"/>
  <c r="N453" i="1"/>
  <c r="G450" i="1"/>
  <c r="X451" i="1" l="1"/>
  <c r="G451" i="1"/>
  <c r="F453" i="1"/>
  <c r="U453" i="1"/>
  <c r="W453" i="1" s="1"/>
  <c r="E453" i="1"/>
  <c r="D452" i="1"/>
  <c r="G452" i="1" s="1"/>
  <c r="J454" i="1"/>
  <c r="K454" i="1" s="1"/>
  <c r="I455" i="1"/>
  <c r="M454" i="1"/>
  <c r="N454" i="1"/>
  <c r="B451" i="1" l="1"/>
  <c r="L452" i="1"/>
  <c r="O452" i="1" s="1"/>
  <c r="P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X452" i="1" l="1"/>
  <c r="L453" i="1"/>
  <c r="O453" i="1" s="1"/>
  <c r="P453" i="1" s="1"/>
  <c r="X453" i="1" s="1"/>
  <c r="B453" i="1" s="1"/>
  <c r="D454" i="1"/>
  <c r="L454" i="1" s="1"/>
  <c r="O454" i="1" s="1"/>
  <c r="P454" i="1" s="1"/>
  <c r="X454" i="1" s="1"/>
  <c r="B454" i="1" s="1"/>
  <c r="M456" i="1"/>
  <c r="J456" i="1"/>
  <c r="K456" i="1" s="1"/>
  <c r="I457" i="1"/>
  <c r="N456" i="1"/>
  <c r="F455" i="1"/>
  <c r="E455" i="1"/>
  <c r="U455" i="1"/>
  <c r="W455" i="1" s="1"/>
  <c r="B452" i="1" l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F457" i="1" l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X455" i="1" l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s="1"/>
  <c r="X456" i="1" s="1"/>
  <c r="B456" i="1" s="1"/>
  <c r="B455" i="1" l="1"/>
  <c r="L457" i="1"/>
  <c r="O457" i="1" s="1"/>
  <c r="P457" i="1" s="1"/>
  <c r="X457" i="1" s="1"/>
  <c r="B457" i="1" s="1"/>
  <c r="D458" i="1"/>
  <c r="L458" i="1" s="1"/>
  <c r="O458" i="1" s="1"/>
  <c r="P458" i="1" s="1"/>
  <c r="M460" i="1"/>
  <c r="I461" i="1"/>
  <c r="J460" i="1"/>
  <c r="K460" i="1" s="1"/>
  <c r="N460" i="1"/>
  <c r="F459" i="1"/>
  <c r="U459" i="1"/>
  <c r="W459" i="1" s="1"/>
  <c r="E459" i="1"/>
  <c r="X458" i="1" l="1"/>
  <c r="G458" i="1"/>
  <c r="F460" i="1"/>
  <c r="E460" i="1"/>
  <c r="U460" i="1"/>
  <c r="W460" i="1" s="1"/>
  <c r="J461" i="1"/>
  <c r="K461" i="1" s="1"/>
  <c r="I462" i="1"/>
  <c r="M461" i="1"/>
  <c r="N461" i="1"/>
  <c r="D459" i="1"/>
  <c r="G459" i="1" s="1"/>
  <c r="B458" i="1" l="1"/>
  <c r="F461" i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P460" i="1" s="1"/>
  <c r="X460" i="1" s="1"/>
  <c r="B460" i="1" s="1"/>
  <c r="L459" i="1"/>
  <c r="O459" i="1" s="1"/>
  <c r="P459" i="1" s="1"/>
  <c r="X459" i="1" l="1"/>
  <c r="M463" i="1"/>
  <c r="F462" i="1"/>
  <c r="U462" i="1"/>
  <c r="W462" i="1" s="1"/>
  <c r="E462" i="1"/>
  <c r="I464" i="1"/>
  <c r="J463" i="1"/>
  <c r="K463" i="1" s="1"/>
  <c r="N463" i="1"/>
  <c r="D461" i="1"/>
  <c r="G461" i="1" s="1"/>
  <c r="G460" i="1"/>
  <c r="B459" i="1" l="1"/>
  <c r="L461" i="1"/>
  <c r="O461" i="1" s="1"/>
  <c r="P461" i="1" s="1"/>
  <c r="F463" i="1"/>
  <c r="E463" i="1"/>
  <c r="U463" i="1"/>
  <c r="W463" i="1" s="1"/>
  <c r="J464" i="1"/>
  <c r="K464" i="1" s="1"/>
  <c r="I465" i="1"/>
  <c r="D462" i="1"/>
  <c r="L462" i="1" s="1"/>
  <c r="O462" i="1" s="1"/>
  <c r="P462" i="1" s="1"/>
  <c r="X462" i="1" s="1"/>
  <c r="B462" i="1" s="1"/>
  <c r="X461" i="1" l="1"/>
  <c r="J465" i="1"/>
  <c r="K465" i="1" s="1"/>
  <c r="I466" i="1"/>
  <c r="F464" i="1"/>
  <c r="U464" i="1"/>
  <c r="W464" i="1" s="1"/>
  <c r="E464" i="1"/>
  <c r="G462" i="1"/>
  <c r="D463" i="1"/>
  <c r="G463" i="1" s="1"/>
  <c r="B461" i="1" l="1"/>
  <c r="L463" i="1"/>
  <c r="D464" i="1"/>
  <c r="G464" i="1" s="1"/>
  <c r="J466" i="1"/>
  <c r="K466" i="1" s="1"/>
  <c r="I467" i="1"/>
  <c r="F465" i="1"/>
  <c r="U465" i="1"/>
  <c r="W465" i="1" s="1"/>
  <c r="E465" i="1"/>
  <c r="L464" i="1" l="1"/>
  <c r="O463" i="1"/>
  <c r="P463" i="1" s="1"/>
  <c r="X463" i="1" s="1"/>
  <c r="B463" i="1" s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M465" i="1" l="1"/>
  <c r="O464" i="1"/>
  <c r="P464" i="1" s="1"/>
  <c r="X464" i="1" s="1"/>
  <c r="B464" i="1" s="1"/>
  <c r="D466" i="1"/>
  <c r="G466" i="1" s="1"/>
  <c r="L465" i="1"/>
  <c r="I469" i="1"/>
  <c r="J468" i="1"/>
  <c r="K468" i="1" s="1"/>
  <c r="E467" i="1"/>
  <c r="F467" i="1"/>
  <c r="U467" i="1"/>
  <c r="W467" i="1" s="1"/>
  <c r="L466" i="1" l="1"/>
  <c r="D467" i="1"/>
  <c r="G467" i="1" s="1"/>
  <c r="I470" i="1"/>
  <c r="J469" i="1"/>
  <c r="K469" i="1" s="1"/>
  <c r="M466" i="1"/>
  <c r="O465" i="1"/>
  <c r="P465" i="1" s="1"/>
  <c r="U468" i="1"/>
  <c r="W468" i="1" s="1"/>
  <c r="F468" i="1"/>
  <c r="E468" i="1"/>
  <c r="M467" i="1" l="1"/>
  <c r="M468" i="1" s="1"/>
  <c r="N466" i="1"/>
  <c r="U469" i="1"/>
  <c r="W469" i="1" s="1"/>
  <c r="X465" i="1"/>
  <c r="S465" i="1"/>
  <c r="L467" i="1"/>
  <c r="D468" i="1"/>
  <c r="G468" i="1" s="1"/>
  <c r="F469" i="1"/>
  <c r="E469" i="1"/>
  <c r="I471" i="1"/>
  <c r="J470" i="1"/>
  <c r="K470" i="1" s="1"/>
  <c r="B465" i="1" l="1"/>
  <c r="N467" i="1"/>
  <c r="N468" i="1" s="1"/>
  <c r="O466" i="1"/>
  <c r="P466" i="1" s="1"/>
  <c r="Y465" i="1"/>
  <c r="L468" i="1"/>
  <c r="D469" i="1"/>
  <c r="L469" i="1" s="1"/>
  <c r="I472" i="1"/>
  <c r="J471" i="1"/>
  <c r="K471" i="1" s="1"/>
  <c r="M469" i="1"/>
  <c r="E470" i="1"/>
  <c r="U470" i="1"/>
  <c r="W470" i="1" s="1"/>
  <c r="F470" i="1"/>
  <c r="X466" i="1" l="1"/>
  <c r="O468" i="1"/>
  <c r="P468" i="1" s="1"/>
  <c r="S468" i="1" s="1"/>
  <c r="O467" i="1"/>
  <c r="P467" i="1" s="1"/>
  <c r="X467" i="1" s="1"/>
  <c r="B467" i="1" s="1"/>
  <c r="G469" i="1"/>
  <c r="F471" i="1"/>
  <c r="U471" i="1"/>
  <c r="W471" i="1" s="1"/>
  <c r="E471" i="1"/>
  <c r="J472" i="1"/>
  <c r="K472" i="1" s="1"/>
  <c r="I473" i="1"/>
  <c r="M470" i="1"/>
  <c r="M471" i="1" s="1"/>
  <c r="M472" i="1" s="1"/>
  <c r="N469" i="1"/>
  <c r="N470" i="1" s="1"/>
  <c r="N471" i="1" s="1"/>
  <c r="N472" i="1" s="1"/>
  <c r="D470" i="1"/>
  <c r="L470" i="1" s="1"/>
  <c r="B466" i="1" l="1"/>
  <c r="X468" i="1"/>
  <c r="B468" i="1" s="1"/>
  <c r="G470" i="1"/>
  <c r="M473" i="1"/>
  <c r="O470" i="1"/>
  <c r="P470" i="1" s="1"/>
  <c r="X470" i="1" s="1"/>
  <c r="B470" i="1" s="1"/>
  <c r="Y468" i="1"/>
  <c r="E472" i="1"/>
  <c r="F472" i="1"/>
  <c r="U472" i="1"/>
  <c r="W472" i="1" s="1"/>
  <c r="D471" i="1"/>
  <c r="L471" i="1" s="1"/>
  <c r="O471" i="1" s="1"/>
  <c r="P471" i="1" s="1"/>
  <c r="X471" i="1" s="1"/>
  <c r="B471" i="1" s="1"/>
  <c r="J473" i="1"/>
  <c r="K473" i="1" s="1"/>
  <c r="I474" i="1"/>
  <c r="N473" i="1"/>
  <c r="O469" i="1"/>
  <c r="P469" i="1" s="1"/>
  <c r="X469" i="1" l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P472" i="1" s="1"/>
  <c r="X472" i="1" s="1"/>
  <c r="B472" i="1" s="1"/>
  <c r="B469" i="1" l="1"/>
  <c r="E474" i="1"/>
  <c r="F474" i="1"/>
  <c r="U474" i="1"/>
  <c r="W474" i="1" s="1"/>
  <c r="D473" i="1"/>
  <c r="L473" i="1" s="1"/>
  <c r="O473" i="1" s="1"/>
  <c r="P473" i="1" s="1"/>
  <c r="X473" i="1" s="1"/>
  <c r="B473" i="1" s="1"/>
  <c r="G472" i="1"/>
  <c r="M475" i="1"/>
  <c r="I476" i="1"/>
  <c r="J475" i="1"/>
  <c r="K475" i="1" s="1"/>
  <c r="N475" i="1"/>
  <c r="G473" i="1" l="1"/>
  <c r="F475" i="1"/>
  <c r="U475" i="1"/>
  <c r="W475" i="1" s="1"/>
  <c r="E475" i="1"/>
  <c r="J476" i="1"/>
  <c r="K476" i="1" s="1"/>
  <c r="I477" i="1"/>
  <c r="M476" i="1"/>
  <c r="N476" i="1"/>
  <c r="D474" i="1"/>
  <c r="G474" i="1" s="1"/>
  <c r="E476" i="1" l="1"/>
  <c r="U476" i="1"/>
  <c r="W476" i="1" s="1"/>
  <c r="F476" i="1"/>
  <c r="D475" i="1"/>
  <c r="L475" i="1" s="1"/>
  <c r="O475" i="1" s="1"/>
  <c r="P475" i="1" s="1"/>
  <c r="X475" i="1" s="1"/>
  <c r="B475" i="1" s="1"/>
  <c r="M477" i="1"/>
  <c r="J477" i="1"/>
  <c r="K477" i="1" s="1"/>
  <c r="I478" i="1"/>
  <c r="N477" i="1"/>
  <c r="L474" i="1"/>
  <c r="O474" i="1" s="1"/>
  <c r="P474" i="1" s="1"/>
  <c r="X474" i="1" l="1"/>
  <c r="G475" i="1"/>
  <c r="F477" i="1"/>
  <c r="E477" i="1"/>
  <c r="U477" i="1"/>
  <c r="W477" i="1" s="1"/>
  <c r="J478" i="1"/>
  <c r="K478" i="1" s="1"/>
  <c r="I479" i="1"/>
  <c r="M478" i="1"/>
  <c r="N478" i="1"/>
  <c r="D476" i="1"/>
  <c r="G476" i="1" s="1"/>
  <c r="B474" i="1" l="1"/>
  <c r="J479" i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P476" i="1" s="1"/>
  <c r="X476" i="1" l="1"/>
  <c r="L477" i="1"/>
  <c r="O477" i="1" s="1"/>
  <c r="P477" i="1" s="1"/>
  <c r="X477" i="1" s="1"/>
  <c r="B477" i="1" s="1"/>
  <c r="D478" i="1"/>
  <c r="L478" i="1" s="1"/>
  <c r="O478" i="1" s="1"/>
  <c r="P478" i="1" s="1"/>
  <c r="X478" i="1" s="1"/>
  <c r="B478" i="1" s="1"/>
  <c r="I481" i="1"/>
  <c r="M480" i="1"/>
  <c r="J480" i="1"/>
  <c r="K480" i="1" s="1"/>
  <c r="N480" i="1"/>
  <c r="F479" i="1"/>
  <c r="E479" i="1"/>
  <c r="U479" i="1"/>
  <c r="W479" i="1" s="1"/>
  <c r="B476" i="1" l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P479" i="1" s="1"/>
  <c r="X479" i="1" l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B479" i="1" l="1"/>
  <c r="L480" i="1"/>
  <c r="O480" i="1" s="1"/>
  <c r="P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X480" i="1" l="1"/>
  <c r="F483" i="1"/>
  <c r="E483" i="1"/>
  <c r="U483" i="1"/>
  <c r="W483" i="1" s="1"/>
  <c r="J484" i="1"/>
  <c r="K484" i="1" s="1"/>
  <c r="I485" i="1"/>
  <c r="M484" i="1"/>
  <c r="N484" i="1"/>
  <c r="L481" i="1"/>
  <c r="O481" i="1" s="1"/>
  <c r="P481" i="1" s="1"/>
  <c r="X481" i="1" s="1"/>
  <c r="B481" i="1" s="1"/>
  <c r="D482" i="1"/>
  <c r="L482" i="1" s="1"/>
  <c r="O482" i="1" s="1"/>
  <c r="P482" i="1" s="1"/>
  <c r="X482" i="1" s="1"/>
  <c r="B482" i="1" s="1"/>
  <c r="B480" i="1" l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P483" i="1" s="1"/>
  <c r="X483" i="1" s="1"/>
  <c r="B483" i="1" s="1"/>
  <c r="M486" i="1" l="1"/>
  <c r="J486" i="1"/>
  <c r="K486" i="1" s="1"/>
  <c r="I487" i="1"/>
  <c r="N486" i="1"/>
  <c r="F485" i="1"/>
  <c r="E485" i="1"/>
  <c r="U485" i="1"/>
  <c r="W485" i="1" s="1"/>
  <c r="G483" i="1"/>
  <c r="D484" i="1"/>
  <c r="G484" i="1" s="1"/>
  <c r="L484" i="1" l="1"/>
  <c r="O484" i="1" s="1"/>
  <c r="P484" i="1" s="1"/>
  <c r="X484" i="1" s="1"/>
  <c r="B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L485" i="1" l="1"/>
  <c r="O485" i="1" s="1"/>
  <c r="P485" i="1" s="1"/>
  <c r="X485" i="1" s="1"/>
  <c r="B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L486" i="1" l="1"/>
  <c r="O486" i="1" s="1"/>
  <c r="P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P487" i="1" s="1"/>
  <c r="X487" i="1" s="1"/>
  <c r="B487" i="1" s="1"/>
  <c r="X486" i="1" l="1"/>
  <c r="U489" i="1"/>
  <c r="W489" i="1" s="1"/>
  <c r="F489" i="1"/>
  <c r="E489" i="1"/>
  <c r="D488" i="1"/>
  <c r="L488" i="1" s="1"/>
  <c r="O488" i="1" s="1"/>
  <c r="P488" i="1" s="1"/>
  <c r="X488" i="1" s="1"/>
  <c r="B488" i="1" s="1"/>
  <c r="G487" i="1"/>
  <c r="J490" i="1"/>
  <c r="K490" i="1" s="1"/>
  <c r="M490" i="1"/>
  <c r="I491" i="1"/>
  <c r="N490" i="1"/>
  <c r="B486" i="1" l="1"/>
  <c r="G488" i="1"/>
  <c r="D489" i="1"/>
  <c r="L489" i="1" s="1"/>
  <c r="O489" i="1" s="1"/>
  <c r="P489" i="1" s="1"/>
  <c r="I492" i="1"/>
  <c r="J491" i="1"/>
  <c r="K491" i="1" s="1"/>
  <c r="M491" i="1"/>
  <c r="N491" i="1"/>
  <c r="U490" i="1"/>
  <c r="W490" i="1" s="1"/>
  <c r="E490" i="1"/>
  <c r="F490" i="1"/>
  <c r="X489" i="1" l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P490" i="1" s="1"/>
  <c r="X490" i="1" s="1"/>
  <c r="B490" i="1" s="1"/>
  <c r="B489" i="1" l="1"/>
  <c r="M493" i="1"/>
  <c r="E492" i="1"/>
  <c r="U492" i="1"/>
  <c r="W492" i="1" s="1"/>
  <c r="F492" i="1"/>
  <c r="D491" i="1"/>
  <c r="L491" i="1" s="1"/>
  <c r="O491" i="1" s="1"/>
  <c r="P491" i="1" s="1"/>
  <c r="X491" i="1" s="1"/>
  <c r="B491" i="1" s="1"/>
  <c r="G490" i="1"/>
  <c r="I494" i="1"/>
  <c r="J493" i="1"/>
  <c r="K493" i="1" s="1"/>
  <c r="N493" i="1"/>
  <c r="G491" i="1" l="1"/>
  <c r="D492" i="1"/>
  <c r="L492" i="1" s="1"/>
  <c r="O492" i="1" s="1"/>
  <c r="P492" i="1" s="1"/>
  <c r="X492" i="1" s="1"/>
  <c r="B492" i="1" s="1"/>
  <c r="E493" i="1"/>
  <c r="F493" i="1"/>
  <c r="U493" i="1"/>
  <c r="W493" i="1" s="1"/>
  <c r="J494" i="1"/>
  <c r="K494" i="1" s="1"/>
  <c r="I495" i="1"/>
  <c r="N494" i="1"/>
  <c r="M494" i="1"/>
  <c r="G492" i="1" l="1"/>
  <c r="J495" i="1"/>
  <c r="K495" i="1" s="1"/>
  <c r="I496" i="1"/>
  <c r="E494" i="1"/>
  <c r="F494" i="1"/>
  <c r="U494" i="1"/>
  <c r="W494" i="1" s="1"/>
  <c r="D493" i="1"/>
  <c r="L493" i="1" s="1"/>
  <c r="O493" i="1" s="1"/>
  <c r="P493" i="1" s="1"/>
  <c r="X493" i="1" l="1"/>
  <c r="G493" i="1"/>
  <c r="D494" i="1"/>
  <c r="L494" i="1" s="1"/>
  <c r="J496" i="1"/>
  <c r="K496" i="1" s="1"/>
  <c r="I497" i="1"/>
  <c r="F495" i="1"/>
  <c r="E495" i="1"/>
  <c r="U495" i="1"/>
  <c r="W495" i="1" s="1"/>
  <c r="B493" i="1" l="1"/>
  <c r="G494" i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P494" i="1" s="1"/>
  <c r="X494" i="1" l="1"/>
  <c r="G495" i="1"/>
  <c r="U497" i="1"/>
  <c r="W497" i="1" s="1"/>
  <c r="M496" i="1"/>
  <c r="N496" i="1" s="1"/>
  <c r="O495" i="1"/>
  <c r="P495" i="1" s="1"/>
  <c r="X495" i="1" s="1"/>
  <c r="F497" i="1"/>
  <c r="E497" i="1"/>
  <c r="I499" i="1"/>
  <c r="J498" i="1"/>
  <c r="K498" i="1" s="1"/>
  <c r="D496" i="1"/>
  <c r="G496" i="1" s="1"/>
  <c r="B494" i="1" l="1"/>
  <c r="B495" i="1"/>
  <c r="Y495" i="1"/>
  <c r="D497" i="1"/>
  <c r="G497" i="1" s="1"/>
  <c r="E498" i="1"/>
  <c r="U498" i="1"/>
  <c r="W498" i="1" s="1"/>
  <c r="F498" i="1"/>
  <c r="I500" i="1"/>
  <c r="J499" i="1"/>
  <c r="K499" i="1" s="1"/>
  <c r="L496" i="1"/>
  <c r="L497" i="1" l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N498" i="1" s="1"/>
  <c r="N499" i="1" s="1"/>
  <c r="N500" i="1" s="1"/>
  <c r="O496" i="1"/>
  <c r="P496" i="1" s="1"/>
  <c r="S496" i="1" s="1"/>
  <c r="M498" i="1" l="1"/>
  <c r="M499" i="1" s="1"/>
  <c r="M500" i="1" s="1"/>
  <c r="O497" i="1"/>
  <c r="P497" i="1" s="1"/>
  <c r="G498" i="1"/>
  <c r="S497" i="1"/>
  <c r="X496" i="1"/>
  <c r="Y496" i="1" s="1"/>
  <c r="D499" i="1"/>
  <c r="G499" i="1" s="1"/>
  <c r="O498" i="1"/>
  <c r="P498" i="1" s="1"/>
  <c r="X498" i="1" s="1"/>
  <c r="B498" i="1" s="1"/>
  <c r="I502" i="1"/>
  <c r="J501" i="1"/>
  <c r="K501" i="1" s="1"/>
  <c r="N501" i="1"/>
  <c r="U500" i="1"/>
  <c r="W500" i="1" s="1"/>
  <c r="E500" i="1"/>
  <c r="F500" i="1"/>
  <c r="X497" i="1" l="1"/>
  <c r="L499" i="1"/>
  <c r="O499" i="1" s="1"/>
  <c r="P499" i="1" s="1"/>
  <c r="X499" i="1" s="1"/>
  <c r="B499" i="1" s="1"/>
  <c r="Y497" i="1"/>
  <c r="B496" i="1"/>
  <c r="I503" i="1"/>
  <c r="J502" i="1"/>
  <c r="K502" i="1" s="1"/>
  <c r="N502" i="1"/>
  <c r="D500" i="1"/>
  <c r="G500" i="1" s="1"/>
  <c r="E501" i="1"/>
  <c r="F501" i="1"/>
  <c r="U501" i="1"/>
  <c r="W501" i="1" s="1"/>
  <c r="B497" i="1" l="1"/>
  <c r="L500" i="1"/>
  <c r="O500" i="1" s="1"/>
  <c r="P500" i="1" s="1"/>
  <c r="M501" i="1"/>
  <c r="M502" i="1" s="1"/>
  <c r="M503" i="1" s="1"/>
  <c r="E502" i="1"/>
  <c r="U502" i="1"/>
  <c r="W502" i="1" s="1"/>
  <c r="F502" i="1"/>
  <c r="D501" i="1"/>
  <c r="L501" i="1" s="1"/>
  <c r="O501" i="1" s="1"/>
  <c r="P501" i="1" s="1"/>
  <c r="X501" i="1" s="1"/>
  <c r="B501" i="1" s="1"/>
  <c r="J503" i="1"/>
  <c r="K503" i="1" s="1"/>
  <c r="I504" i="1"/>
  <c r="N503" i="1"/>
  <c r="X500" i="1" l="1"/>
  <c r="G501" i="1"/>
  <c r="M504" i="1"/>
  <c r="D502" i="1"/>
  <c r="L502" i="1" s="1"/>
  <c r="O502" i="1" s="1"/>
  <c r="P502" i="1" s="1"/>
  <c r="X502" i="1" s="1"/>
  <c r="B502" i="1" s="1"/>
  <c r="J504" i="1"/>
  <c r="K504" i="1" s="1"/>
  <c r="I505" i="1"/>
  <c r="N504" i="1"/>
  <c r="E503" i="1"/>
  <c r="U503" i="1"/>
  <c r="W503" i="1" s="1"/>
  <c r="F503" i="1"/>
  <c r="B500" i="1" l="1"/>
  <c r="G502" i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P503" i="1" s="1"/>
  <c r="X503" i="1" s="1"/>
  <c r="B503" i="1" s="1"/>
  <c r="M505" i="1"/>
  <c r="M506" i="1" l="1"/>
  <c r="G503" i="1"/>
  <c r="D504" i="1"/>
  <c r="L504" i="1" s="1"/>
  <c r="O504" i="1" s="1"/>
  <c r="P504" i="1" s="1"/>
  <c r="X504" i="1" s="1"/>
  <c r="B504" i="1" s="1"/>
  <c r="I507" i="1"/>
  <c r="J506" i="1"/>
  <c r="K506" i="1" s="1"/>
  <c r="N506" i="1"/>
  <c r="E505" i="1"/>
  <c r="F505" i="1"/>
  <c r="U505" i="1"/>
  <c r="W505" i="1" s="1"/>
  <c r="G504" i="1" l="1"/>
  <c r="D505" i="1"/>
  <c r="L505" i="1" s="1"/>
  <c r="O505" i="1" s="1"/>
  <c r="P505" i="1" s="1"/>
  <c r="X505" i="1" s="1"/>
  <c r="B505" i="1" s="1"/>
  <c r="I508" i="1"/>
  <c r="J507" i="1"/>
  <c r="K507" i="1" s="1"/>
  <c r="M507" i="1"/>
  <c r="N507" i="1"/>
  <c r="E506" i="1"/>
  <c r="F506" i="1"/>
  <c r="U506" i="1"/>
  <c r="W506" i="1" s="1"/>
  <c r="G505" i="1" l="1"/>
  <c r="D506" i="1"/>
  <c r="L506" i="1" s="1"/>
  <c r="O506" i="1" s="1"/>
  <c r="P506" i="1" s="1"/>
  <c r="X506" i="1" s="1"/>
  <c r="B506" i="1" s="1"/>
  <c r="J508" i="1"/>
  <c r="K508" i="1" s="1"/>
  <c r="I509" i="1"/>
  <c r="M508" i="1"/>
  <c r="N508" i="1"/>
  <c r="E507" i="1"/>
  <c r="F507" i="1"/>
  <c r="U507" i="1"/>
  <c r="W507" i="1" s="1"/>
  <c r="G506" i="1" l="1"/>
  <c r="E508" i="1"/>
  <c r="F508" i="1"/>
  <c r="U508" i="1"/>
  <c r="W508" i="1" s="1"/>
  <c r="D507" i="1"/>
  <c r="L507" i="1" s="1"/>
  <c r="O507" i="1" s="1"/>
  <c r="P507" i="1" s="1"/>
  <c r="J509" i="1"/>
  <c r="K509" i="1" s="1"/>
  <c r="I510" i="1"/>
  <c r="M509" i="1"/>
  <c r="N509" i="1"/>
  <c r="X507" i="1" l="1"/>
  <c r="G507" i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P508" i="1" s="1"/>
  <c r="X508" i="1" s="1"/>
  <c r="B508" i="1" s="1"/>
  <c r="B507" i="1" l="1"/>
  <c r="E510" i="1"/>
  <c r="F510" i="1"/>
  <c r="U510" i="1"/>
  <c r="W510" i="1" s="1"/>
  <c r="I512" i="1"/>
  <c r="M511" i="1"/>
  <c r="J511" i="1"/>
  <c r="K511" i="1" s="1"/>
  <c r="N511" i="1"/>
  <c r="G508" i="1"/>
  <c r="D509" i="1"/>
  <c r="G509" i="1" s="1"/>
  <c r="L509" i="1" l="1"/>
  <c r="O509" i="1" s="1"/>
  <c r="P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X509" i="1" l="1"/>
  <c r="J513" i="1"/>
  <c r="K513" i="1" s="1"/>
  <c r="M513" i="1"/>
  <c r="I514" i="1"/>
  <c r="N513" i="1"/>
  <c r="E512" i="1"/>
  <c r="U512" i="1"/>
  <c r="W512" i="1" s="1"/>
  <c r="F512" i="1"/>
  <c r="L510" i="1"/>
  <c r="O510" i="1" s="1"/>
  <c r="P510" i="1" s="1"/>
  <c r="X510" i="1" s="1"/>
  <c r="B510" i="1" s="1"/>
  <c r="D511" i="1"/>
  <c r="G511" i="1" s="1"/>
  <c r="B509" i="1" l="1"/>
  <c r="D512" i="1"/>
  <c r="L512" i="1" s="1"/>
  <c r="O512" i="1" s="1"/>
  <c r="P512" i="1" s="1"/>
  <c r="X512" i="1" s="1"/>
  <c r="B512" i="1" s="1"/>
  <c r="L511" i="1"/>
  <c r="O511" i="1" s="1"/>
  <c r="P511" i="1" s="1"/>
  <c r="J514" i="1"/>
  <c r="K514" i="1" s="1"/>
  <c r="I515" i="1"/>
  <c r="M514" i="1"/>
  <c r="N514" i="1"/>
  <c r="E513" i="1"/>
  <c r="U513" i="1"/>
  <c r="W513" i="1" s="1"/>
  <c r="F513" i="1"/>
  <c r="X511" i="1" l="1"/>
  <c r="G512" i="1"/>
  <c r="E514" i="1"/>
  <c r="U514" i="1"/>
  <c r="W514" i="1" s="1"/>
  <c r="F514" i="1"/>
  <c r="I516" i="1"/>
  <c r="J515" i="1"/>
  <c r="K515" i="1" s="1"/>
  <c r="M515" i="1"/>
  <c r="N515" i="1"/>
  <c r="D513" i="1"/>
  <c r="G513" i="1" s="1"/>
  <c r="B511" i="1" l="1"/>
  <c r="E515" i="1"/>
  <c r="U515" i="1"/>
  <c r="W515" i="1" s="1"/>
  <c r="F515" i="1"/>
  <c r="J516" i="1"/>
  <c r="K516" i="1" s="1"/>
  <c r="M516" i="1"/>
  <c r="I517" i="1"/>
  <c r="N516" i="1"/>
  <c r="L513" i="1"/>
  <c r="O513" i="1" s="1"/>
  <c r="P513" i="1" s="1"/>
  <c r="X513" i="1" s="1"/>
  <c r="B513" i="1" s="1"/>
  <c r="D514" i="1"/>
  <c r="G514" i="1" s="1"/>
  <c r="L514" i="1" l="1"/>
  <c r="O514" i="1" s="1"/>
  <c r="P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P515" i="1" s="1"/>
  <c r="X515" i="1" s="1"/>
  <c r="B515" i="1" s="1"/>
  <c r="X514" i="1" l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P516" i="1" s="1"/>
  <c r="X516" i="1" s="1"/>
  <c r="B516" i="1" s="1"/>
  <c r="B514" i="1" l="1"/>
  <c r="D517" i="1"/>
  <c r="L517" i="1" s="1"/>
  <c r="O517" i="1" s="1"/>
  <c r="P517" i="1" s="1"/>
  <c r="X517" i="1" s="1"/>
  <c r="B517" i="1" s="1"/>
  <c r="G516" i="1"/>
  <c r="J519" i="1"/>
  <c r="K519" i="1" s="1"/>
  <c r="M519" i="1"/>
  <c r="I520" i="1"/>
  <c r="N519" i="1"/>
  <c r="E518" i="1"/>
  <c r="F518" i="1"/>
  <c r="U518" i="1"/>
  <c r="W518" i="1" s="1"/>
  <c r="G517" i="1" l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P518" i="1" s="1"/>
  <c r="X518" i="1" s="1"/>
  <c r="B518" i="1" s="1"/>
  <c r="E520" i="1" l="1"/>
  <c r="U520" i="1"/>
  <c r="W520" i="1" s="1"/>
  <c r="F520" i="1"/>
  <c r="J521" i="1"/>
  <c r="K521" i="1" s="1"/>
  <c r="I522" i="1"/>
  <c r="M521" i="1"/>
  <c r="N521" i="1"/>
  <c r="G518" i="1"/>
  <c r="D519" i="1"/>
  <c r="G519" i="1" s="1"/>
  <c r="L519" i="1" l="1"/>
  <c r="O519" i="1" s="1"/>
  <c r="P519" i="1" s="1"/>
  <c r="X519" i="1" s="1"/>
  <c r="B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E522" i="1" l="1"/>
  <c r="U522" i="1"/>
  <c r="W522" i="1" s="1"/>
  <c r="F522" i="1"/>
  <c r="I524" i="1"/>
  <c r="J523" i="1"/>
  <c r="K523" i="1" s="1"/>
  <c r="M523" i="1"/>
  <c r="N523" i="1"/>
  <c r="L520" i="1"/>
  <c r="O520" i="1" s="1"/>
  <c r="P520" i="1" s="1"/>
  <c r="X520" i="1" s="1"/>
  <c r="B520" i="1" s="1"/>
  <c r="D521" i="1"/>
  <c r="L521" i="1" s="1"/>
  <c r="O521" i="1" s="1"/>
  <c r="P521" i="1" s="1"/>
  <c r="X521" i="1" l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P522" i="1" s="1"/>
  <c r="X522" i="1" s="1"/>
  <c r="B522" i="1" s="1"/>
  <c r="B521" i="1" l="1"/>
  <c r="D523" i="1"/>
  <c r="G523" i="1" s="1"/>
  <c r="E524" i="1"/>
  <c r="F524" i="1"/>
  <c r="U524" i="1"/>
  <c r="W524" i="1" s="1"/>
  <c r="J525" i="1"/>
  <c r="K525" i="1" s="1"/>
  <c r="I526" i="1"/>
  <c r="G522" i="1"/>
  <c r="L523" i="1" l="1"/>
  <c r="O523" i="1" s="1"/>
  <c r="P523" i="1" s="1"/>
  <c r="J526" i="1"/>
  <c r="K526" i="1" s="1"/>
  <c r="I527" i="1"/>
  <c r="E525" i="1"/>
  <c r="U525" i="1"/>
  <c r="W525" i="1" s="1"/>
  <c r="F525" i="1"/>
  <c r="D524" i="1"/>
  <c r="L524" i="1" s="1"/>
  <c r="X523" i="1" l="1"/>
  <c r="O524" i="1"/>
  <c r="P524" i="1" s="1"/>
  <c r="X524" i="1" s="1"/>
  <c r="B524" i="1" s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B523" i="1" l="1"/>
  <c r="G525" i="1"/>
  <c r="U527" i="1"/>
  <c r="W527" i="1" s="1"/>
  <c r="I529" i="1"/>
  <c r="J528" i="1"/>
  <c r="K528" i="1" s="1"/>
  <c r="E527" i="1"/>
  <c r="F527" i="1"/>
  <c r="M526" i="1"/>
  <c r="N526" i="1" s="1"/>
  <c r="O525" i="1"/>
  <c r="P525" i="1" s="1"/>
  <c r="X525" i="1" s="1"/>
  <c r="D526" i="1"/>
  <c r="L526" i="1" s="1"/>
  <c r="B525" i="1" l="1"/>
  <c r="Y525" i="1"/>
  <c r="M527" i="1"/>
  <c r="N527" i="1" s="1"/>
  <c r="N528" i="1" s="1"/>
  <c r="N529" i="1" s="1"/>
  <c r="O526" i="1"/>
  <c r="P526" i="1" s="1"/>
  <c r="S526" i="1" s="1"/>
  <c r="E528" i="1"/>
  <c r="U528" i="1"/>
  <c r="W528" i="1" s="1"/>
  <c r="F528" i="1"/>
  <c r="D527" i="1"/>
  <c r="L527" i="1" s="1"/>
  <c r="G526" i="1"/>
  <c r="J529" i="1"/>
  <c r="K529" i="1" s="1"/>
  <c r="I530" i="1"/>
  <c r="G527" i="1" l="1"/>
  <c r="M528" i="1"/>
  <c r="O527" i="1"/>
  <c r="P527" i="1" s="1"/>
  <c r="D528" i="1"/>
  <c r="L528" i="1" s="1"/>
  <c r="J530" i="1"/>
  <c r="K530" i="1" s="1"/>
  <c r="I531" i="1"/>
  <c r="N530" i="1"/>
  <c r="X526" i="1"/>
  <c r="E529" i="1"/>
  <c r="F529" i="1"/>
  <c r="U529" i="1"/>
  <c r="W529" i="1" s="1"/>
  <c r="G528" i="1" l="1"/>
  <c r="X527" i="1"/>
  <c r="B527" i="1" s="1"/>
  <c r="S527" i="1"/>
  <c r="Y527" i="1" s="1"/>
  <c r="Y526" i="1"/>
  <c r="M529" i="1"/>
  <c r="M530" i="1" s="1"/>
  <c r="M531" i="1" s="1"/>
  <c r="O528" i="1"/>
  <c r="P528" i="1" s="1"/>
  <c r="D529" i="1"/>
  <c r="L529" i="1" s="1"/>
  <c r="O529" i="1" s="1"/>
  <c r="P529" i="1" s="1"/>
  <c r="X529" i="1" s="1"/>
  <c r="B529" i="1" s="1"/>
  <c r="B526" i="1"/>
  <c r="I532" i="1"/>
  <c r="J531" i="1"/>
  <c r="K531" i="1" s="1"/>
  <c r="N531" i="1"/>
  <c r="E530" i="1"/>
  <c r="F530" i="1"/>
  <c r="U530" i="1"/>
  <c r="W530" i="1" s="1"/>
  <c r="X528" i="1" l="1"/>
  <c r="S528" i="1"/>
  <c r="G529" i="1"/>
  <c r="U531" i="1"/>
  <c r="W531" i="1" s="1"/>
  <c r="E531" i="1"/>
  <c r="F531" i="1"/>
  <c r="J532" i="1"/>
  <c r="K532" i="1" s="1"/>
  <c r="I533" i="1"/>
  <c r="M532" i="1"/>
  <c r="N532" i="1"/>
  <c r="D530" i="1"/>
  <c r="L530" i="1" s="1"/>
  <c r="O530" i="1" s="1"/>
  <c r="P530" i="1" s="1"/>
  <c r="X530" i="1" s="1"/>
  <c r="B530" i="1" s="1"/>
  <c r="B528" i="1" l="1"/>
  <c r="M533" i="1"/>
  <c r="Y528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P531" i="1" s="1"/>
  <c r="X531" i="1" s="1"/>
  <c r="B531" i="1" s="1"/>
  <c r="I535" i="1" l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P532" i="1" s="1"/>
  <c r="X532" i="1" s="1"/>
  <c r="B532" i="1" s="1"/>
  <c r="G531" i="1"/>
  <c r="D533" i="1" l="1"/>
  <c r="G533" i="1" s="1"/>
  <c r="F534" i="1"/>
  <c r="E534" i="1"/>
  <c r="U534" i="1"/>
  <c r="W534" i="1" s="1"/>
  <c r="G532" i="1"/>
  <c r="I536" i="1"/>
  <c r="M535" i="1"/>
  <c r="J535" i="1"/>
  <c r="K535" i="1" s="1"/>
  <c r="N535" i="1"/>
  <c r="L533" i="1" l="1"/>
  <c r="O533" i="1" s="1"/>
  <c r="P533" i="1" s="1"/>
  <c r="X533" i="1" s="1"/>
  <c r="B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L534" i="1" l="1"/>
  <c r="O534" i="1" s="1"/>
  <c r="P534" i="1" s="1"/>
  <c r="X534" i="1" s="1"/>
  <c r="B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L535" i="1" l="1"/>
  <c r="O535" i="1" s="1"/>
  <c r="P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P536" i="1" s="1"/>
  <c r="X536" i="1" s="1"/>
  <c r="B536" i="1" s="1"/>
  <c r="X535" i="1" l="1"/>
  <c r="G536" i="1"/>
  <c r="J539" i="1"/>
  <c r="K539" i="1" s="1"/>
  <c r="I540" i="1"/>
  <c r="M539" i="1"/>
  <c r="N539" i="1"/>
  <c r="D537" i="1"/>
  <c r="L537" i="1" s="1"/>
  <c r="O537" i="1" s="1"/>
  <c r="P537" i="1" s="1"/>
  <c r="X537" i="1" s="1"/>
  <c r="B537" i="1" s="1"/>
  <c r="F538" i="1"/>
  <c r="U538" i="1"/>
  <c r="W538" i="1" s="1"/>
  <c r="E538" i="1"/>
  <c r="B535" i="1" l="1"/>
  <c r="G537" i="1"/>
  <c r="D538" i="1"/>
  <c r="L538" i="1" s="1"/>
  <c r="O538" i="1" s="1"/>
  <c r="P538" i="1" s="1"/>
  <c r="X538" i="1" s="1"/>
  <c r="B538" i="1" s="1"/>
  <c r="M540" i="1"/>
  <c r="J540" i="1"/>
  <c r="K540" i="1" s="1"/>
  <c r="I541" i="1"/>
  <c r="N540" i="1"/>
  <c r="U539" i="1"/>
  <c r="W539" i="1" s="1"/>
  <c r="E539" i="1"/>
  <c r="F539" i="1"/>
  <c r="G538" i="1" l="1"/>
  <c r="J541" i="1"/>
  <c r="K541" i="1" s="1"/>
  <c r="I542" i="1"/>
  <c r="M541" i="1"/>
  <c r="N541" i="1"/>
  <c r="F540" i="1"/>
  <c r="E540" i="1"/>
  <c r="U540" i="1"/>
  <c r="W540" i="1" s="1"/>
  <c r="D539" i="1"/>
  <c r="G539" i="1" s="1"/>
  <c r="L539" i="1" l="1"/>
  <c r="O539" i="1" s="1"/>
  <c r="P539" i="1" s="1"/>
  <c r="D540" i="1"/>
  <c r="L540" i="1" s="1"/>
  <c r="O540" i="1" s="1"/>
  <c r="P540" i="1" s="1"/>
  <c r="X540" i="1" s="1"/>
  <c r="B540" i="1" s="1"/>
  <c r="J542" i="1"/>
  <c r="K542" i="1" s="1"/>
  <c r="I543" i="1"/>
  <c r="M542" i="1"/>
  <c r="N542" i="1"/>
  <c r="E541" i="1"/>
  <c r="F541" i="1"/>
  <c r="U541" i="1"/>
  <c r="W541" i="1" s="1"/>
  <c r="X539" i="1" l="1"/>
  <c r="G540" i="1"/>
  <c r="D541" i="1"/>
  <c r="L541" i="1" s="1"/>
  <c r="O541" i="1" s="1"/>
  <c r="P541" i="1" s="1"/>
  <c r="X541" i="1" s="1"/>
  <c r="B541" i="1" s="1"/>
  <c r="J543" i="1"/>
  <c r="K543" i="1" s="1"/>
  <c r="I544" i="1"/>
  <c r="M543" i="1"/>
  <c r="N543" i="1"/>
  <c r="U542" i="1"/>
  <c r="W542" i="1" s="1"/>
  <c r="E542" i="1"/>
  <c r="F542" i="1"/>
  <c r="B539" i="1" l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F544" i="1" l="1"/>
  <c r="U544" i="1"/>
  <c r="W544" i="1" s="1"/>
  <c r="E544" i="1"/>
  <c r="D543" i="1"/>
  <c r="L543" i="1" s="1"/>
  <c r="O543" i="1" s="1"/>
  <c r="P543" i="1" s="1"/>
  <c r="X543" i="1" s="1"/>
  <c r="B543" i="1" s="1"/>
  <c r="I546" i="1"/>
  <c r="J545" i="1"/>
  <c r="K545" i="1" s="1"/>
  <c r="M545" i="1"/>
  <c r="N545" i="1"/>
  <c r="L542" i="1"/>
  <c r="O542" i="1" s="1"/>
  <c r="P542" i="1" s="1"/>
  <c r="X542" i="1" l="1"/>
  <c r="G543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P544" i="1" s="1"/>
  <c r="X544" i="1" s="1"/>
  <c r="B544" i="1" s="1"/>
  <c r="B542" i="1" l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L545" i="1" l="1"/>
  <c r="O545" i="1" s="1"/>
  <c r="P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X545" i="1" l="1"/>
  <c r="L546" i="1"/>
  <c r="O546" i="1" s="1"/>
  <c r="P546" i="1" s="1"/>
  <c r="X546" i="1" s="1"/>
  <c r="B546" i="1" s="1"/>
  <c r="F548" i="1"/>
  <c r="U548" i="1"/>
  <c r="W548" i="1" s="1"/>
  <c r="E548" i="1"/>
  <c r="D547" i="1"/>
  <c r="L547" i="1" s="1"/>
  <c r="O547" i="1" s="1"/>
  <c r="P547" i="1" s="1"/>
  <c r="X547" i="1" s="1"/>
  <c r="B547" i="1" s="1"/>
  <c r="I550" i="1"/>
  <c r="J549" i="1"/>
  <c r="K549" i="1" s="1"/>
  <c r="M549" i="1"/>
  <c r="N549" i="1"/>
  <c r="B545" i="1" l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P548" i="1" s="1"/>
  <c r="X548" i="1" s="1"/>
  <c r="B548" i="1" s="1"/>
  <c r="E550" i="1" l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P549" i="1" s="1"/>
  <c r="G548" i="1"/>
  <c r="X549" i="1" l="1"/>
  <c r="U551" i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P550" i="1" s="1"/>
  <c r="X550" i="1" s="1"/>
  <c r="B550" i="1" s="1"/>
  <c r="B549" i="1" l="1"/>
  <c r="G550" i="1"/>
  <c r="F552" i="1"/>
  <c r="U552" i="1"/>
  <c r="W552" i="1" s="1"/>
  <c r="E552" i="1"/>
  <c r="D551" i="1"/>
  <c r="L551" i="1" s="1"/>
  <c r="O551" i="1" s="1"/>
  <c r="P551" i="1" s="1"/>
  <c r="X551" i="1" s="1"/>
  <c r="B551" i="1" s="1"/>
  <c r="J553" i="1"/>
  <c r="K553" i="1" s="1"/>
  <c r="I554" i="1"/>
  <c r="M553" i="1"/>
  <c r="N553" i="1"/>
  <c r="G551" i="1" l="1"/>
  <c r="J554" i="1"/>
  <c r="K554" i="1" s="1"/>
  <c r="I555" i="1"/>
  <c r="N554" i="1"/>
  <c r="E553" i="1"/>
  <c r="U553" i="1"/>
  <c r="W553" i="1" s="1"/>
  <c r="F553" i="1"/>
  <c r="D552" i="1"/>
  <c r="G552" i="1" s="1"/>
  <c r="M554" i="1"/>
  <c r="M555" i="1" l="1"/>
  <c r="L552" i="1"/>
  <c r="O552" i="1" s="1"/>
  <c r="P552" i="1" s="1"/>
  <c r="X552" i="1" s="1"/>
  <c r="B552" i="1" s="1"/>
  <c r="D553" i="1"/>
  <c r="L553" i="1" s="1"/>
  <c r="O553" i="1" s="1"/>
  <c r="P553" i="1" s="1"/>
  <c r="J555" i="1"/>
  <c r="K555" i="1" s="1"/>
  <c r="I556" i="1"/>
  <c r="N555" i="1"/>
  <c r="F554" i="1"/>
  <c r="E554" i="1"/>
  <c r="U554" i="1"/>
  <c r="W554" i="1" s="1"/>
  <c r="X553" i="1" l="1"/>
  <c r="G553" i="1"/>
  <c r="D554" i="1"/>
  <c r="G554" i="1" s="1"/>
  <c r="E555" i="1"/>
  <c r="U555" i="1"/>
  <c r="W555" i="1" s="1"/>
  <c r="F555" i="1"/>
  <c r="I557" i="1"/>
  <c r="J556" i="1"/>
  <c r="K556" i="1" s="1"/>
  <c r="B553" i="1" l="1"/>
  <c r="L554" i="1"/>
  <c r="O554" i="1" s="1"/>
  <c r="P554" i="1" s="1"/>
  <c r="X554" i="1" s="1"/>
  <c r="B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L555" i="1" l="1"/>
  <c r="M556" i="1" s="1"/>
  <c r="N556" i="1" s="1"/>
  <c r="E557" i="1"/>
  <c r="F557" i="1"/>
  <c r="J558" i="1"/>
  <c r="K558" i="1" s="1"/>
  <c r="I559" i="1"/>
  <c r="D556" i="1"/>
  <c r="L556" i="1" s="1"/>
  <c r="O555" i="1" l="1"/>
  <c r="P555" i="1" s="1"/>
  <c r="X555" i="1" s="1"/>
  <c r="B555" i="1" s="1"/>
  <c r="M557" i="1"/>
  <c r="O556" i="1"/>
  <c r="P556" i="1" s="1"/>
  <c r="J559" i="1"/>
  <c r="K559" i="1" s="1"/>
  <c r="I560" i="1"/>
  <c r="F558" i="1"/>
  <c r="U558" i="1"/>
  <c r="W558" i="1" s="1"/>
  <c r="E558" i="1"/>
  <c r="D557" i="1"/>
  <c r="L557" i="1" s="1"/>
  <c r="G556" i="1"/>
  <c r="S556" i="1" l="1"/>
  <c r="G557" i="1"/>
  <c r="D558" i="1"/>
  <c r="L558" i="1" s="1"/>
  <c r="I561" i="1"/>
  <c r="J560" i="1"/>
  <c r="K560" i="1" s="1"/>
  <c r="F559" i="1"/>
  <c r="E559" i="1"/>
  <c r="U559" i="1"/>
  <c r="W559" i="1" s="1"/>
  <c r="X556" i="1"/>
  <c r="M558" i="1"/>
  <c r="N557" i="1"/>
  <c r="N558" i="1" s="1"/>
  <c r="N559" i="1" s="1"/>
  <c r="N560" i="1" s="1"/>
  <c r="Y556" i="1" l="1"/>
  <c r="G558" i="1"/>
  <c r="D559" i="1"/>
  <c r="G559" i="1" s="1"/>
  <c r="O557" i="1"/>
  <c r="P557" i="1" s="1"/>
  <c r="J561" i="1"/>
  <c r="K561" i="1" s="1"/>
  <c r="I562" i="1"/>
  <c r="N561" i="1"/>
  <c r="F560" i="1"/>
  <c r="E560" i="1"/>
  <c r="U560" i="1"/>
  <c r="W560" i="1" s="1"/>
  <c r="B556" i="1"/>
  <c r="M559" i="1"/>
  <c r="O558" i="1"/>
  <c r="P558" i="1" s="1"/>
  <c r="X558" i="1" s="1"/>
  <c r="B558" i="1" s="1"/>
  <c r="L559" i="1" l="1"/>
  <c r="O559" i="1" s="1"/>
  <c r="P559" i="1" s="1"/>
  <c r="X559" i="1" s="1"/>
  <c r="B559" i="1" s="1"/>
  <c r="X557" i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B557" i="1" l="1"/>
  <c r="Y557" i="1"/>
  <c r="L560" i="1"/>
  <c r="O560" i="1" s="1"/>
  <c r="P560" i="1" s="1"/>
  <c r="X560" i="1" s="1"/>
  <c r="B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P561" i="1" s="1"/>
  <c r="X561" i="1" s="1"/>
  <c r="B561" i="1" s="1"/>
  <c r="J564" i="1" l="1"/>
  <c r="K564" i="1" s="1"/>
  <c r="I565" i="1"/>
  <c r="N564" i="1"/>
  <c r="U563" i="1"/>
  <c r="W563" i="1" s="1"/>
  <c r="E563" i="1"/>
  <c r="F563" i="1"/>
  <c r="D562" i="1"/>
  <c r="G562" i="1" s="1"/>
  <c r="G561" i="1"/>
  <c r="M564" i="1"/>
  <c r="L562" i="1" l="1"/>
  <c r="O562" i="1" s="1"/>
  <c r="P562" i="1" s="1"/>
  <c r="X562" i="1" s="1"/>
  <c r="B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L563" i="1" l="1"/>
  <c r="O563" i="1" s="1"/>
  <c r="P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P564" i="1" s="1"/>
  <c r="X564" i="1" s="1"/>
  <c r="B564" i="1" s="1"/>
  <c r="X563" i="1" l="1"/>
  <c r="U566" i="1"/>
  <c r="W566" i="1" s="1"/>
  <c r="F566" i="1"/>
  <c r="E566" i="1"/>
  <c r="D565" i="1"/>
  <c r="L565" i="1" s="1"/>
  <c r="O565" i="1" s="1"/>
  <c r="P565" i="1" s="1"/>
  <c r="X565" i="1" s="1"/>
  <c r="B565" i="1" s="1"/>
  <c r="M567" i="1"/>
  <c r="J567" i="1"/>
  <c r="K567" i="1" s="1"/>
  <c r="I568" i="1"/>
  <c r="N567" i="1"/>
  <c r="G564" i="1"/>
  <c r="B563" i="1" l="1"/>
  <c r="E567" i="1"/>
  <c r="F567" i="1"/>
  <c r="U567" i="1"/>
  <c r="W567" i="1" s="1"/>
  <c r="D566" i="1"/>
  <c r="G566" i="1" s="1"/>
  <c r="G565" i="1"/>
  <c r="J568" i="1"/>
  <c r="K568" i="1" s="1"/>
  <c r="I569" i="1"/>
  <c r="M568" i="1"/>
  <c r="N568" i="1"/>
  <c r="L566" i="1" l="1"/>
  <c r="O566" i="1" s="1"/>
  <c r="P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P567" i="1" s="1"/>
  <c r="X567" i="1" s="1"/>
  <c r="B567" i="1" s="1"/>
  <c r="X566" i="1" l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B566" i="1" l="1"/>
  <c r="L568" i="1"/>
  <c r="O568" i="1" s="1"/>
  <c r="P568" i="1" s="1"/>
  <c r="X568" i="1" s="1"/>
  <c r="B568" i="1" s="1"/>
  <c r="M571" i="1"/>
  <c r="J571" i="1"/>
  <c r="K571" i="1" s="1"/>
  <c r="I572" i="1"/>
  <c r="N571" i="1"/>
  <c r="D569" i="1"/>
  <c r="L569" i="1" s="1"/>
  <c r="O569" i="1" s="1"/>
  <c r="P569" i="1" s="1"/>
  <c r="X569" i="1" s="1"/>
  <c r="B569" i="1" s="1"/>
  <c r="U570" i="1"/>
  <c r="W570" i="1" s="1"/>
  <c r="F570" i="1"/>
  <c r="E570" i="1"/>
  <c r="G569" i="1" l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70" i="1" s="1"/>
  <c r="X570" i="1" l="1"/>
  <c r="J573" i="1"/>
  <c r="K573" i="1" s="1"/>
  <c r="M573" i="1"/>
  <c r="I574" i="1"/>
  <c r="N573" i="1"/>
  <c r="D571" i="1"/>
  <c r="L571" i="1" s="1"/>
  <c r="O571" i="1" s="1"/>
  <c r="P571" i="1" s="1"/>
  <c r="X571" i="1" s="1"/>
  <c r="B571" i="1" s="1"/>
  <c r="E572" i="1"/>
  <c r="U572" i="1"/>
  <c r="W572" i="1" s="1"/>
  <c r="F572" i="1"/>
  <c r="G570" i="1"/>
  <c r="B570" i="1" l="1"/>
  <c r="G571" i="1"/>
  <c r="D572" i="1"/>
  <c r="L572" i="1" s="1"/>
  <c r="O572" i="1" s="1"/>
  <c r="P572" i="1" s="1"/>
  <c r="X572" i="1" s="1"/>
  <c r="B572" i="1" s="1"/>
  <c r="M574" i="1"/>
  <c r="I575" i="1"/>
  <c r="J574" i="1"/>
  <c r="K574" i="1" s="1"/>
  <c r="N574" i="1"/>
  <c r="F573" i="1"/>
  <c r="U573" i="1"/>
  <c r="W573" i="1" s="1"/>
  <c r="E573" i="1"/>
  <c r="G572" i="1" l="1"/>
  <c r="E574" i="1"/>
  <c r="U574" i="1"/>
  <c r="W574" i="1" s="1"/>
  <c r="F574" i="1"/>
  <c r="I576" i="1"/>
  <c r="J575" i="1"/>
  <c r="K575" i="1" s="1"/>
  <c r="M575" i="1"/>
  <c r="N575" i="1"/>
  <c r="D573" i="1"/>
  <c r="G573" i="1" s="1"/>
  <c r="E575" i="1" l="1"/>
  <c r="U575" i="1"/>
  <c r="W575" i="1" s="1"/>
  <c r="F575" i="1"/>
  <c r="J576" i="1"/>
  <c r="K576" i="1" s="1"/>
  <c r="M576" i="1"/>
  <c r="I577" i="1"/>
  <c r="N576" i="1"/>
  <c r="L573" i="1"/>
  <c r="O573" i="1" s="1"/>
  <c r="P573" i="1" s="1"/>
  <c r="D574" i="1"/>
  <c r="G574" i="1" s="1"/>
  <c r="X573" i="1" l="1"/>
  <c r="L574" i="1"/>
  <c r="O574" i="1" s="1"/>
  <c r="P574" i="1" s="1"/>
  <c r="X574" i="1" s="1"/>
  <c r="B574" i="1" s="1"/>
  <c r="F576" i="1"/>
  <c r="E576" i="1"/>
  <c r="U576" i="1"/>
  <c r="W576" i="1" s="1"/>
  <c r="I578" i="1"/>
  <c r="J577" i="1"/>
  <c r="K577" i="1" s="1"/>
  <c r="M577" i="1"/>
  <c r="N577" i="1"/>
  <c r="D575" i="1"/>
  <c r="G575" i="1" s="1"/>
  <c r="B573" i="1" l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P576" i="1" s="1"/>
  <c r="X576" i="1" s="1"/>
  <c r="B576" i="1" s="1"/>
  <c r="L575" i="1"/>
  <c r="O575" i="1" s="1"/>
  <c r="P575" i="1" s="1"/>
  <c r="X575" i="1" s="1"/>
  <c r="B575" i="1" s="1"/>
  <c r="M579" i="1" l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P577" i="1" s="1"/>
  <c r="X577" i="1" l="1"/>
  <c r="G577" i="1"/>
  <c r="D578" i="1"/>
  <c r="G578" i="1" s="1"/>
  <c r="J580" i="1"/>
  <c r="K580" i="1" s="1"/>
  <c r="M580" i="1"/>
  <c r="I581" i="1"/>
  <c r="N580" i="1"/>
  <c r="U579" i="1"/>
  <c r="W579" i="1" s="1"/>
  <c r="E579" i="1"/>
  <c r="F579" i="1"/>
  <c r="B577" i="1" l="1"/>
  <c r="L578" i="1"/>
  <c r="O578" i="1" s="1"/>
  <c r="P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X578" i="1" l="1"/>
  <c r="D580" i="1"/>
  <c r="L580" i="1" s="1"/>
  <c r="O580" i="1" s="1"/>
  <c r="P580" i="1" s="1"/>
  <c r="X580" i="1" s="1"/>
  <c r="B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P579" i="1" s="1"/>
  <c r="X579" i="1" s="1"/>
  <c r="B579" i="1" s="1"/>
  <c r="B578" i="1" l="1"/>
  <c r="G580" i="1"/>
  <c r="F582" i="1"/>
  <c r="U582" i="1"/>
  <c r="W582" i="1" s="1"/>
  <c r="E582" i="1"/>
  <c r="D581" i="1"/>
  <c r="L581" i="1" s="1"/>
  <c r="O581" i="1" s="1"/>
  <c r="P581" i="1" s="1"/>
  <c r="X581" i="1" s="1"/>
  <c r="B581" i="1" s="1"/>
  <c r="J583" i="1"/>
  <c r="K583" i="1" s="1"/>
  <c r="M583" i="1"/>
  <c r="I584" i="1"/>
  <c r="N583" i="1"/>
  <c r="G581" i="1" l="1"/>
  <c r="U583" i="1"/>
  <c r="W583" i="1" s="1"/>
  <c r="E583" i="1"/>
  <c r="F583" i="1"/>
  <c r="D582" i="1"/>
  <c r="G582" i="1" s="1"/>
  <c r="J584" i="1"/>
  <c r="K584" i="1" s="1"/>
  <c r="I585" i="1"/>
  <c r="M584" i="1"/>
  <c r="N584" i="1"/>
  <c r="L582" i="1" l="1"/>
  <c r="O582" i="1" s="1"/>
  <c r="P582" i="1" s="1"/>
  <c r="X582" i="1" s="1"/>
  <c r="B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L583" i="1" l="1"/>
  <c r="O583" i="1" s="1"/>
  <c r="P583" i="1" s="1"/>
  <c r="X583" i="1" s="1"/>
  <c r="B583" i="1" s="1"/>
  <c r="E585" i="1"/>
  <c r="U585" i="1"/>
  <c r="W585" i="1" s="1"/>
  <c r="F585" i="1"/>
  <c r="I587" i="1"/>
  <c r="J586" i="1"/>
  <c r="K586" i="1" s="1"/>
  <c r="D584" i="1"/>
  <c r="G584" i="1" s="1"/>
  <c r="L584" i="1" l="1"/>
  <c r="O584" i="1" s="1"/>
  <c r="P584" i="1" s="1"/>
  <c r="F586" i="1"/>
  <c r="E586" i="1"/>
  <c r="U586" i="1"/>
  <c r="W586" i="1" s="1"/>
  <c r="I588" i="1"/>
  <c r="J587" i="1"/>
  <c r="K587" i="1" s="1"/>
  <c r="D585" i="1"/>
  <c r="G585" i="1" s="1"/>
  <c r="X584" i="1" l="1"/>
  <c r="L585" i="1"/>
  <c r="U587" i="1"/>
  <c r="W587" i="1" s="1"/>
  <c r="F587" i="1"/>
  <c r="E587" i="1"/>
  <c r="I589" i="1"/>
  <c r="J588" i="1"/>
  <c r="K588" i="1" s="1"/>
  <c r="U588" i="1" s="1"/>
  <c r="W588" i="1" s="1"/>
  <c r="D586" i="1"/>
  <c r="L586" i="1" s="1"/>
  <c r="B584" i="1" l="1"/>
  <c r="O585" i="1"/>
  <c r="P585" i="1" s="1"/>
  <c r="M586" i="1"/>
  <c r="N586" i="1" s="1"/>
  <c r="O586" i="1" s="1"/>
  <c r="P586" i="1" s="1"/>
  <c r="X586" i="1" s="1"/>
  <c r="G586" i="1"/>
  <c r="M587" i="1"/>
  <c r="D587" i="1"/>
  <c r="L587" i="1" s="1"/>
  <c r="I590" i="1"/>
  <c r="J589" i="1"/>
  <c r="K589" i="1" s="1"/>
  <c r="F588" i="1"/>
  <c r="E588" i="1"/>
  <c r="X585" i="1" l="1"/>
  <c r="B586" i="1"/>
  <c r="Y586" i="1"/>
  <c r="N587" i="1"/>
  <c r="O587" i="1" s="1"/>
  <c r="P587" i="1" s="1"/>
  <c r="S587" i="1" s="1"/>
  <c r="G587" i="1"/>
  <c r="E589" i="1"/>
  <c r="F589" i="1"/>
  <c r="U589" i="1"/>
  <c r="W589" i="1" s="1"/>
  <c r="J590" i="1"/>
  <c r="K590" i="1" s="1"/>
  <c r="I591" i="1"/>
  <c r="M588" i="1"/>
  <c r="D588" i="1"/>
  <c r="G588" i="1" s="1"/>
  <c r="B585" i="1" l="1"/>
  <c r="L588" i="1"/>
  <c r="F590" i="1"/>
  <c r="E590" i="1"/>
  <c r="U590" i="1"/>
  <c r="W590" i="1" s="1"/>
  <c r="M589" i="1"/>
  <c r="M590" i="1" s="1"/>
  <c r="M591" i="1" s="1"/>
  <c r="N588" i="1"/>
  <c r="N589" i="1" s="1"/>
  <c r="N590" i="1" s="1"/>
  <c r="N591" i="1" s="1"/>
  <c r="I592" i="1"/>
  <c r="J591" i="1"/>
  <c r="K591" i="1" s="1"/>
  <c r="X587" i="1"/>
  <c r="Y587" i="1" s="1"/>
  <c r="D589" i="1"/>
  <c r="L589" i="1" s="1"/>
  <c r="G589" i="1" l="1"/>
  <c r="O589" i="1"/>
  <c r="P589" i="1" s="1"/>
  <c r="X589" i="1" s="1"/>
  <c r="B589" i="1" s="1"/>
  <c r="J592" i="1"/>
  <c r="K592" i="1" s="1"/>
  <c r="I593" i="1"/>
  <c r="N592" i="1"/>
  <c r="D590" i="1"/>
  <c r="L590" i="1" s="1"/>
  <c r="O590" i="1" s="1"/>
  <c r="P590" i="1" s="1"/>
  <c r="X590" i="1" s="1"/>
  <c r="B590" i="1" s="1"/>
  <c r="E591" i="1"/>
  <c r="U591" i="1"/>
  <c r="W591" i="1" s="1"/>
  <c r="F591" i="1"/>
  <c r="B587" i="1"/>
  <c r="O588" i="1"/>
  <c r="P588" i="1" s="1"/>
  <c r="X588" i="1" l="1"/>
  <c r="S588" i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B588" i="1" l="1"/>
  <c r="L591" i="1"/>
  <c r="O591" i="1" s="1"/>
  <c r="P591" i="1" s="1"/>
  <c r="D592" i="1"/>
  <c r="L592" i="1" s="1"/>
  <c r="O592" i="1" s="1"/>
  <c r="P592" i="1" s="1"/>
  <c r="X592" i="1" s="1"/>
  <c r="B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X591" i="1" l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B591" i="1" l="1"/>
  <c r="M596" i="1"/>
  <c r="L593" i="1"/>
  <c r="O593" i="1" s="1"/>
  <c r="P593" i="1" s="1"/>
  <c r="D594" i="1"/>
  <c r="L594" i="1" s="1"/>
  <c r="O594" i="1" s="1"/>
  <c r="P594" i="1" s="1"/>
  <c r="X594" i="1" s="1"/>
  <c r="B594" i="1" s="1"/>
  <c r="J596" i="1"/>
  <c r="K596" i="1" s="1"/>
  <c r="I597" i="1"/>
  <c r="N596" i="1"/>
  <c r="E595" i="1"/>
  <c r="F595" i="1"/>
  <c r="U595" i="1"/>
  <c r="W595" i="1" s="1"/>
  <c r="X593" i="1" l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E596" i="1"/>
  <c r="F596" i="1"/>
  <c r="U596" i="1"/>
  <c r="W596" i="1" s="1"/>
  <c r="M597" i="1"/>
  <c r="B593" i="1" l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P596" i="1" s="1"/>
  <c r="X596" i="1" s="1"/>
  <c r="B596" i="1" s="1"/>
  <c r="D597" i="1" l="1"/>
  <c r="L597" i="1" s="1"/>
  <c r="O597" i="1" s="1"/>
  <c r="P597" i="1" s="1"/>
  <c r="X597" i="1" s="1"/>
  <c r="B597" i="1" s="1"/>
  <c r="G596" i="1"/>
  <c r="E598" i="1"/>
  <c r="F598" i="1"/>
  <c r="U598" i="1"/>
  <c r="W598" i="1" s="1"/>
  <c r="I600" i="1"/>
  <c r="M599" i="1"/>
  <c r="J599" i="1"/>
  <c r="K599" i="1" s="1"/>
  <c r="N599" i="1"/>
  <c r="G597" i="1" l="1"/>
  <c r="I601" i="1"/>
  <c r="M600" i="1"/>
  <c r="J600" i="1"/>
  <c r="K600" i="1" s="1"/>
  <c r="N600" i="1"/>
  <c r="D598" i="1"/>
  <c r="G598" i="1" s="1"/>
  <c r="F599" i="1"/>
  <c r="U599" i="1"/>
  <c r="W599" i="1" s="1"/>
  <c r="E599" i="1"/>
  <c r="L598" i="1" l="1"/>
  <c r="O598" i="1" s="1"/>
  <c r="P598" i="1" s="1"/>
  <c r="E600" i="1"/>
  <c r="F600" i="1"/>
  <c r="U600" i="1"/>
  <c r="W600" i="1" s="1"/>
  <c r="D599" i="1"/>
  <c r="L599" i="1" s="1"/>
  <c r="O599" i="1" s="1"/>
  <c r="P599" i="1" s="1"/>
  <c r="X599" i="1" s="1"/>
  <c r="B599" i="1" s="1"/>
  <c r="M601" i="1"/>
  <c r="I602" i="1"/>
  <c r="J601" i="1"/>
  <c r="K601" i="1" s="1"/>
  <c r="N601" i="1"/>
  <c r="X598" i="1" l="1"/>
  <c r="G599" i="1"/>
  <c r="I603" i="1"/>
  <c r="J602" i="1"/>
  <c r="K602" i="1" s="1"/>
  <c r="M602" i="1"/>
  <c r="N602" i="1"/>
  <c r="E601" i="1"/>
  <c r="U601" i="1"/>
  <c r="W601" i="1" s="1"/>
  <c r="F601" i="1"/>
  <c r="D600" i="1"/>
  <c r="G600" i="1" s="1"/>
  <c r="B598" i="1" l="1"/>
  <c r="E602" i="1"/>
  <c r="U602" i="1"/>
  <c r="W602" i="1" s="1"/>
  <c r="F602" i="1"/>
  <c r="D601" i="1"/>
  <c r="G601" i="1" s="1"/>
  <c r="L600" i="1"/>
  <c r="O600" i="1" s="1"/>
  <c r="P600" i="1" s="1"/>
  <c r="I604" i="1"/>
  <c r="M603" i="1"/>
  <c r="J603" i="1"/>
  <c r="K603" i="1" s="1"/>
  <c r="N603" i="1"/>
  <c r="X600" i="1" l="1"/>
  <c r="L601" i="1"/>
  <c r="O601" i="1" s="1"/>
  <c r="P601" i="1" s="1"/>
  <c r="X601" i="1" s="1"/>
  <c r="B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B600" i="1" l="1"/>
  <c r="L602" i="1"/>
  <c r="O602" i="1" s="1"/>
  <c r="P602" i="1" s="1"/>
  <c r="X602" i="1" s="1"/>
  <c r="B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L603" i="1" l="1"/>
  <c r="O603" i="1" s="1"/>
  <c r="P603" i="1" s="1"/>
  <c r="X603" i="1" s="1"/>
  <c r="B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L604" i="1" l="1"/>
  <c r="O604" i="1" s="1"/>
  <c r="P604" i="1" s="1"/>
  <c r="X604" i="1" s="1"/>
  <c r="B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L605" i="1" l="1"/>
  <c r="O605" i="1" s="1"/>
  <c r="P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X605" i="1" l="1"/>
  <c r="F608" i="1"/>
  <c r="E608" i="1"/>
  <c r="U608" i="1"/>
  <c r="W608" i="1" s="1"/>
  <c r="J609" i="1"/>
  <c r="K609" i="1" s="1"/>
  <c r="M609" i="1"/>
  <c r="I610" i="1"/>
  <c r="N609" i="1"/>
  <c r="L606" i="1"/>
  <c r="O606" i="1" s="1"/>
  <c r="P606" i="1" s="1"/>
  <c r="X606" i="1" s="1"/>
  <c r="B606" i="1" s="1"/>
  <c r="D607" i="1"/>
  <c r="G607" i="1" s="1"/>
  <c r="B605" i="1" l="1"/>
  <c r="L607" i="1"/>
  <c r="O607" i="1" s="1"/>
  <c r="P607" i="1" s="1"/>
  <c r="X607" i="1" s="1"/>
  <c r="B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P608" i="1" s="1"/>
  <c r="X608" i="1" s="1"/>
  <c r="B608" i="1" s="1"/>
  <c r="F610" i="1" l="1"/>
  <c r="U610" i="1"/>
  <c r="W610" i="1" s="1"/>
  <c r="E610" i="1"/>
  <c r="J611" i="1"/>
  <c r="K611" i="1" s="1"/>
  <c r="M611" i="1"/>
  <c r="I612" i="1"/>
  <c r="N611" i="1"/>
  <c r="G608" i="1"/>
  <c r="D609" i="1"/>
  <c r="G609" i="1" s="1"/>
  <c r="L609" i="1" l="1"/>
  <c r="O609" i="1" s="1"/>
  <c r="P609" i="1" s="1"/>
  <c r="U611" i="1"/>
  <c r="W611" i="1" s="1"/>
  <c r="E611" i="1"/>
  <c r="F611" i="1"/>
  <c r="I613" i="1"/>
  <c r="J612" i="1"/>
  <c r="K612" i="1" s="1"/>
  <c r="M612" i="1"/>
  <c r="N612" i="1"/>
  <c r="D610" i="1"/>
  <c r="G610" i="1" s="1"/>
  <c r="X609" i="1" l="1"/>
  <c r="I614" i="1"/>
  <c r="M613" i="1"/>
  <c r="J613" i="1"/>
  <c r="K613" i="1" s="1"/>
  <c r="N613" i="1"/>
  <c r="L610" i="1"/>
  <c r="O610" i="1" s="1"/>
  <c r="P610" i="1" s="1"/>
  <c r="X610" i="1" s="1"/>
  <c r="B610" i="1" s="1"/>
  <c r="D611" i="1"/>
  <c r="L611" i="1" s="1"/>
  <c r="O611" i="1" s="1"/>
  <c r="P611" i="1" s="1"/>
  <c r="X611" i="1" s="1"/>
  <c r="B611" i="1" s="1"/>
  <c r="F612" i="1"/>
  <c r="E612" i="1"/>
  <c r="U612" i="1"/>
  <c r="W612" i="1" s="1"/>
  <c r="B609" i="1" l="1"/>
  <c r="G611" i="1"/>
  <c r="U613" i="1"/>
  <c r="W613" i="1" s="1"/>
  <c r="E613" i="1"/>
  <c r="F613" i="1"/>
  <c r="D612" i="1"/>
  <c r="L612" i="1" s="1"/>
  <c r="O612" i="1" s="1"/>
  <c r="P612" i="1" s="1"/>
  <c r="J614" i="1"/>
  <c r="K614" i="1" s="1"/>
  <c r="I615" i="1"/>
  <c r="M614" i="1"/>
  <c r="N614" i="1"/>
  <c r="X612" i="1" l="1"/>
  <c r="G612" i="1"/>
  <c r="F614" i="1"/>
  <c r="E614" i="1"/>
  <c r="U614" i="1"/>
  <c r="W614" i="1" s="1"/>
  <c r="D613" i="1"/>
  <c r="L613" i="1" s="1"/>
  <c r="O613" i="1" s="1"/>
  <c r="P613" i="1" s="1"/>
  <c r="X613" i="1" s="1"/>
  <c r="B613" i="1" s="1"/>
  <c r="I616" i="1"/>
  <c r="J615" i="1"/>
  <c r="K615" i="1" s="1"/>
  <c r="N615" i="1"/>
  <c r="M615" i="1"/>
  <c r="B612" i="1" l="1"/>
  <c r="G613" i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P614" i="1" s="1"/>
  <c r="X614" i="1" s="1"/>
  <c r="B614" i="1" s="1"/>
  <c r="M616" i="1"/>
  <c r="G614" i="1" l="1"/>
  <c r="F616" i="1"/>
  <c r="U616" i="1"/>
  <c r="W616" i="1" s="1"/>
  <c r="E616" i="1"/>
  <c r="D615" i="1"/>
  <c r="G615" i="1" s="1"/>
  <c r="I618" i="1"/>
  <c r="J617" i="1"/>
  <c r="K617" i="1" s="1"/>
  <c r="L615" i="1" l="1"/>
  <c r="O615" i="1" s="1"/>
  <c r="P615" i="1" s="1"/>
  <c r="I619" i="1"/>
  <c r="J618" i="1"/>
  <c r="K618" i="1" s="1"/>
  <c r="D616" i="1"/>
  <c r="G616" i="1" s="1"/>
  <c r="E617" i="1"/>
  <c r="U617" i="1"/>
  <c r="W617" i="1" s="1"/>
  <c r="F617" i="1"/>
  <c r="X615" i="1" l="1"/>
  <c r="U618" i="1"/>
  <c r="W618" i="1" s="1"/>
  <c r="L616" i="1"/>
  <c r="D617" i="1"/>
  <c r="G617" i="1" s="1"/>
  <c r="F618" i="1"/>
  <c r="E618" i="1"/>
  <c r="J619" i="1"/>
  <c r="K619" i="1" s="1"/>
  <c r="I620" i="1"/>
  <c r="B615" i="1" l="1"/>
  <c r="O616" i="1"/>
  <c r="P616" i="1" s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X616" i="1" l="1"/>
  <c r="M618" i="1"/>
  <c r="N618" i="1" s="1"/>
  <c r="N619" i="1" s="1"/>
  <c r="O617" i="1"/>
  <c r="P617" i="1" s="1"/>
  <c r="S617" i="1" s="1"/>
  <c r="G618" i="1"/>
  <c r="I622" i="1"/>
  <c r="J621" i="1"/>
  <c r="K621" i="1" s="1"/>
  <c r="U620" i="1"/>
  <c r="W620" i="1" s="1"/>
  <c r="E620" i="1"/>
  <c r="F620" i="1"/>
  <c r="D619" i="1"/>
  <c r="L619" i="1" s="1"/>
  <c r="B616" i="1" l="1"/>
  <c r="X617" i="1"/>
  <c r="B617" i="1" s="1"/>
  <c r="O618" i="1"/>
  <c r="P618" i="1" s="1"/>
  <c r="X618" i="1" s="1"/>
  <c r="B618" i="1" s="1"/>
  <c r="M619" i="1"/>
  <c r="G619" i="1"/>
  <c r="S618" i="1"/>
  <c r="Y618" i="1" s="1"/>
  <c r="Y617" i="1"/>
  <c r="E621" i="1"/>
  <c r="U621" i="1"/>
  <c r="W621" i="1" s="1"/>
  <c r="F621" i="1"/>
  <c r="M620" i="1"/>
  <c r="O619" i="1"/>
  <c r="P619" i="1" s="1"/>
  <c r="I623" i="1"/>
  <c r="J622" i="1"/>
  <c r="K622" i="1" s="1"/>
  <c r="D620" i="1"/>
  <c r="L620" i="1" s="1"/>
  <c r="G620" i="1" l="1"/>
  <c r="M621" i="1"/>
  <c r="M622" i="1" s="1"/>
  <c r="M623" i="1" s="1"/>
  <c r="N620" i="1"/>
  <c r="N621" i="1" s="1"/>
  <c r="N622" i="1" s="1"/>
  <c r="N623" i="1" s="1"/>
  <c r="X619" i="1"/>
  <c r="S619" i="1"/>
  <c r="J623" i="1"/>
  <c r="K623" i="1" s="1"/>
  <c r="I624" i="1"/>
  <c r="E622" i="1"/>
  <c r="U622" i="1"/>
  <c r="W622" i="1" s="1"/>
  <c r="F622" i="1"/>
  <c r="D621" i="1"/>
  <c r="G621" i="1" s="1"/>
  <c r="B619" i="1" l="1"/>
  <c r="O620" i="1"/>
  <c r="P620" i="1" s="1"/>
  <c r="Y619" i="1"/>
  <c r="M624" i="1"/>
  <c r="L621" i="1"/>
  <c r="O621" i="1" s="1"/>
  <c r="P621" i="1" s="1"/>
  <c r="X621" i="1" s="1"/>
  <c r="B621" i="1" s="1"/>
  <c r="D622" i="1"/>
  <c r="G622" i="1" s="1"/>
  <c r="J624" i="1"/>
  <c r="K624" i="1" s="1"/>
  <c r="I625" i="1"/>
  <c r="N624" i="1"/>
  <c r="E623" i="1"/>
  <c r="U623" i="1"/>
  <c r="W623" i="1" s="1"/>
  <c r="F623" i="1"/>
  <c r="X620" i="1" l="1"/>
  <c r="L622" i="1"/>
  <c r="O622" i="1" s="1"/>
  <c r="P622" i="1" s="1"/>
  <c r="X622" i="1" s="1"/>
  <c r="B622" i="1" s="1"/>
  <c r="D623" i="1"/>
  <c r="L623" i="1" s="1"/>
  <c r="O623" i="1" s="1"/>
  <c r="P623" i="1" s="1"/>
  <c r="X623" i="1" s="1"/>
  <c r="B623" i="1" s="1"/>
  <c r="J625" i="1"/>
  <c r="K625" i="1" s="1"/>
  <c r="I626" i="1"/>
  <c r="M625" i="1"/>
  <c r="N625" i="1"/>
  <c r="E624" i="1"/>
  <c r="F624" i="1"/>
  <c r="U624" i="1"/>
  <c r="W624" i="1" s="1"/>
  <c r="B620" i="1" l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P624" i="1" s="1"/>
  <c r="X624" i="1" s="1"/>
  <c r="B624" i="1" s="1"/>
  <c r="M627" i="1" l="1"/>
  <c r="I628" i="1"/>
  <c r="J627" i="1"/>
  <c r="K627" i="1" s="1"/>
  <c r="N627" i="1"/>
  <c r="E626" i="1"/>
  <c r="F626" i="1"/>
  <c r="U626" i="1"/>
  <c r="W626" i="1" s="1"/>
  <c r="G624" i="1"/>
  <c r="D625" i="1"/>
  <c r="G625" i="1" s="1"/>
  <c r="L625" i="1" l="1"/>
  <c r="O625" i="1" s="1"/>
  <c r="P625" i="1" s="1"/>
  <c r="X625" i="1" s="1"/>
  <c r="B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L626" i="1" l="1"/>
  <c r="O626" i="1" s="1"/>
  <c r="P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P627" i="1" s="1"/>
  <c r="X627" i="1" s="1"/>
  <c r="B627" i="1" s="1"/>
  <c r="X626" i="1" l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B626" i="1" l="1"/>
  <c r="L628" i="1"/>
  <c r="O628" i="1" s="1"/>
  <c r="P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X628" i="1" l="1"/>
  <c r="L629" i="1"/>
  <c r="O629" i="1" s="1"/>
  <c r="P629" i="1" s="1"/>
  <c r="X629" i="1" s="1"/>
  <c r="B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B628" i="1" l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P631" i="1" s="1"/>
  <c r="X631" i="1" s="1"/>
  <c r="B631" i="1" s="1"/>
  <c r="L630" i="1"/>
  <c r="O630" i="1" s="1"/>
  <c r="P630" i="1" s="1"/>
  <c r="X630" i="1" s="1"/>
  <c r="B630" i="1" s="1"/>
  <c r="M634" i="1" l="1"/>
  <c r="I635" i="1"/>
  <c r="J634" i="1"/>
  <c r="K634" i="1" s="1"/>
  <c r="N634" i="1"/>
  <c r="F633" i="1"/>
  <c r="U633" i="1"/>
  <c r="W633" i="1" s="1"/>
  <c r="E633" i="1"/>
  <c r="D632" i="1"/>
  <c r="G632" i="1" s="1"/>
  <c r="G631" i="1"/>
  <c r="D633" i="1" l="1"/>
  <c r="L633" i="1" s="1"/>
  <c r="O633" i="1" s="1"/>
  <c r="P633" i="1" s="1"/>
  <c r="L632" i="1"/>
  <c r="O632" i="1" s="1"/>
  <c r="P632" i="1" s="1"/>
  <c r="X632" i="1" s="1"/>
  <c r="B632" i="1" s="1"/>
  <c r="F634" i="1"/>
  <c r="E634" i="1"/>
  <c r="U634" i="1"/>
  <c r="W634" i="1" s="1"/>
  <c r="M635" i="1"/>
  <c r="J635" i="1"/>
  <c r="K635" i="1" s="1"/>
  <c r="I636" i="1"/>
  <c r="N635" i="1"/>
  <c r="X633" i="1" l="1"/>
  <c r="G633" i="1"/>
  <c r="D634" i="1"/>
  <c r="L634" i="1" s="1"/>
  <c r="O634" i="1" s="1"/>
  <c r="P634" i="1" s="1"/>
  <c r="X634" i="1" s="1"/>
  <c r="B634" i="1" s="1"/>
  <c r="M636" i="1"/>
  <c r="J636" i="1"/>
  <c r="K636" i="1" s="1"/>
  <c r="I637" i="1"/>
  <c r="N636" i="1"/>
  <c r="F635" i="1"/>
  <c r="U635" i="1"/>
  <c r="W635" i="1" s="1"/>
  <c r="E635" i="1"/>
  <c r="B633" i="1" l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P635" i="1" s="1"/>
  <c r="X635" i="1" s="1"/>
  <c r="B635" i="1" s="1"/>
  <c r="D636" i="1" l="1"/>
  <c r="G636" i="1" s="1"/>
  <c r="F637" i="1"/>
  <c r="U637" i="1"/>
  <c r="W637" i="1" s="1"/>
  <c r="E637" i="1"/>
  <c r="G635" i="1"/>
  <c r="J638" i="1"/>
  <c r="K638" i="1" s="1"/>
  <c r="I639" i="1"/>
  <c r="M638" i="1"/>
  <c r="N638" i="1"/>
  <c r="L636" i="1" l="1"/>
  <c r="O636" i="1" s="1"/>
  <c r="P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X636" i="1" l="1"/>
  <c r="L637" i="1"/>
  <c r="O637" i="1" s="1"/>
  <c r="P637" i="1" s="1"/>
  <c r="X637" i="1" s="1"/>
  <c r="B637" i="1" s="1"/>
  <c r="F639" i="1"/>
  <c r="E639" i="1"/>
  <c r="U639" i="1"/>
  <c r="W639" i="1" s="1"/>
  <c r="D638" i="1"/>
  <c r="G638" i="1" s="1"/>
  <c r="J640" i="1"/>
  <c r="K640" i="1" s="1"/>
  <c r="M640" i="1"/>
  <c r="I641" i="1"/>
  <c r="N640" i="1"/>
  <c r="B636" i="1" l="1"/>
  <c r="L638" i="1"/>
  <c r="O638" i="1" s="1"/>
  <c r="P638" i="1" s="1"/>
  <c r="X638" i="1" s="1"/>
  <c r="B638" i="1" s="1"/>
  <c r="F640" i="1"/>
  <c r="U640" i="1"/>
  <c r="W640" i="1" s="1"/>
  <c r="E640" i="1"/>
  <c r="D639" i="1"/>
  <c r="L639" i="1" s="1"/>
  <c r="O639" i="1" s="1"/>
  <c r="P639" i="1" s="1"/>
  <c r="X639" i="1" s="1"/>
  <c r="B639" i="1" s="1"/>
  <c r="I642" i="1"/>
  <c r="M641" i="1"/>
  <c r="J641" i="1"/>
  <c r="K641" i="1" s="1"/>
  <c r="N641" i="1"/>
  <c r="G639" i="1" l="1"/>
  <c r="I643" i="1"/>
  <c r="J642" i="1"/>
  <c r="K642" i="1" s="1"/>
  <c r="M642" i="1"/>
  <c r="N642" i="1"/>
  <c r="D640" i="1"/>
  <c r="L640" i="1" s="1"/>
  <c r="O640" i="1" s="1"/>
  <c r="P640" i="1" s="1"/>
  <c r="F641" i="1"/>
  <c r="U641" i="1"/>
  <c r="W641" i="1" s="1"/>
  <c r="E641" i="1"/>
  <c r="X640" i="1" l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B640" i="1" l="1"/>
  <c r="L641" i="1"/>
  <c r="O641" i="1" s="1"/>
  <c r="P641" i="1" s="1"/>
  <c r="I645" i="1"/>
  <c r="M644" i="1"/>
  <c r="J644" i="1"/>
  <c r="K644" i="1" s="1"/>
  <c r="N644" i="1"/>
  <c r="D642" i="1"/>
  <c r="L642" i="1" s="1"/>
  <c r="O642" i="1" s="1"/>
  <c r="P642" i="1" s="1"/>
  <c r="X642" i="1" s="1"/>
  <c r="B642" i="1" s="1"/>
  <c r="F643" i="1"/>
  <c r="U643" i="1"/>
  <c r="W643" i="1" s="1"/>
  <c r="E643" i="1"/>
  <c r="X641" i="1" l="1"/>
  <c r="G642" i="1"/>
  <c r="F644" i="1"/>
  <c r="U644" i="1"/>
  <c r="W644" i="1" s="1"/>
  <c r="E644" i="1"/>
  <c r="D643" i="1"/>
  <c r="L643" i="1" s="1"/>
  <c r="O643" i="1" s="1"/>
  <c r="P643" i="1" s="1"/>
  <c r="X643" i="1" s="1"/>
  <c r="B643" i="1" s="1"/>
  <c r="J645" i="1"/>
  <c r="K645" i="1" s="1"/>
  <c r="I646" i="1"/>
  <c r="M645" i="1"/>
  <c r="N645" i="1"/>
  <c r="B641" i="1" l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P644" i="1" s="1"/>
  <c r="X644" i="1" s="1"/>
  <c r="B644" i="1" s="1"/>
  <c r="G644" i="1" l="1"/>
  <c r="D645" i="1"/>
  <c r="G645" i="1" s="1"/>
  <c r="J647" i="1"/>
  <c r="K647" i="1" s="1"/>
  <c r="I648" i="1"/>
  <c r="N647" i="1"/>
  <c r="F646" i="1"/>
  <c r="U646" i="1"/>
  <c r="W646" i="1" s="1"/>
  <c r="E646" i="1"/>
  <c r="L645" i="1" l="1"/>
  <c r="O645" i="1" s="1"/>
  <c r="P645" i="1" s="1"/>
  <c r="X645" i="1" s="1"/>
  <c r="B645" i="1" s="1"/>
  <c r="J648" i="1"/>
  <c r="K648" i="1" s="1"/>
  <c r="I649" i="1"/>
  <c r="F647" i="1"/>
  <c r="E647" i="1"/>
  <c r="U647" i="1"/>
  <c r="W647" i="1" s="1"/>
  <c r="M646" i="1"/>
  <c r="D646" i="1"/>
  <c r="L646" i="1" s="1"/>
  <c r="M647" i="1" l="1"/>
  <c r="O646" i="1"/>
  <c r="P646" i="1" s="1"/>
  <c r="X646" i="1" s="1"/>
  <c r="B646" i="1" s="1"/>
  <c r="G646" i="1"/>
  <c r="D647" i="1"/>
  <c r="L647" i="1" s="1"/>
  <c r="J649" i="1"/>
  <c r="K649" i="1" s="1"/>
  <c r="I650" i="1"/>
  <c r="F648" i="1"/>
  <c r="E648" i="1"/>
  <c r="U648" i="1"/>
  <c r="W648" i="1" s="1"/>
  <c r="G647" i="1" l="1"/>
  <c r="M648" i="1"/>
  <c r="O647" i="1"/>
  <c r="P647" i="1" s="1"/>
  <c r="J650" i="1"/>
  <c r="K650" i="1" s="1"/>
  <c r="I651" i="1"/>
  <c r="F649" i="1"/>
  <c r="E649" i="1"/>
  <c r="U649" i="1"/>
  <c r="W649" i="1" s="1"/>
  <c r="D648" i="1"/>
  <c r="L648" i="1" s="1"/>
  <c r="X647" i="1" l="1"/>
  <c r="G648" i="1"/>
  <c r="M649" i="1"/>
  <c r="N648" i="1"/>
  <c r="J651" i="1"/>
  <c r="K651" i="1" s="1"/>
  <c r="I652" i="1"/>
  <c r="F650" i="1"/>
  <c r="E650" i="1"/>
  <c r="U650" i="1"/>
  <c r="W650" i="1" s="1"/>
  <c r="D649" i="1"/>
  <c r="G649" i="1" s="1"/>
  <c r="B647" i="1" l="1"/>
  <c r="N649" i="1"/>
  <c r="N650" i="1" s="1"/>
  <c r="L649" i="1"/>
  <c r="U651" i="1"/>
  <c r="W651" i="1" s="1"/>
  <c r="O648" i="1"/>
  <c r="P648" i="1" s="1"/>
  <c r="M650" i="1"/>
  <c r="D650" i="1"/>
  <c r="L650" i="1" s="1"/>
  <c r="J652" i="1"/>
  <c r="K652" i="1" s="1"/>
  <c r="I653" i="1"/>
  <c r="E651" i="1"/>
  <c r="F651" i="1"/>
  <c r="X648" i="1" l="1"/>
  <c r="Y648" i="1" s="1"/>
  <c r="O649" i="1"/>
  <c r="P649" i="1" s="1"/>
  <c r="X649" i="1" s="1"/>
  <c r="B649" i="1" s="1"/>
  <c r="G650" i="1"/>
  <c r="S649" i="1"/>
  <c r="Y649" i="1" s="1"/>
  <c r="F652" i="1"/>
  <c r="E652" i="1"/>
  <c r="U652" i="1"/>
  <c r="W652" i="1" s="1"/>
  <c r="M651" i="1"/>
  <c r="O650" i="1"/>
  <c r="P650" i="1" s="1"/>
  <c r="S650" i="1" s="1"/>
  <c r="I654" i="1"/>
  <c r="J653" i="1"/>
  <c r="K653" i="1" s="1"/>
  <c r="D651" i="1"/>
  <c r="L651" i="1" s="1"/>
  <c r="B648" i="1" l="1"/>
  <c r="G651" i="1"/>
  <c r="J654" i="1"/>
  <c r="K654" i="1" s="1"/>
  <c r="I655" i="1"/>
  <c r="M652" i="1"/>
  <c r="M653" i="1" s="1"/>
  <c r="M654" i="1" s="1"/>
  <c r="N651" i="1"/>
  <c r="N652" i="1" s="1"/>
  <c r="N653" i="1" s="1"/>
  <c r="N654" i="1" s="1"/>
  <c r="X650" i="1"/>
  <c r="Y650" i="1" s="1"/>
  <c r="D652" i="1"/>
  <c r="L652" i="1" s="1"/>
  <c r="F653" i="1"/>
  <c r="U653" i="1"/>
  <c r="W653" i="1" s="1"/>
  <c r="E653" i="1"/>
  <c r="B650" i="1" l="1"/>
  <c r="O651" i="1"/>
  <c r="P651" i="1" s="1"/>
  <c r="O652" i="1"/>
  <c r="P652" i="1" s="1"/>
  <c r="X652" i="1" s="1"/>
  <c r="B652" i="1" s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L653" i="1" l="1"/>
  <c r="O653" i="1" s="1"/>
  <c r="P653" i="1" s="1"/>
  <c r="X653" i="1" s="1"/>
  <c r="B653" i="1" s="1"/>
  <c r="X651" i="1"/>
  <c r="S651" i="1"/>
  <c r="Y651" i="1" s="1"/>
  <c r="M656" i="1"/>
  <c r="I657" i="1"/>
  <c r="J656" i="1"/>
  <c r="K656" i="1" s="1"/>
  <c r="N656" i="1"/>
  <c r="D654" i="1"/>
  <c r="L654" i="1" s="1"/>
  <c r="O654" i="1" s="1"/>
  <c r="P654" i="1" s="1"/>
  <c r="X654" i="1" s="1"/>
  <c r="B654" i="1" s="1"/>
  <c r="U655" i="1"/>
  <c r="W655" i="1" s="1"/>
  <c r="E655" i="1"/>
  <c r="F655" i="1"/>
  <c r="B651" i="1" l="1"/>
  <c r="M657" i="1"/>
  <c r="G654" i="1"/>
  <c r="E656" i="1"/>
  <c r="F656" i="1"/>
  <c r="U656" i="1"/>
  <c r="W656" i="1" s="1"/>
  <c r="D655" i="1"/>
  <c r="L655" i="1" s="1"/>
  <c r="O655" i="1" s="1"/>
  <c r="P655" i="1" s="1"/>
  <c r="X655" i="1" s="1"/>
  <c r="B655" i="1" s="1"/>
  <c r="I658" i="1"/>
  <c r="J657" i="1"/>
  <c r="K657" i="1" s="1"/>
  <c r="N657" i="1"/>
  <c r="G655" i="1" l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P656" i="1" s="1"/>
  <c r="X656" i="1" s="1"/>
  <c r="B656" i="1" s="1"/>
  <c r="J659" i="1" l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P657" i="1" s="1"/>
  <c r="X657" i="1" s="1"/>
  <c r="B657" i="1" s="1"/>
  <c r="G656" i="1"/>
  <c r="G657" i="1" l="1"/>
  <c r="D658" i="1"/>
  <c r="L658" i="1" s="1"/>
  <c r="O658" i="1" s="1"/>
  <c r="P658" i="1" s="1"/>
  <c r="X658" i="1" s="1"/>
  <c r="B658" i="1" s="1"/>
  <c r="I661" i="1"/>
  <c r="M660" i="1"/>
  <c r="J660" i="1"/>
  <c r="K660" i="1" s="1"/>
  <c r="N660" i="1"/>
  <c r="F659" i="1"/>
  <c r="U659" i="1"/>
  <c r="W659" i="1" s="1"/>
  <c r="E659" i="1"/>
  <c r="G658" i="1" l="1"/>
  <c r="I662" i="1"/>
  <c r="J661" i="1"/>
  <c r="K661" i="1" s="1"/>
  <c r="M661" i="1"/>
  <c r="N661" i="1"/>
  <c r="F660" i="1"/>
  <c r="E660" i="1"/>
  <c r="U660" i="1"/>
  <c r="W660" i="1" s="1"/>
  <c r="D659" i="1"/>
  <c r="G659" i="1" s="1"/>
  <c r="D660" i="1" l="1"/>
  <c r="G660" i="1" s="1"/>
  <c r="U661" i="1"/>
  <c r="W661" i="1" s="1"/>
  <c r="F661" i="1"/>
  <c r="E661" i="1"/>
  <c r="L659" i="1"/>
  <c r="O659" i="1" s="1"/>
  <c r="P659" i="1" s="1"/>
  <c r="X659" i="1" s="1"/>
  <c r="B659" i="1" s="1"/>
  <c r="J662" i="1"/>
  <c r="K662" i="1" s="1"/>
  <c r="M662" i="1"/>
  <c r="I663" i="1"/>
  <c r="N662" i="1"/>
  <c r="L660" i="1" l="1"/>
  <c r="O660" i="1" s="1"/>
  <c r="P660" i="1" s="1"/>
  <c r="X660" i="1" s="1"/>
  <c r="B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L661" i="1" l="1"/>
  <c r="O661" i="1" s="1"/>
  <c r="P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P662" i="1" s="1"/>
  <c r="X662" i="1" s="1"/>
  <c r="B662" i="1" s="1"/>
  <c r="X661" i="1" l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B661" i="1" l="1"/>
  <c r="L663" i="1"/>
  <c r="O663" i="1" s="1"/>
  <c r="P663" i="1" s="1"/>
  <c r="U665" i="1"/>
  <c r="W665" i="1" s="1"/>
  <c r="F665" i="1"/>
  <c r="E665" i="1"/>
  <c r="D664" i="1"/>
  <c r="L664" i="1" s="1"/>
  <c r="O664" i="1" s="1"/>
  <c r="P664" i="1" s="1"/>
  <c r="X664" i="1" s="1"/>
  <c r="B664" i="1" s="1"/>
  <c r="M666" i="1"/>
  <c r="J666" i="1"/>
  <c r="K666" i="1" s="1"/>
  <c r="I667" i="1"/>
  <c r="N666" i="1"/>
  <c r="X663" i="1" l="1"/>
  <c r="G664" i="1"/>
  <c r="U666" i="1"/>
  <c r="W666" i="1" s="1"/>
  <c r="E666" i="1"/>
  <c r="F666" i="1"/>
  <c r="D665" i="1"/>
  <c r="L665" i="1" s="1"/>
  <c r="O665" i="1" s="1"/>
  <c r="P665" i="1" s="1"/>
  <c r="X665" i="1" s="1"/>
  <c r="B665" i="1" s="1"/>
  <c r="I668" i="1"/>
  <c r="J667" i="1"/>
  <c r="K667" i="1" s="1"/>
  <c r="M667" i="1"/>
  <c r="N667" i="1"/>
  <c r="B663" i="1" l="1"/>
  <c r="G665" i="1"/>
  <c r="F667" i="1"/>
  <c r="E667" i="1"/>
  <c r="U667" i="1"/>
  <c r="W667" i="1" s="1"/>
  <c r="D666" i="1"/>
  <c r="L666" i="1" s="1"/>
  <c r="O666" i="1" s="1"/>
  <c r="P666" i="1" s="1"/>
  <c r="X666" i="1" s="1"/>
  <c r="B666" i="1" s="1"/>
  <c r="J668" i="1"/>
  <c r="K668" i="1" s="1"/>
  <c r="I669" i="1"/>
  <c r="M668" i="1"/>
  <c r="N668" i="1"/>
  <c r="G666" i="1" l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P667" i="1" s="1"/>
  <c r="X667" i="1" s="1"/>
  <c r="B667" i="1" s="1"/>
  <c r="D668" i="1" l="1"/>
  <c r="L668" i="1" s="1"/>
  <c r="O668" i="1" s="1"/>
  <c r="P668" i="1" s="1"/>
  <c r="F669" i="1"/>
  <c r="U669" i="1"/>
  <c r="W669" i="1" s="1"/>
  <c r="E669" i="1"/>
  <c r="G667" i="1"/>
  <c r="I671" i="1"/>
  <c r="J670" i="1"/>
  <c r="K670" i="1" s="1"/>
  <c r="M670" i="1"/>
  <c r="N670" i="1"/>
  <c r="X668" i="1" l="1"/>
  <c r="G668" i="1"/>
  <c r="I672" i="1"/>
  <c r="J671" i="1"/>
  <c r="K671" i="1" s="1"/>
  <c r="M671" i="1"/>
  <c r="N671" i="1"/>
  <c r="D669" i="1"/>
  <c r="L669" i="1" s="1"/>
  <c r="O669" i="1" s="1"/>
  <c r="P669" i="1" s="1"/>
  <c r="X669" i="1" s="1"/>
  <c r="B669" i="1" s="1"/>
  <c r="U670" i="1"/>
  <c r="W670" i="1" s="1"/>
  <c r="F670" i="1"/>
  <c r="E670" i="1"/>
  <c r="B668" i="1" l="1"/>
  <c r="G669" i="1"/>
  <c r="F671" i="1"/>
  <c r="E671" i="1"/>
  <c r="U671" i="1"/>
  <c r="W671" i="1" s="1"/>
  <c r="D670" i="1"/>
  <c r="L670" i="1" s="1"/>
  <c r="O670" i="1" s="1"/>
  <c r="P670" i="1" s="1"/>
  <c r="X670" i="1" s="1"/>
  <c r="B670" i="1" s="1"/>
  <c r="I673" i="1"/>
  <c r="J672" i="1"/>
  <c r="K672" i="1" s="1"/>
  <c r="M672" i="1"/>
  <c r="N672" i="1"/>
  <c r="G670" i="1" l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P671" i="1" s="1"/>
  <c r="X671" i="1" l="1"/>
  <c r="F673" i="1"/>
  <c r="E673" i="1"/>
  <c r="U673" i="1"/>
  <c r="W673" i="1" s="1"/>
  <c r="D672" i="1"/>
  <c r="L672" i="1" s="1"/>
  <c r="O672" i="1" s="1"/>
  <c r="P672" i="1" s="1"/>
  <c r="X672" i="1" s="1"/>
  <c r="B672" i="1" s="1"/>
  <c r="G671" i="1"/>
  <c r="I675" i="1"/>
  <c r="J674" i="1"/>
  <c r="K674" i="1" s="1"/>
  <c r="M674" i="1"/>
  <c r="N674" i="1"/>
  <c r="B671" i="1" l="1"/>
  <c r="G672" i="1"/>
  <c r="J675" i="1"/>
  <c r="K675" i="1" s="1"/>
  <c r="M675" i="1"/>
  <c r="I676" i="1"/>
  <c r="N675" i="1"/>
  <c r="D673" i="1"/>
  <c r="L673" i="1" s="1"/>
  <c r="O673" i="1" s="1"/>
  <c r="P673" i="1" s="1"/>
  <c r="X673" i="1" s="1"/>
  <c r="B673" i="1" s="1"/>
  <c r="U674" i="1"/>
  <c r="W674" i="1" s="1"/>
  <c r="E674" i="1"/>
  <c r="F674" i="1"/>
  <c r="G673" i="1" l="1"/>
  <c r="J676" i="1"/>
  <c r="K676" i="1" s="1"/>
  <c r="I677" i="1"/>
  <c r="M676" i="1"/>
  <c r="N676" i="1"/>
  <c r="D674" i="1"/>
  <c r="L674" i="1" s="1"/>
  <c r="O674" i="1" s="1"/>
  <c r="P674" i="1" s="1"/>
  <c r="X674" i="1" s="1"/>
  <c r="B674" i="1" s="1"/>
  <c r="F675" i="1"/>
  <c r="E675" i="1"/>
  <c r="U675" i="1"/>
  <c r="W675" i="1" s="1"/>
  <c r="G674" i="1" l="1"/>
  <c r="D675" i="1"/>
  <c r="L675" i="1" s="1"/>
  <c r="O675" i="1" s="1"/>
  <c r="P675" i="1" s="1"/>
  <c r="J677" i="1"/>
  <c r="K677" i="1" s="1"/>
  <c r="I678" i="1"/>
  <c r="N677" i="1"/>
  <c r="U676" i="1"/>
  <c r="W676" i="1" s="1"/>
  <c r="F676" i="1"/>
  <c r="E676" i="1"/>
  <c r="X675" i="1" l="1"/>
  <c r="G675" i="1"/>
  <c r="I679" i="1"/>
  <c r="J678" i="1"/>
  <c r="K678" i="1" s="1"/>
  <c r="F677" i="1"/>
  <c r="E677" i="1"/>
  <c r="U677" i="1"/>
  <c r="W677" i="1" s="1"/>
  <c r="D676" i="1"/>
  <c r="G676" i="1" s="1"/>
  <c r="B675" i="1" l="1"/>
  <c r="L676" i="1"/>
  <c r="O676" i="1" s="1"/>
  <c r="P676" i="1" s="1"/>
  <c r="M677" i="1"/>
  <c r="D677" i="1"/>
  <c r="L677" i="1" s="1"/>
  <c r="F678" i="1"/>
  <c r="E678" i="1"/>
  <c r="U678" i="1"/>
  <c r="W678" i="1" s="1"/>
  <c r="J679" i="1"/>
  <c r="K679" i="1" s="1"/>
  <c r="I680" i="1"/>
  <c r="X676" i="1" l="1"/>
  <c r="G677" i="1"/>
  <c r="M678" i="1"/>
  <c r="O677" i="1"/>
  <c r="P677" i="1" s="1"/>
  <c r="X677" i="1" s="1"/>
  <c r="B677" i="1" s="1"/>
  <c r="D678" i="1"/>
  <c r="L678" i="1" s="1"/>
  <c r="J680" i="1"/>
  <c r="K680" i="1" s="1"/>
  <c r="I681" i="1"/>
  <c r="F679" i="1"/>
  <c r="E679" i="1"/>
  <c r="U679" i="1"/>
  <c r="W679" i="1" s="1"/>
  <c r="U680" i="1" l="1"/>
  <c r="W680" i="1" s="1"/>
  <c r="B676" i="1"/>
  <c r="G678" i="1"/>
  <c r="M679" i="1"/>
  <c r="N678" i="1"/>
  <c r="F680" i="1"/>
  <c r="E680" i="1"/>
  <c r="J681" i="1"/>
  <c r="K681" i="1" s="1"/>
  <c r="I682" i="1"/>
  <c r="D679" i="1"/>
  <c r="L679" i="1" s="1"/>
  <c r="N679" i="1" l="1"/>
  <c r="O679" i="1" s="1"/>
  <c r="P679" i="1" s="1"/>
  <c r="S679" i="1" s="1"/>
  <c r="O678" i="1"/>
  <c r="P678" i="1" s="1"/>
  <c r="G679" i="1"/>
  <c r="M680" i="1"/>
  <c r="J682" i="1"/>
  <c r="K682" i="1" s="1"/>
  <c r="I683" i="1"/>
  <c r="U681" i="1"/>
  <c r="W681" i="1" s="1"/>
  <c r="E681" i="1"/>
  <c r="F681" i="1"/>
  <c r="D680" i="1"/>
  <c r="G680" i="1" s="1"/>
  <c r="X678" i="1" l="1"/>
  <c r="B678" i="1" s="1"/>
  <c r="L680" i="1"/>
  <c r="D681" i="1"/>
  <c r="G681" i="1" s="1"/>
  <c r="J683" i="1"/>
  <c r="K683" i="1" s="1"/>
  <c r="I684" i="1"/>
  <c r="U682" i="1"/>
  <c r="W682" i="1" s="1"/>
  <c r="F682" i="1"/>
  <c r="E682" i="1"/>
  <c r="X679" i="1"/>
  <c r="Y679" i="1" s="1"/>
  <c r="M681" i="1"/>
  <c r="M682" i="1" s="1"/>
  <c r="N680" i="1"/>
  <c r="N681" i="1" s="1"/>
  <c r="N682" i="1" s="1"/>
  <c r="N683" i="1" s="1"/>
  <c r="Y678" i="1" l="1"/>
  <c r="L681" i="1"/>
  <c r="O681" i="1" s="1"/>
  <c r="P681" i="1" s="1"/>
  <c r="X681" i="1" s="1"/>
  <c r="B681" i="1" s="1"/>
  <c r="B679" i="1"/>
  <c r="E683" i="1"/>
  <c r="U683" i="1"/>
  <c r="W683" i="1" s="1"/>
  <c r="F683" i="1"/>
  <c r="J684" i="1"/>
  <c r="K684" i="1" s="1"/>
  <c r="I685" i="1"/>
  <c r="N684" i="1"/>
  <c r="O680" i="1"/>
  <c r="P680" i="1" s="1"/>
  <c r="S680" i="1" s="1"/>
  <c r="D682" i="1"/>
  <c r="L682" i="1" s="1"/>
  <c r="G682" i="1" l="1"/>
  <c r="X680" i="1"/>
  <c r="Y680" i="1" s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P682" i="1" s="1"/>
  <c r="D683" i="1"/>
  <c r="G683" i="1" s="1"/>
  <c r="X682" i="1" l="1"/>
  <c r="L683" i="1"/>
  <c r="O683" i="1" s="1"/>
  <c r="P683" i="1" s="1"/>
  <c r="X683" i="1" s="1"/>
  <c r="B683" i="1" s="1"/>
  <c r="B680" i="1"/>
  <c r="F685" i="1"/>
  <c r="E685" i="1"/>
  <c r="U685" i="1"/>
  <c r="W685" i="1" s="1"/>
  <c r="I687" i="1"/>
  <c r="J686" i="1"/>
  <c r="K686" i="1" s="1"/>
  <c r="N686" i="1"/>
  <c r="D684" i="1"/>
  <c r="G684" i="1" s="1"/>
  <c r="M686" i="1"/>
  <c r="B682" i="1" l="1"/>
  <c r="L684" i="1"/>
  <c r="O684" i="1" s="1"/>
  <c r="P684" i="1" s="1"/>
  <c r="X684" i="1" s="1"/>
  <c r="B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F687" i="1" l="1"/>
  <c r="U687" i="1"/>
  <c r="W687" i="1" s="1"/>
  <c r="E687" i="1"/>
  <c r="L685" i="1"/>
  <c r="O685" i="1" s="1"/>
  <c r="P685" i="1" s="1"/>
  <c r="X685" i="1" s="1"/>
  <c r="B685" i="1" s="1"/>
  <c r="J688" i="1"/>
  <c r="K688" i="1" s="1"/>
  <c r="I689" i="1"/>
  <c r="M688" i="1"/>
  <c r="N688" i="1"/>
  <c r="D686" i="1"/>
  <c r="G686" i="1" s="1"/>
  <c r="L686" i="1" l="1"/>
  <c r="O686" i="1" s="1"/>
  <c r="P686" i="1" s="1"/>
  <c r="X686" i="1" s="1"/>
  <c r="B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P687" i="1" s="1"/>
  <c r="X687" i="1" s="1"/>
  <c r="B687" i="1" s="1"/>
  <c r="F689" i="1" l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P688" i="1" s="1"/>
  <c r="X688" i="1" s="1"/>
  <c r="B688" i="1" s="1"/>
  <c r="G687" i="1"/>
  <c r="M691" i="1" l="1"/>
  <c r="I692" i="1"/>
  <c r="J691" i="1"/>
  <c r="K691" i="1" s="1"/>
  <c r="N691" i="1"/>
  <c r="D689" i="1"/>
  <c r="G689" i="1" s="1"/>
  <c r="F690" i="1"/>
  <c r="U690" i="1"/>
  <c r="W690" i="1" s="1"/>
  <c r="E690" i="1"/>
  <c r="G688" i="1"/>
  <c r="F691" i="1" l="1"/>
  <c r="U691" i="1"/>
  <c r="W691" i="1" s="1"/>
  <c r="E691" i="1"/>
  <c r="L689" i="1"/>
  <c r="O689" i="1" s="1"/>
  <c r="P689" i="1" s="1"/>
  <c r="D690" i="1"/>
  <c r="L690" i="1" s="1"/>
  <c r="O690" i="1" s="1"/>
  <c r="P690" i="1" s="1"/>
  <c r="X690" i="1" s="1"/>
  <c r="B690" i="1" s="1"/>
  <c r="J692" i="1"/>
  <c r="K692" i="1" s="1"/>
  <c r="I693" i="1"/>
  <c r="M692" i="1"/>
  <c r="N692" i="1"/>
  <c r="X689" i="1" l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B689" i="1" l="1"/>
  <c r="L691" i="1"/>
  <c r="O691" i="1" s="1"/>
  <c r="P691" i="1" s="1"/>
  <c r="X691" i="1" s="1"/>
  <c r="B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F694" i="1" l="1"/>
  <c r="E694" i="1"/>
  <c r="U694" i="1"/>
  <c r="W694" i="1" s="1"/>
  <c r="D693" i="1"/>
  <c r="G693" i="1" s="1"/>
  <c r="L692" i="1"/>
  <c r="O692" i="1" s="1"/>
  <c r="P692" i="1" s="1"/>
  <c r="I696" i="1"/>
  <c r="J695" i="1"/>
  <c r="K695" i="1" s="1"/>
  <c r="M695" i="1"/>
  <c r="N695" i="1"/>
  <c r="X692" i="1" l="1"/>
  <c r="L693" i="1"/>
  <c r="O693" i="1" s="1"/>
  <c r="P693" i="1" s="1"/>
  <c r="X693" i="1" s="1"/>
  <c r="B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B692" i="1" l="1"/>
  <c r="L694" i="1"/>
  <c r="O694" i="1" s="1"/>
  <c r="P694" i="1" s="1"/>
  <c r="X694" i="1" s="1"/>
  <c r="B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P695" i="1" s="1"/>
  <c r="X695" i="1" s="1"/>
  <c r="B695" i="1" s="1"/>
  <c r="F697" i="1" l="1"/>
  <c r="U697" i="1"/>
  <c r="W697" i="1" s="1"/>
  <c r="E697" i="1"/>
  <c r="D696" i="1"/>
  <c r="L696" i="1" s="1"/>
  <c r="O696" i="1" s="1"/>
  <c r="P696" i="1" s="1"/>
  <c r="G695" i="1"/>
  <c r="I699" i="1"/>
  <c r="M698" i="1"/>
  <c r="J698" i="1"/>
  <c r="K698" i="1" s="1"/>
  <c r="N698" i="1"/>
  <c r="X696" i="1" l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B696" i="1" l="1"/>
  <c r="L697" i="1"/>
  <c r="O697" i="1" s="1"/>
  <c r="P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P698" i="1" s="1"/>
  <c r="X698" i="1" s="1"/>
  <c r="B698" i="1" s="1"/>
  <c r="X697" i="1" l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B697" i="1" l="1"/>
  <c r="L699" i="1"/>
  <c r="O699" i="1" s="1"/>
  <c r="P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X699" i="1" l="1"/>
  <c r="L700" i="1"/>
  <c r="O700" i="1" s="1"/>
  <c r="P700" i="1" s="1"/>
  <c r="X700" i="1" s="1"/>
  <c r="B700" i="1" s="1"/>
  <c r="F702" i="1"/>
  <c r="U702" i="1"/>
  <c r="W702" i="1" s="1"/>
  <c r="E702" i="1"/>
  <c r="D701" i="1"/>
  <c r="L701" i="1" s="1"/>
  <c r="O701" i="1" s="1"/>
  <c r="P701" i="1" s="1"/>
  <c r="X701" i="1" s="1"/>
  <c r="B701" i="1" s="1"/>
  <c r="I704" i="1"/>
  <c r="M703" i="1"/>
  <c r="J703" i="1"/>
  <c r="K703" i="1" s="1"/>
  <c r="N703" i="1"/>
  <c r="B699" i="1" l="1"/>
  <c r="G701" i="1"/>
  <c r="I705" i="1"/>
  <c r="J704" i="1"/>
  <c r="K704" i="1" s="1"/>
  <c r="M704" i="1"/>
  <c r="N704" i="1"/>
  <c r="D702" i="1"/>
  <c r="L702" i="1" s="1"/>
  <c r="O702" i="1" s="1"/>
  <c r="P702" i="1" s="1"/>
  <c r="X702" i="1" s="1"/>
  <c r="B702" i="1" s="1"/>
  <c r="F703" i="1"/>
  <c r="E703" i="1"/>
  <c r="U703" i="1"/>
  <c r="W703" i="1" s="1"/>
  <c r="M705" i="1" l="1"/>
  <c r="G702" i="1"/>
  <c r="F704" i="1"/>
  <c r="E704" i="1"/>
  <c r="U704" i="1"/>
  <c r="W704" i="1" s="1"/>
  <c r="D703" i="1"/>
  <c r="G703" i="1" s="1"/>
  <c r="J705" i="1"/>
  <c r="K705" i="1" s="1"/>
  <c r="I706" i="1"/>
  <c r="N705" i="1"/>
  <c r="L703" i="1" l="1"/>
  <c r="O703" i="1" s="1"/>
  <c r="P703" i="1" s="1"/>
  <c r="F705" i="1"/>
  <c r="E705" i="1"/>
  <c r="U705" i="1"/>
  <c r="W705" i="1" s="1"/>
  <c r="D704" i="1"/>
  <c r="L704" i="1" s="1"/>
  <c r="O704" i="1" s="1"/>
  <c r="P704" i="1" s="1"/>
  <c r="X704" i="1" s="1"/>
  <c r="B704" i="1" s="1"/>
  <c r="I707" i="1"/>
  <c r="J706" i="1"/>
  <c r="K706" i="1" s="1"/>
  <c r="N706" i="1"/>
  <c r="M706" i="1"/>
  <c r="X703" i="1" l="1"/>
  <c r="G704" i="1"/>
  <c r="F706" i="1"/>
  <c r="E706" i="1"/>
  <c r="U706" i="1"/>
  <c r="W706" i="1" s="1"/>
  <c r="J707" i="1"/>
  <c r="K707" i="1" s="1"/>
  <c r="I708" i="1"/>
  <c r="N707" i="1"/>
  <c r="D705" i="1"/>
  <c r="G705" i="1" s="1"/>
  <c r="B703" i="1" l="1"/>
  <c r="L705" i="1"/>
  <c r="O705" i="1" s="1"/>
  <c r="P705" i="1" s="1"/>
  <c r="F707" i="1"/>
  <c r="E707" i="1"/>
  <c r="U707" i="1"/>
  <c r="W707" i="1" s="1"/>
  <c r="I709" i="1"/>
  <c r="J708" i="1"/>
  <c r="K708" i="1" s="1"/>
  <c r="N708" i="1"/>
  <c r="D706" i="1"/>
  <c r="L706" i="1" s="1"/>
  <c r="X705" i="1" l="1"/>
  <c r="G706" i="1"/>
  <c r="M707" i="1"/>
  <c r="O706" i="1"/>
  <c r="P706" i="1" s="1"/>
  <c r="X706" i="1" s="1"/>
  <c r="B706" i="1" s="1"/>
  <c r="F708" i="1"/>
  <c r="E708" i="1"/>
  <c r="U708" i="1"/>
  <c r="W708" i="1" s="1"/>
  <c r="D707" i="1"/>
  <c r="G707" i="1" s="1"/>
  <c r="J709" i="1"/>
  <c r="K709" i="1" s="1"/>
  <c r="I710" i="1"/>
  <c r="B705" i="1" l="1"/>
  <c r="L707" i="1"/>
  <c r="O707" i="1" s="1"/>
  <c r="P707" i="1" s="1"/>
  <c r="X707" i="1" s="1"/>
  <c r="B707" i="1" s="1"/>
  <c r="M708" i="1"/>
  <c r="D708" i="1"/>
  <c r="G708" i="1" s="1"/>
  <c r="J710" i="1"/>
  <c r="K710" i="1" s="1"/>
  <c r="I711" i="1"/>
  <c r="F709" i="1"/>
  <c r="U709" i="1"/>
  <c r="W709" i="1" s="1"/>
  <c r="E709" i="1"/>
  <c r="U710" i="1" l="1"/>
  <c r="W710" i="1" s="1"/>
  <c r="L708" i="1"/>
  <c r="O708" i="1" s="1"/>
  <c r="P708" i="1" s="1"/>
  <c r="X708" i="1" s="1"/>
  <c r="B708" i="1" s="1"/>
  <c r="I712" i="1"/>
  <c r="J711" i="1"/>
  <c r="K711" i="1" s="1"/>
  <c r="D709" i="1"/>
  <c r="G709" i="1" s="1"/>
  <c r="F710" i="1"/>
  <c r="E710" i="1"/>
  <c r="M709" i="1" l="1"/>
  <c r="N709" i="1" s="1"/>
  <c r="L709" i="1"/>
  <c r="D710" i="1"/>
  <c r="L710" i="1" s="1"/>
  <c r="U711" i="1"/>
  <c r="W711" i="1" s="1"/>
  <c r="E711" i="1"/>
  <c r="F711" i="1"/>
  <c r="J712" i="1"/>
  <c r="K712" i="1" s="1"/>
  <c r="I713" i="1"/>
  <c r="M710" i="1" l="1"/>
  <c r="N710" i="1" s="1"/>
  <c r="O710" i="1" s="1"/>
  <c r="P710" i="1" s="1"/>
  <c r="O709" i="1"/>
  <c r="P709" i="1" s="1"/>
  <c r="S709" i="1" s="1"/>
  <c r="G710" i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X709" i="1" l="1"/>
  <c r="B709" i="1" s="1"/>
  <c r="L711" i="1"/>
  <c r="N711" i="1"/>
  <c r="N712" i="1" s="1"/>
  <c r="N713" i="1" s="1"/>
  <c r="N714" i="1" s="1"/>
  <c r="X710" i="1"/>
  <c r="S710" i="1"/>
  <c r="Y709" i="1"/>
  <c r="M714" i="1"/>
  <c r="J714" i="1"/>
  <c r="K714" i="1" s="1"/>
  <c r="I715" i="1"/>
  <c r="E713" i="1"/>
  <c r="F713" i="1"/>
  <c r="U713" i="1"/>
  <c r="W713" i="1" s="1"/>
  <c r="D712" i="1"/>
  <c r="L712" i="1" s="1"/>
  <c r="B710" i="1" l="1"/>
  <c r="O712" i="1"/>
  <c r="P712" i="1" s="1"/>
  <c r="X712" i="1" s="1"/>
  <c r="B712" i="1" s="1"/>
  <c r="G712" i="1"/>
  <c r="Y710" i="1"/>
  <c r="O711" i="1"/>
  <c r="P711" i="1" s="1"/>
  <c r="D713" i="1"/>
  <c r="L713" i="1" s="1"/>
  <c r="O713" i="1" s="1"/>
  <c r="P713" i="1" s="1"/>
  <c r="X713" i="1" s="1"/>
  <c r="B713" i="1" s="1"/>
  <c r="I716" i="1"/>
  <c r="J715" i="1"/>
  <c r="K715" i="1" s="1"/>
  <c r="N715" i="1"/>
  <c r="E714" i="1"/>
  <c r="U714" i="1"/>
  <c r="W714" i="1" s="1"/>
  <c r="F714" i="1"/>
  <c r="M715" i="1"/>
  <c r="X711" i="1" l="1"/>
  <c r="G713" i="1"/>
  <c r="D714" i="1"/>
  <c r="L714" i="1" s="1"/>
  <c r="O714" i="1" s="1"/>
  <c r="P714" i="1" s="1"/>
  <c r="X714" i="1" s="1"/>
  <c r="B714" i="1" s="1"/>
  <c r="J716" i="1"/>
  <c r="K716" i="1" s="1"/>
  <c r="I717" i="1"/>
  <c r="N716" i="1"/>
  <c r="E715" i="1"/>
  <c r="U715" i="1"/>
  <c r="W715" i="1" s="1"/>
  <c r="F715" i="1"/>
  <c r="M716" i="1"/>
  <c r="B711" i="1" l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L715" i="1" l="1"/>
  <c r="O715" i="1" s="1"/>
  <c r="P715" i="1" s="1"/>
  <c r="X715" i="1" s="1"/>
  <c r="B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L716" i="1" l="1"/>
  <c r="O716" i="1" s="1"/>
  <c r="P716" i="1" s="1"/>
  <c r="X716" i="1" s="1"/>
  <c r="B716" i="1" s="1"/>
  <c r="E718" i="1"/>
  <c r="U718" i="1"/>
  <c r="W718" i="1" s="1"/>
  <c r="F718" i="1"/>
  <c r="D717" i="1"/>
  <c r="L717" i="1" s="1"/>
  <c r="O717" i="1" s="1"/>
  <c r="P717" i="1" s="1"/>
  <c r="I720" i="1"/>
  <c r="J719" i="1"/>
  <c r="K719" i="1" s="1"/>
  <c r="M719" i="1"/>
  <c r="N719" i="1"/>
  <c r="X717" i="1" l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P718" i="1" s="1"/>
  <c r="X718" i="1" s="1"/>
  <c r="B718" i="1" s="1"/>
  <c r="B717" i="1" l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P719" i="1" s="1"/>
  <c r="X719" i="1" s="1"/>
  <c r="B719" i="1" s="1"/>
  <c r="D720" i="1" l="1"/>
  <c r="G720" i="1" s="1"/>
  <c r="G719" i="1"/>
  <c r="J722" i="1"/>
  <c r="K722" i="1" s="1"/>
  <c r="I723" i="1"/>
  <c r="M722" i="1"/>
  <c r="N722" i="1"/>
  <c r="E721" i="1"/>
  <c r="F721" i="1"/>
  <c r="U721" i="1"/>
  <c r="W721" i="1" s="1"/>
  <c r="L720" i="1" l="1"/>
  <c r="O720" i="1" s="1"/>
  <c r="P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P721" i="1" s="1"/>
  <c r="X721" i="1" s="1"/>
  <c r="B721" i="1" s="1"/>
  <c r="X720" i="1" l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B720" i="1" l="1"/>
  <c r="L722" i="1"/>
  <c r="O722" i="1" s="1"/>
  <c r="P722" i="1" s="1"/>
  <c r="X722" i="1" s="1"/>
  <c r="B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P723" i="1" s="1"/>
  <c r="X723" i="1" s="1"/>
  <c r="B723" i="1" s="1"/>
  <c r="I727" i="1" l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P724" i="1" s="1"/>
  <c r="X724" i="1" l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B724" i="1" l="1"/>
  <c r="L725" i="1"/>
  <c r="O725" i="1" s="1"/>
  <c r="P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P726" i="1" s="1"/>
  <c r="X726" i="1" s="1"/>
  <c r="B726" i="1" s="1"/>
  <c r="X725" i="1" l="1"/>
  <c r="D727" i="1"/>
  <c r="L727" i="1" s="1"/>
  <c r="O727" i="1" s="1"/>
  <c r="P727" i="1" s="1"/>
  <c r="X727" i="1" s="1"/>
  <c r="B727" i="1" s="1"/>
  <c r="E728" i="1"/>
  <c r="U728" i="1"/>
  <c r="W728" i="1" s="1"/>
  <c r="F728" i="1"/>
  <c r="G726" i="1"/>
  <c r="I730" i="1"/>
  <c r="J729" i="1"/>
  <c r="K729" i="1" s="1"/>
  <c r="M729" i="1"/>
  <c r="N729" i="1"/>
  <c r="B725" i="1" l="1"/>
  <c r="G727" i="1"/>
  <c r="I731" i="1"/>
  <c r="J730" i="1"/>
  <c r="K730" i="1" s="1"/>
  <c r="M730" i="1"/>
  <c r="N730" i="1"/>
  <c r="D728" i="1"/>
  <c r="L728" i="1" s="1"/>
  <c r="O728" i="1" s="1"/>
  <c r="P728" i="1" s="1"/>
  <c r="X728" i="1" s="1"/>
  <c r="B728" i="1" s="1"/>
  <c r="E729" i="1"/>
  <c r="F729" i="1"/>
  <c r="U729" i="1"/>
  <c r="W729" i="1" s="1"/>
  <c r="G728" i="1" l="1"/>
  <c r="E730" i="1"/>
  <c r="U730" i="1"/>
  <c r="W730" i="1" s="1"/>
  <c r="F730" i="1"/>
  <c r="D729" i="1"/>
  <c r="G729" i="1" s="1"/>
  <c r="M731" i="1"/>
  <c r="I732" i="1"/>
  <c r="J731" i="1"/>
  <c r="K731" i="1" s="1"/>
  <c r="N731" i="1"/>
  <c r="L729" i="1" l="1"/>
  <c r="O729" i="1" s="1"/>
  <c r="P729" i="1" s="1"/>
  <c r="X729" i="1" s="1"/>
  <c r="B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L730" i="1" l="1"/>
  <c r="O730" i="1" s="1"/>
  <c r="P730" i="1" s="1"/>
  <c r="X730" i="1" s="1"/>
  <c r="B730" i="1" s="1"/>
  <c r="D731" i="1"/>
  <c r="L731" i="1" s="1"/>
  <c r="O731" i="1" s="1"/>
  <c r="P731" i="1" s="1"/>
  <c r="J733" i="1"/>
  <c r="K733" i="1" s="1"/>
  <c r="M733" i="1"/>
  <c r="I734" i="1"/>
  <c r="N733" i="1"/>
  <c r="E732" i="1"/>
  <c r="F732" i="1"/>
  <c r="U732" i="1"/>
  <c r="W732" i="1" s="1"/>
  <c r="X731" i="1" l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P732" i="1" s="1"/>
  <c r="X732" i="1" s="1"/>
  <c r="B732" i="1" s="1"/>
  <c r="B731" i="1" l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M736" i="1" l="1"/>
  <c r="L733" i="1"/>
  <c r="O733" i="1" s="1"/>
  <c r="P733" i="1" s="1"/>
  <c r="D734" i="1"/>
  <c r="L734" i="1" s="1"/>
  <c r="O734" i="1" s="1"/>
  <c r="P734" i="1" s="1"/>
  <c r="X734" i="1" s="1"/>
  <c r="B734" i="1" s="1"/>
  <c r="E735" i="1"/>
  <c r="U735" i="1"/>
  <c r="W735" i="1" s="1"/>
  <c r="F735" i="1"/>
  <c r="J736" i="1"/>
  <c r="K736" i="1" s="1"/>
  <c r="I737" i="1"/>
  <c r="N736" i="1"/>
  <c r="X733" i="1" l="1"/>
  <c r="M737" i="1"/>
  <c r="G734" i="1"/>
  <c r="E736" i="1"/>
  <c r="F736" i="1"/>
  <c r="U736" i="1"/>
  <c r="W736" i="1" s="1"/>
  <c r="D735" i="1"/>
  <c r="L735" i="1" s="1"/>
  <c r="O735" i="1" s="1"/>
  <c r="P735" i="1" s="1"/>
  <c r="X735" i="1" s="1"/>
  <c r="B735" i="1" s="1"/>
  <c r="J737" i="1"/>
  <c r="K737" i="1" s="1"/>
  <c r="I738" i="1"/>
  <c r="N737" i="1"/>
  <c r="B733" i="1" l="1"/>
  <c r="G735" i="1"/>
  <c r="I739" i="1"/>
  <c r="J738" i="1"/>
  <c r="K738" i="1" s="1"/>
  <c r="N738" i="1"/>
  <c r="E737" i="1"/>
  <c r="F737" i="1"/>
  <c r="U737" i="1"/>
  <c r="W737" i="1" s="1"/>
  <c r="D736" i="1"/>
  <c r="G736" i="1" s="1"/>
  <c r="L736" i="1" l="1"/>
  <c r="O736" i="1" s="1"/>
  <c r="P736" i="1" s="1"/>
  <c r="X736" i="1" s="1"/>
  <c r="B736" i="1" s="1"/>
  <c r="D737" i="1"/>
  <c r="L737" i="1" s="1"/>
  <c r="E738" i="1"/>
  <c r="U738" i="1"/>
  <c r="W738" i="1" s="1"/>
  <c r="F738" i="1"/>
  <c r="I740" i="1"/>
  <c r="J739" i="1"/>
  <c r="K739" i="1" s="1"/>
  <c r="G737" i="1" l="1"/>
  <c r="E739" i="1"/>
  <c r="U739" i="1"/>
  <c r="W739" i="1" s="1"/>
  <c r="F739" i="1"/>
  <c r="M738" i="1"/>
  <c r="O737" i="1"/>
  <c r="P737" i="1" s="1"/>
  <c r="X737" i="1" s="1"/>
  <c r="B737" i="1" s="1"/>
  <c r="J740" i="1"/>
  <c r="K740" i="1" s="1"/>
  <c r="I741" i="1"/>
  <c r="D738" i="1"/>
  <c r="L738" i="1" s="1"/>
  <c r="G738" i="1" l="1"/>
  <c r="E740" i="1"/>
  <c r="U740" i="1"/>
  <c r="W740" i="1" s="1"/>
  <c r="F740" i="1"/>
  <c r="J741" i="1"/>
  <c r="K741" i="1" s="1"/>
  <c r="I742" i="1"/>
  <c r="M739" i="1"/>
  <c r="O738" i="1"/>
  <c r="P738" i="1" s="1"/>
  <c r="D739" i="1"/>
  <c r="G739" i="1" s="1"/>
  <c r="X738" i="1" l="1"/>
  <c r="L739" i="1"/>
  <c r="M740" i="1" s="1"/>
  <c r="N739" i="1"/>
  <c r="F741" i="1"/>
  <c r="E741" i="1"/>
  <c r="U741" i="1"/>
  <c r="W741" i="1" s="1"/>
  <c r="J742" i="1"/>
  <c r="K742" i="1" s="1"/>
  <c r="I743" i="1"/>
  <c r="D740" i="1"/>
  <c r="G740" i="1" s="1"/>
  <c r="U742" i="1" l="1"/>
  <c r="W742" i="1" s="1"/>
  <c r="B738" i="1"/>
  <c r="N740" i="1"/>
  <c r="N741" i="1" s="1"/>
  <c r="O739" i="1"/>
  <c r="P739" i="1" s="1"/>
  <c r="L740" i="1"/>
  <c r="I744" i="1"/>
  <c r="J743" i="1"/>
  <c r="K743" i="1" s="1"/>
  <c r="E742" i="1"/>
  <c r="F742" i="1"/>
  <c r="D741" i="1"/>
  <c r="G741" i="1" s="1"/>
  <c r="X739" i="1" l="1"/>
  <c r="B739" i="1" s="1"/>
  <c r="L741" i="1"/>
  <c r="O741" i="1" s="1"/>
  <c r="P741" i="1" s="1"/>
  <c r="S741" i="1" s="1"/>
  <c r="E743" i="1"/>
  <c r="U743" i="1"/>
  <c r="W743" i="1" s="1"/>
  <c r="F743" i="1"/>
  <c r="I745" i="1"/>
  <c r="J744" i="1"/>
  <c r="K744" i="1" s="1"/>
  <c r="D742" i="1"/>
  <c r="L742" i="1" s="1"/>
  <c r="M741" i="1"/>
  <c r="M742" i="1" s="1"/>
  <c r="O740" i="1"/>
  <c r="P740" i="1" s="1"/>
  <c r="Y739" i="1" l="1"/>
  <c r="X740" i="1"/>
  <c r="B740" i="1" s="1"/>
  <c r="S740" i="1"/>
  <c r="Y740" i="1" s="1"/>
  <c r="G742" i="1"/>
  <c r="X741" i="1"/>
  <c r="Y741" i="1" s="1"/>
  <c r="E744" i="1"/>
  <c r="U744" i="1"/>
  <c r="W744" i="1" s="1"/>
  <c r="F744" i="1"/>
  <c r="M743" i="1"/>
  <c r="M744" i="1" s="1"/>
  <c r="M745" i="1" s="1"/>
  <c r="N742" i="1"/>
  <c r="N743" i="1" s="1"/>
  <c r="N744" i="1" s="1"/>
  <c r="N745" i="1" s="1"/>
  <c r="I746" i="1"/>
  <c r="J745" i="1"/>
  <c r="K745" i="1" s="1"/>
  <c r="D743" i="1"/>
  <c r="L743" i="1" s="1"/>
  <c r="G743" i="1" l="1"/>
  <c r="M746" i="1"/>
  <c r="O743" i="1"/>
  <c r="P743" i="1" s="1"/>
  <c r="X743" i="1" s="1"/>
  <c r="B743" i="1" s="1"/>
  <c r="D744" i="1"/>
  <c r="L744" i="1" s="1"/>
  <c r="O744" i="1" s="1"/>
  <c r="P744" i="1" s="1"/>
  <c r="X744" i="1" s="1"/>
  <c r="B744" i="1" s="1"/>
  <c r="B741" i="1"/>
  <c r="O742" i="1"/>
  <c r="P742" i="1" s="1"/>
  <c r="E745" i="1"/>
  <c r="F745" i="1"/>
  <c r="U745" i="1"/>
  <c r="W745" i="1" s="1"/>
  <c r="J746" i="1"/>
  <c r="K746" i="1" s="1"/>
  <c r="I747" i="1"/>
  <c r="N746" i="1"/>
  <c r="G744" i="1" l="1"/>
  <c r="X742" i="1"/>
  <c r="S742" i="1"/>
  <c r="Y742" i="1" s="1"/>
  <c r="I748" i="1"/>
  <c r="J747" i="1"/>
  <c r="K747" i="1" s="1"/>
  <c r="M747" i="1"/>
  <c r="N747" i="1"/>
  <c r="D745" i="1"/>
  <c r="L745" i="1" s="1"/>
  <c r="O745" i="1" s="1"/>
  <c r="P745" i="1" s="1"/>
  <c r="X745" i="1" s="1"/>
  <c r="B745" i="1" s="1"/>
  <c r="E746" i="1"/>
  <c r="U746" i="1"/>
  <c r="W746" i="1" s="1"/>
  <c r="F746" i="1"/>
  <c r="B742" i="1" l="1"/>
  <c r="G745" i="1"/>
  <c r="D746" i="1"/>
  <c r="L746" i="1" s="1"/>
  <c r="O746" i="1" s="1"/>
  <c r="P746" i="1" s="1"/>
  <c r="X746" i="1" s="1"/>
  <c r="B746" i="1" s="1"/>
  <c r="E747" i="1"/>
  <c r="F747" i="1"/>
  <c r="U747" i="1"/>
  <c r="W747" i="1" s="1"/>
  <c r="I749" i="1"/>
  <c r="J748" i="1"/>
  <c r="K748" i="1" s="1"/>
  <c r="M748" i="1"/>
  <c r="N748" i="1"/>
  <c r="G746" i="1" l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P747" i="1" s="1"/>
  <c r="X747" i="1" s="1"/>
  <c r="B747" i="1" s="1"/>
  <c r="I751" i="1" l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P748" i="1" s="1"/>
  <c r="X748" i="1" s="1"/>
  <c r="B748" i="1" s="1"/>
  <c r="G748" i="1" l="1"/>
  <c r="E750" i="1"/>
  <c r="F750" i="1"/>
  <c r="U750" i="1"/>
  <c r="W750" i="1" s="1"/>
  <c r="D749" i="1"/>
  <c r="L749" i="1" s="1"/>
  <c r="O749" i="1" s="1"/>
  <c r="P749" i="1" s="1"/>
  <c r="X749" i="1" s="1"/>
  <c r="B749" i="1" s="1"/>
  <c r="J751" i="1"/>
  <c r="K751" i="1" s="1"/>
  <c r="I752" i="1"/>
  <c r="M751" i="1"/>
  <c r="N751" i="1"/>
  <c r="G749" i="1" l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P750" i="1" s="1"/>
  <c r="X750" i="1" s="1"/>
  <c r="B750" i="1" s="1"/>
  <c r="E752" i="1" l="1"/>
  <c r="U752" i="1"/>
  <c r="W752" i="1" s="1"/>
  <c r="F752" i="1"/>
  <c r="D751" i="1"/>
  <c r="L751" i="1" s="1"/>
  <c r="O751" i="1" s="1"/>
  <c r="P751" i="1" s="1"/>
  <c r="X751" i="1" s="1"/>
  <c r="B751" i="1" s="1"/>
  <c r="G750" i="1"/>
  <c r="J753" i="1"/>
  <c r="K753" i="1" s="1"/>
  <c r="M753" i="1"/>
  <c r="I754" i="1"/>
  <c r="N753" i="1"/>
  <c r="G751" i="1" l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P752" i="1" s="1"/>
  <c r="X752" i="1" l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P753" i="1" s="1"/>
  <c r="X753" i="1" s="1"/>
  <c r="B753" i="1" s="1"/>
  <c r="B752" i="1" l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P754" i="1" s="1"/>
  <c r="X754" i="1" s="1"/>
  <c r="B754" i="1" s="1"/>
  <c r="E756" i="1" l="1"/>
  <c r="U756" i="1"/>
  <c r="W756" i="1" s="1"/>
  <c r="F756" i="1"/>
  <c r="I758" i="1"/>
  <c r="J757" i="1"/>
  <c r="K757" i="1" s="1"/>
  <c r="M757" i="1"/>
  <c r="N757" i="1"/>
  <c r="G754" i="1"/>
  <c r="D755" i="1"/>
  <c r="G755" i="1" s="1"/>
  <c r="L755" i="1" l="1"/>
  <c r="O755" i="1" s="1"/>
  <c r="P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X755" i="1" l="1"/>
  <c r="D757" i="1"/>
  <c r="L757" i="1" s="1"/>
  <c r="O757" i="1" s="1"/>
  <c r="P757" i="1" s="1"/>
  <c r="X757" i="1" s="1"/>
  <c r="B757" i="1" s="1"/>
  <c r="E758" i="1"/>
  <c r="U758" i="1"/>
  <c r="W758" i="1" s="1"/>
  <c r="F758" i="1"/>
  <c r="L756" i="1"/>
  <c r="O756" i="1" s="1"/>
  <c r="P756" i="1" s="1"/>
  <c r="X756" i="1" s="1"/>
  <c r="B756" i="1" s="1"/>
  <c r="I760" i="1"/>
  <c r="J759" i="1"/>
  <c r="K759" i="1" s="1"/>
  <c r="M759" i="1"/>
  <c r="N759" i="1"/>
  <c r="B755" i="1" l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L758" i="1" l="1"/>
  <c r="O758" i="1" s="1"/>
  <c r="P758" i="1" s="1"/>
  <c r="X758" i="1" s="1"/>
  <c r="B758" i="1" s="1"/>
  <c r="D759" i="1"/>
  <c r="L759" i="1" s="1"/>
  <c r="O759" i="1" s="1"/>
  <c r="P759" i="1" s="1"/>
  <c r="E760" i="1"/>
  <c r="F760" i="1"/>
  <c r="U760" i="1"/>
  <c r="W760" i="1" s="1"/>
  <c r="J761" i="1"/>
  <c r="K761" i="1" s="1"/>
  <c r="I762" i="1"/>
  <c r="M761" i="1"/>
  <c r="N761" i="1"/>
  <c r="X759" i="1" l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P760" i="1" s="1"/>
  <c r="X760" i="1" s="1"/>
  <c r="B760" i="1" s="1"/>
  <c r="B759" i="1" l="1"/>
  <c r="D761" i="1"/>
  <c r="L761" i="1" s="1"/>
  <c r="O761" i="1" s="1"/>
  <c r="P761" i="1" s="1"/>
  <c r="E762" i="1"/>
  <c r="F762" i="1"/>
  <c r="U762" i="1"/>
  <c r="W762" i="1" s="1"/>
  <c r="G760" i="1"/>
  <c r="I764" i="1"/>
  <c r="J763" i="1"/>
  <c r="K763" i="1" s="1"/>
  <c r="M763" i="1"/>
  <c r="N763" i="1"/>
  <c r="X761" i="1" l="1"/>
  <c r="G761" i="1"/>
  <c r="J764" i="1"/>
  <c r="K764" i="1" s="1"/>
  <c r="M764" i="1"/>
  <c r="I765" i="1"/>
  <c r="N764" i="1"/>
  <c r="D762" i="1"/>
  <c r="L762" i="1" s="1"/>
  <c r="O762" i="1" s="1"/>
  <c r="P762" i="1" s="1"/>
  <c r="X762" i="1" s="1"/>
  <c r="B762" i="1" s="1"/>
  <c r="E763" i="1"/>
  <c r="U763" i="1"/>
  <c r="W763" i="1" s="1"/>
  <c r="F763" i="1"/>
  <c r="B761" i="1" l="1"/>
  <c r="G762" i="1"/>
  <c r="D763" i="1"/>
  <c r="L763" i="1" s="1"/>
  <c r="O763" i="1" s="1"/>
  <c r="P763" i="1" s="1"/>
  <c r="X763" i="1" s="1"/>
  <c r="B763" i="1" s="1"/>
  <c r="I766" i="1"/>
  <c r="J765" i="1"/>
  <c r="K765" i="1" s="1"/>
  <c r="M765" i="1"/>
  <c r="N765" i="1"/>
  <c r="E764" i="1"/>
  <c r="F764" i="1"/>
  <c r="U764" i="1"/>
  <c r="W764" i="1" s="1"/>
  <c r="M766" i="1" l="1"/>
  <c r="G763" i="1"/>
  <c r="D764" i="1"/>
  <c r="G764" i="1" s="1"/>
  <c r="E765" i="1"/>
  <c r="U765" i="1"/>
  <c r="W765" i="1" s="1"/>
  <c r="F765" i="1"/>
  <c r="I767" i="1"/>
  <c r="J766" i="1"/>
  <c r="K766" i="1" s="1"/>
  <c r="N766" i="1"/>
  <c r="L764" i="1" l="1"/>
  <c r="O764" i="1" s="1"/>
  <c r="P764" i="1" s="1"/>
  <c r="X764" i="1" s="1"/>
  <c r="B764" i="1" s="1"/>
  <c r="I768" i="1"/>
  <c r="J767" i="1"/>
  <c r="K767" i="1" s="1"/>
  <c r="N767" i="1"/>
  <c r="M767" i="1"/>
  <c r="D765" i="1"/>
  <c r="L765" i="1" s="1"/>
  <c r="O765" i="1" s="1"/>
  <c r="P765" i="1" s="1"/>
  <c r="X765" i="1" s="1"/>
  <c r="B765" i="1" s="1"/>
  <c r="E766" i="1"/>
  <c r="F766" i="1"/>
  <c r="U766" i="1"/>
  <c r="W766" i="1" s="1"/>
  <c r="G765" i="1" l="1"/>
  <c r="D766" i="1"/>
  <c r="L766" i="1" s="1"/>
  <c r="O766" i="1" s="1"/>
  <c r="P766" i="1" s="1"/>
  <c r="E767" i="1"/>
  <c r="U767" i="1"/>
  <c r="W767" i="1" s="1"/>
  <c r="F767" i="1"/>
  <c r="I769" i="1"/>
  <c r="J768" i="1"/>
  <c r="K768" i="1" s="1"/>
  <c r="N768" i="1"/>
  <c r="X766" i="1" l="1"/>
  <c r="G766" i="1"/>
  <c r="E768" i="1"/>
  <c r="U768" i="1"/>
  <c r="W768" i="1" s="1"/>
  <c r="F768" i="1"/>
  <c r="I770" i="1"/>
  <c r="J769" i="1"/>
  <c r="K769" i="1" s="1"/>
  <c r="N769" i="1"/>
  <c r="D767" i="1"/>
  <c r="G767" i="1" s="1"/>
  <c r="B766" i="1" l="1"/>
  <c r="L767" i="1"/>
  <c r="O767" i="1" s="1"/>
  <c r="P767" i="1" s="1"/>
  <c r="E769" i="1"/>
  <c r="U769" i="1"/>
  <c r="W769" i="1" s="1"/>
  <c r="F769" i="1"/>
  <c r="J770" i="1"/>
  <c r="K770" i="1" s="1"/>
  <c r="I771" i="1"/>
  <c r="M768" i="1"/>
  <c r="D768" i="1"/>
  <c r="L768" i="1" s="1"/>
  <c r="X767" i="1" l="1"/>
  <c r="G768" i="1"/>
  <c r="E770" i="1"/>
  <c r="F770" i="1"/>
  <c r="U770" i="1"/>
  <c r="W770" i="1" s="1"/>
  <c r="J771" i="1"/>
  <c r="K771" i="1" s="1"/>
  <c r="U771" i="1" s="1"/>
  <c r="W771" i="1" s="1"/>
  <c r="I772" i="1"/>
  <c r="M769" i="1"/>
  <c r="O768" i="1"/>
  <c r="P768" i="1" s="1"/>
  <c r="X768" i="1" s="1"/>
  <c r="B768" i="1" s="1"/>
  <c r="D769" i="1"/>
  <c r="L769" i="1" s="1"/>
  <c r="O769" i="1" s="1"/>
  <c r="P769" i="1" s="1"/>
  <c r="X769" i="1" s="1"/>
  <c r="B769" i="1" s="1"/>
  <c r="B767" i="1" l="1"/>
  <c r="M770" i="1"/>
  <c r="N770" i="1" s="1"/>
  <c r="G769" i="1"/>
  <c r="I773" i="1"/>
  <c r="J772" i="1"/>
  <c r="K772" i="1" s="1"/>
  <c r="F771" i="1"/>
  <c r="E771" i="1"/>
  <c r="D770" i="1"/>
  <c r="G770" i="1" s="1"/>
  <c r="L770" i="1" l="1"/>
  <c r="O770" i="1" s="1"/>
  <c r="P770" i="1" s="1"/>
  <c r="D771" i="1"/>
  <c r="G771" i="1" s="1"/>
  <c r="F772" i="1"/>
  <c r="E772" i="1"/>
  <c r="U772" i="1"/>
  <c r="W772" i="1" s="1"/>
  <c r="J773" i="1"/>
  <c r="K773" i="1" s="1"/>
  <c r="I774" i="1"/>
  <c r="S770" i="1" l="1"/>
  <c r="M771" i="1"/>
  <c r="M772" i="1" s="1"/>
  <c r="M773" i="1" s="1"/>
  <c r="L771" i="1"/>
  <c r="X770" i="1"/>
  <c r="D772" i="1"/>
  <c r="L772" i="1" s="1"/>
  <c r="J774" i="1"/>
  <c r="K774" i="1" s="1"/>
  <c r="I775" i="1"/>
  <c r="U773" i="1"/>
  <c r="W773" i="1" s="1"/>
  <c r="F773" i="1"/>
  <c r="E773" i="1"/>
  <c r="Y770" i="1" l="1"/>
  <c r="N771" i="1"/>
  <c r="N772" i="1" s="1"/>
  <c r="N773" i="1" s="1"/>
  <c r="N774" i="1" s="1"/>
  <c r="N775" i="1" s="1"/>
  <c r="G772" i="1"/>
  <c r="D773" i="1"/>
  <c r="G773" i="1" s="1"/>
  <c r="I776" i="1"/>
  <c r="J775" i="1"/>
  <c r="K775" i="1" s="1"/>
  <c r="B770" i="1"/>
  <c r="F774" i="1"/>
  <c r="E774" i="1"/>
  <c r="U774" i="1"/>
  <c r="W774" i="1" s="1"/>
  <c r="O771" i="1" l="1"/>
  <c r="P771" i="1" s="1"/>
  <c r="X771" i="1" s="1"/>
  <c r="B771" i="1" s="1"/>
  <c r="O772" i="1"/>
  <c r="P772" i="1" s="1"/>
  <c r="X772" i="1" s="1"/>
  <c r="B772" i="1" s="1"/>
  <c r="L773" i="1"/>
  <c r="O773" i="1" s="1"/>
  <c r="P773" i="1" s="1"/>
  <c r="S771" i="1"/>
  <c r="Y771" i="1" s="1"/>
  <c r="I777" i="1"/>
  <c r="J776" i="1"/>
  <c r="K776" i="1" s="1"/>
  <c r="N776" i="1"/>
  <c r="M774" i="1"/>
  <c r="M775" i="1" s="1"/>
  <c r="M776" i="1" s="1"/>
  <c r="D774" i="1"/>
  <c r="L774" i="1" s="1"/>
  <c r="O774" i="1" s="1"/>
  <c r="P774" i="1" s="1"/>
  <c r="X774" i="1" s="1"/>
  <c r="B774" i="1" s="1"/>
  <c r="U775" i="1"/>
  <c r="W775" i="1" s="1"/>
  <c r="E775" i="1"/>
  <c r="F775" i="1"/>
  <c r="M777" i="1" l="1"/>
  <c r="X773" i="1"/>
  <c r="S773" i="1"/>
  <c r="Y773" i="1" s="1"/>
  <c r="G774" i="1"/>
  <c r="E776" i="1"/>
  <c r="F776" i="1"/>
  <c r="U776" i="1"/>
  <c r="W776" i="1" s="1"/>
  <c r="D775" i="1"/>
  <c r="L775" i="1" s="1"/>
  <c r="O775" i="1" s="1"/>
  <c r="P775" i="1" s="1"/>
  <c r="X775" i="1" s="1"/>
  <c r="B775" i="1" s="1"/>
  <c r="I778" i="1"/>
  <c r="J777" i="1"/>
  <c r="K777" i="1" s="1"/>
  <c r="N777" i="1"/>
  <c r="B773" i="1" l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L776" i="1" l="1"/>
  <c r="O776" i="1" s="1"/>
  <c r="P776" i="1" s="1"/>
  <c r="U778" i="1"/>
  <c r="W778" i="1" s="1"/>
  <c r="E778" i="1"/>
  <c r="F778" i="1"/>
  <c r="D777" i="1"/>
  <c r="L777" i="1" s="1"/>
  <c r="O777" i="1" s="1"/>
  <c r="P777" i="1" s="1"/>
  <c r="X777" i="1" s="1"/>
  <c r="B777" i="1" s="1"/>
  <c r="I780" i="1"/>
  <c r="J779" i="1"/>
  <c r="K779" i="1" s="1"/>
  <c r="M779" i="1"/>
  <c r="N779" i="1"/>
  <c r="X776" i="1" l="1"/>
  <c r="G777" i="1"/>
  <c r="F779" i="1"/>
  <c r="U779" i="1"/>
  <c r="W779" i="1" s="1"/>
  <c r="E779" i="1"/>
  <c r="D778" i="1"/>
  <c r="L778" i="1" s="1"/>
  <c r="O778" i="1" s="1"/>
  <c r="P778" i="1" s="1"/>
  <c r="X778" i="1" s="1"/>
  <c r="B778" i="1" s="1"/>
  <c r="I781" i="1"/>
  <c r="J780" i="1"/>
  <c r="K780" i="1" s="1"/>
  <c r="M780" i="1"/>
  <c r="N780" i="1"/>
  <c r="B776" i="1" l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L779" i="1" l="1"/>
  <c r="O779" i="1" s="1"/>
  <c r="P779" i="1" s="1"/>
  <c r="X779" i="1" s="1"/>
  <c r="B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P780" i="1" s="1"/>
  <c r="X780" i="1" l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B780" i="1" l="1"/>
  <c r="L781" i="1"/>
  <c r="O781" i="1" s="1"/>
  <c r="P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P782" i="1" s="1"/>
  <c r="X782" i="1" s="1"/>
  <c r="B782" i="1" s="1"/>
  <c r="X781" i="1" l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B781" i="1" l="1"/>
  <c r="L783" i="1"/>
  <c r="O783" i="1" s="1"/>
  <c r="P783" i="1" s="1"/>
  <c r="E785" i="1"/>
  <c r="U785" i="1"/>
  <c r="W785" i="1" s="1"/>
  <c r="F785" i="1"/>
  <c r="D784" i="1"/>
  <c r="L784" i="1" s="1"/>
  <c r="O784" i="1" s="1"/>
  <c r="P784" i="1" s="1"/>
  <c r="X784" i="1" s="1"/>
  <c r="B784" i="1" s="1"/>
  <c r="M786" i="1"/>
  <c r="J786" i="1"/>
  <c r="K786" i="1" s="1"/>
  <c r="I787" i="1"/>
  <c r="N786" i="1"/>
  <c r="X783" i="1" l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B783" i="1" l="1"/>
  <c r="J788" i="1"/>
  <c r="K788" i="1" s="1"/>
  <c r="I789" i="1"/>
  <c r="M788" i="1"/>
  <c r="N788" i="1"/>
  <c r="F787" i="1"/>
  <c r="U787" i="1"/>
  <c r="W787" i="1" s="1"/>
  <c r="E787" i="1"/>
  <c r="L785" i="1"/>
  <c r="O785" i="1" s="1"/>
  <c r="P785" i="1" s="1"/>
  <c r="X785" i="1" s="1"/>
  <c r="B785" i="1" s="1"/>
  <c r="D786" i="1"/>
  <c r="L786" i="1" s="1"/>
  <c r="O786" i="1" s="1"/>
  <c r="P786" i="1" s="1"/>
  <c r="X786" i="1" s="1"/>
  <c r="B786" i="1" s="1"/>
  <c r="D787" i="1" l="1"/>
  <c r="G787" i="1" s="1"/>
  <c r="G786" i="1"/>
  <c r="M789" i="1"/>
  <c r="I790" i="1"/>
  <c r="J789" i="1"/>
  <c r="K789" i="1" s="1"/>
  <c r="N789" i="1"/>
  <c r="E788" i="1"/>
  <c r="F788" i="1"/>
  <c r="U788" i="1"/>
  <c r="W788" i="1" s="1"/>
  <c r="L787" i="1" l="1"/>
  <c r="O787" i="1" s="1"/>
  <c r="P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X787" i="1" l="1"/>
  <c r="U790" i="1"/>
  <c r="W790" i="1" s="1"/>
  <c r="E790" i="1"/>
  <c r="F790" i="1"/>
  <c r="D789" i="1"/>
  <c r="G789" i="1" s="1"/>
  <c r="L788" i="1"/>
  <c r="O788" i="1" s="1"/>
  <c r="P788" i="1" s="1"/>
  <c r="X788" i="1" s="1"/>
  <c r="B788" i="1" s="1"/>
  <c r="M791" i="1"/>
  <c r="J791" i="1"/>
  <c r="K791" i="1" s="1"/>
  <c r="I792" i="1"/>
  <c r="N791" i="1"/>
  <c r="B787" i="1" l="1"/>
  <c r="L789" i="1"/>
  <c r="O789" i="1" s="1"/>
  <c r="P789" i="1" s="1"/>
  <c r="X789" i="1" s="1"/>
  <c r="B789" i="1" s="1"/>
  <c r="I793" i="1"/>
  <c r="J792" i="1"/>
  <c r="K792" i="1" s="1"/>
  <c r="M792" i="1"/>
  <c r="N792" i="1"/>
  <c r="D790" i="1"/>
  <c r="L790" i="1" s="1"/>
  <c r="O790" i="1" s="1"/>
  <c r="P790" i="1" s="1"/>
  <c r="X790" i="1" s="1"/>
  <c r="B790" i="1" s="1"/>
  <c r="F791" i="1"/>
  <c r="U791" i="1"/>
  <c r="W791" i="1" s="1"/>
  <c r="E791" i="1"/>
  <c r="G790" i="1" l="1"/>
  <c r="E792" i="1"/>
  <c r="U792" i="1"/>
  <c r="W792" i="1" s="1"/>
  <c r="F792" i="1"/>
  <c r="D791" i="1"/>
  <c r="L791" i="1" s="1"/>
  <c r="O791" i="1" s="1"/>
  <c r="P791" i="1" s="1"/>
  <c r="X791" i="1" s="1"/>
  <c r="B791" i="1" s="1"/>
  <c r="I794" i="1"/>
  <c r="J793" i="1"/>
  <c r="K793" i="1" s="1"/>
  <c r="M793" i="1"/>
  <c r="N793" i="1"/>
  <c r="G791" i="1" l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P792" i="1" s="1"/>
  <c r="X792" i="1" s="1"/>
  <c r="B792" i="1" s="1"/>
  <c r="E794" i="1" l="1"/>
  <c r="F794" i="1"/>
  <c r="U794" i="1"/>
  <c r="W794" i="1" s="1"/>
  <c r="D793" i="1"/>
  <c r="G793" i="1" s="1"/>
  <c r="G792" i="1"/>
  <c r="I796" i="1"/>
  <c r="J795" i="1"/>
  <c r="K795" i="1" s="1"/>
  <c r="M795" i="1"/>
  <c r="N795" i="1"/>
  <c r="L793" i="1" l="1"/>
  <c r="O793" i="1" s="1"/>
  <c r="P793" i="1" s="1"/>
  <c r="X793" i="1" s="1"/>
  <c r="B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P794" i="1" s="1"/>
  <c r="X794" i="1" l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B794" i="1" l="1"/>
  <c r="L795" i="1"/>
  <c r="O795" i="1" s="1"/>
  <c r="P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P796" i="1" s="1"/>
  <c r="X796" i="1" s="1"/>
  <c r="B796" i="1" s="1"/>
  <c r="X795" i="1" l="1"/>
  <c r="F798" i="1"/>
  <c r="E798" i="1"/>
  <c r="U798" i="1"/>
  <c r="W798" i="1" s="1"/>
  <c r="D797" i="1"/>
  <c r="G797" i="1" s="1"/>
  <c r="J799" i="1"/>
  <c r="K799" i="1" s="1"/>
  <c r="I800" i="1"/>
  <c r="N799" i="1"/>
  <c r="G796" i="1"/>
  <c r="B795" i="1" l="1"/>
  <c r="L797" i="1"/>
  <c r="O797" i="1" s="1"/>
  <c r="P797" i="1" s="1"/>
  <c r="J800" i="1"/>
  <c r="K800" i="1" s="1"/>
  <c r="I801" i="1"/>
  <c r="N800" i="1"/>
  <c r="F799" i="1"/>
  <c r="U799" i="1"/>
  <c r="W799" i="1" s="1"/>
  <c r="E799" i="1"/>
  <c r="D798" i="1"/>
  <c r="L798" i="1" s="1"/>
  <c r="X797" i="1" l="1"/>
  <c r="G798" i="1"/>
  <c r="M799" i="1"/>
  <c r="M800" i="1" s="1"/>
  <c r="O798" i="1"/>
  <c r="P798" i="1" s="1"/>
  <c r="X798" i="1" s="1"/>
  <c r="B798" i="1" s="1"/>
  <c r="D799" i="1"/>
  <c r="L799" i="1" s="1"/>
  <c r="O799" i="1" s="1"/>
  <c r="P799" i="1" s="1"/>
  <c r="X799" i="1" s="1"/>
  <c r="B799" i="1" s="1"/>
  <c r="J801" i="1"/>
  <c r="K801" i="1" s="1"/>
  <c r="I802" i="1"/>
  <c r="E800" i="1"/>
  <c r="F800" i="1"/>
  <c r="U800" i="1"/>
  <c r="W800" i="1" s="1"/>
  <c r="B797" i="1" l="1"/>
  <c r="G799" i="1"/>
  <c r="F801" i="1"/>
  <c r="U801" i="1"/>
  <c r="W801" i="1" s="1"/>
  <c r="E801" i="1"/>
  <c r="I803" i="1"/>
  <c r="J802" i="1"/>
  <c r="K802" i="1" s="1"/>
  <c r="D800" i="1"/>
  <c r="G800" i="1" s="1"/>
  <c r="U802" i="1" l="1"/>
  <c r="W802" i="1" s="1"/>
  <c r="L800" i="1"/>
  <c r="O800" i="1" s="1"/>
  <c r="P800" i="1" s="1"/>
  <c r="X800" i="1" s="1"/>
  <c r="B800" i="1" s="1"/>
  <c r="F802" i="1"/>
  <c r="E802" i="1"/>
  <c r="J803" i="1"/>
  <c r="K803" i="1" s="1"/>
  <c r="I804" i="1"/>
  <c r="D801" i="1"/>
  <c r="L801" i="1" s="1"/>
  <c r="M801" i="1" l="1"/>
  <c r="N801" i="1" s="1"/>
  <c r="O801" i="1" s="1"/>
  <c r="P801" i="1" s="1"/>
  <c r="S801" i="1" s="1"/>
  <c r="F803" i="1"/>
  <c r="E803" i="1"/>
  <c r="U803" i="1"/>
  <c r="W803" i="1" s="1"/>
  <c r="D802" i="1"/>
  <c r="L802" i="1" s="1"/>
  <c r="I805" i="1"/>
  <c r="J804" i="1"/>
  <c r="K804" i="1" s="1"/>
  <c r="G801" i="1"/>
  <c r="M802" i="1" l="1"/>
  <c r="N802" i="1" s="1"/>
  <c r="N803" i="1" s="1"/>
  <c r="G802" i="1"/>
  <c r="D803" i="1"/>
  <c r="G803" i="1" s="1"/>
  <c r="X801" i="1"/>
  <c r="B801" i="1" s="1"/>
  <c r="F804" i="1"/>
  <c r="E804" i="1"/>
  <c r="U804" i="1"/>
  <c r="W804" i="1" s="1"/>
  <c r="I806" i="1"/>
  <c r="J805" i="1"/>
  <c r="K805" i="1" s="1"/>
  <c r="M803" i="1" l="1"/>
  <c r="O802" i="1"/>
  <c r="P802" i="1" s="1"/>
  <c r="X802" i="1" s="1"/>
  <c r="B802" i="1" s="1"/>
  <c r="L803" i="1"/>
  <c r="O803" i="1" s="1"/>
  <c r="P803" i="1" s="1"/>
  <c r="S802" i="1"/>
  <c r="Y802" i="1" s="1"/>
  <c r="Y801" i="1"/>
  <c r="J806" i="1"/>
  <c r="K806" i="1" s="1"/>
  <c r="I807" i="1"/>
  <c r="U805" i="1"/>
  <c r="W805" i="1" s="1"/>
  <c r="E805" i="1"/>
  <c r="F805" i="1"/>
  <c r="D804" i="1"/>
  <c r="L804" i="1" s="1"/>
  <c r="G804" i="1" l="1"/>
  <c r="M804" i="1"/>
  <c r="X803" i="1"/>
  <c r="S803" i="1"/>
  <c r="D805" i="1"/>
  <c r="L805" i="1" s="1"/>
  <c r="I808" i="1"/>
  <c r="J807" i="1"/>
  <c r="K807" i="1" s="1"/>
  <c r="U806" i="1"/>
  <c r="W806" i="1" s="1"/>
  <c r="F806" i="1"/>
  <c r="E806" i="1"/>
  <c r="B803" i="1" l="1"/>
  <c r="Y803" i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N805" i="1" l="1"/>
  <c r="O804" i="1"/>
  <c r="P804" i="1" s="1"/>
  <c r="E808" i="1"/>
  <c r="U808" i="1"/>
  <c r="W808" i="1" s="1"/>
  <c r="F808" i="1"/>
  <c r="J809" i="1"/>
  <c r="K809" i="1" s="1"/>
  <c r="I810" i="1"/>
  <c r="M809" i="1"/>
  <c r="D807" i="1"/>
  <c r="L807" i="1" s="1"/>
  <c r="L806" i="1"/>
  <c r="X804" i="1" l="1"/>
  <c r="N806" i="1"/>
  <c r="N807" i="1" s="1"/>
  <c r="N808" i="1" s="1"/>
  <c r="N809" i="1" s="1"/>
  <c r="N810" i="1" s="1"/>
  <c r="O805" i="1"/>
  <c r="P805" i="1" s="1"/>
  <c r="X805" i="1" s="1"/>
  <c r="B805" i="1" s="1"/>
  <c r="J810" i="1"/>
  <c r="K810" i="1" s="1"/>
  <c r="I811" i="1"/>
  <c r="M810" i="1"/>
  <c r="F809" i="1"/>
  <c r="E809" i="1"/>
  <c r="U809" i="1"/>
  <c r="W809" i="1" s="1"/>
  <c r="G807" i="1"/>
  <c r="D808" i="1"/>
  <c r="G808" i="1" s="1"/>
  <c r="B804" i="1" l="1"/>
  <c r="O807" i="1"/>
  <c r="P807" i="1" s="1"/>
  <c r="X807" i="1" s="1"/>
  <c r="B807" i="1" s="1"/>
  <c r="O806" i="1"/>
  <c r="P806" i="1" s="1"/>
  <c r="X806" i="1" s="1"/>
  <c r="B806" i="1" s="1"/>
  <c r="D809" i="1"/>
  <c r="L809" i="1" s="1"/>
  <c r="O809" i="1" s="1"/>
  <c r="P809" i="1" s="1"/>
  <c r="X809" i="1" s="1"/>
  <c r="B809" i="1" s="1"/>
  <c r="L808" i="1"/>
  <c r="O808" i="1" s="1"/>
  <c r="P808" i="1" s="1"/>
  <c r="X808" i="1" s="1"/>
  <c r="B808" i="1" s="1"/>
  <c r="I812" i="1"/>
  <c r="J811" i="1"/>
  <c r="K811" i="1" s="1"/>
  <c r="M811" i="1"/>
  <c r="N811" i="1"/>
  <c r="E810" i="1"/>
  <c r="F810" i="1"/>
  <c r="U810" i="1"/>
  <c r="W810" i="1" s="1"/>
  <c r="G809" i="1" l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P810" i="1" s="1"/>
  <c r="X810" i="1" s="1"/>
  <c r="B810" i="1" s="1"/>
  <c r="I814" i="1" l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P811" i="1" s="1"/>
  <c r="X811" i="1" s="1"/>
  <c r="B811" i="1" s="1"/>
  <c r="G811" i="1" l="1"/>
  <c r="D812" i="1"/>
  <c r="L812" i="1" s="1"/>
  <c r="O812" i="1" s="1"/>
  <c r="P812" i="1" s="1"/>
  <c r="X812" i="1" s="1"/>
  <c r="B812" i="1" s="1"/>
  <c r="F813" i="1"/>
  <c r="U813" i="1"/>
  <c r="W813" i="1" s="1"/>
  <c r="E813" i="1"/>
  <c r="J814" i="1"/>
  <c r="K814" i="1" s="1"/>
  <c r="I815" i="1"/>
  <c r="M814" i="1"/>
  <c r="N814" i="1"/>
  <c r="G812" i="1" l="1"/>
  <c r="I816" i="1"/>
  <c r="J815" i="1"/>
  <c r="K815" i="1" s="1"/>
  <c r="M815" i="1"/>
  <c r="N815" i="1"/>
  <c r="U814" i="1"/>
  <c r="W814" i="1" s="1"/>
  <c r="E814" i="1"/>
  <c r="F814" i="1"/>
  <c r="D813" i="1"/>
  <c r="G813" i="1" s="1"/>
  <c r="D814" i="1" l="1"/>
  <c r="L814" i="1" s="1"/>
  <c r="O814" i="1" s="1"/>
  <c r="P814" i="1" s="1"/>
  <c r="X814" i="1" s="1"/>
  <c r="B814" i="1" s="1"/>
  <c r="F815" i="1"/>
  <c r="U815" i="1"/>
  <c r="W815" i="1" s="1"/>
  <c r="E815" i="1"/>
  <c r="L813" i="1"/>
  <c r="O813" i="1" s="1"/>
  <c r="P813" i="1" s="1"/>
  <c r="X813" i="1" s="1"/>
  <c r="B813" i="1" s="1"/>
  <c r="M816" i="1"/>
  <c r="I817" i="1"/>
  <c r="J816" i="1"/>
  <c r="K816" i="1" s="1"/>
  <c r="N816" i="1"/>
  <c r="G814" i="1" l="1"/>
  <c r="D815" i="1"/>
  <c r="L815" i="1" s="1"/>
  <c r="O815" i="1" s="1"/>
  <c r="P815" i="1" s="1"/>
  <c r="E816" i="1"/>
  <c r="F816" i="1"/>
  <c r="U816" i="1"/>
  <c r="W816" i="1" s="1"/>
  <c r="I818" i="1"/>
  <c r="J817" i="1"/>
  <c r="K817" i="1" s="1"/>
  <c r="M817" i="1"/>
  <c r="N817" i="1"/>
  <c r="X815" i="1" l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P816" i="1" s="1"/>
  <c r="X816" i="1" s="1"/>
  <c r="B816" i="1" s="1"/>
  <c r="B815" i="1" l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P817" i="1" s="1"/>
  <c r="X817" i="1" s="1"/>
  <c r="B817" i="1" s="1"/>
  <c r="G816" i="1"/>
  <c r="F819" i="1" l="1"/>
  <c r="E819" i="1"/>
  <c r="U819" i="1"/>
  <c r="W819" i="1" s="1"/>
  <c r="D818" i="1"/>
  <c r="L818" i="1" s="1"/>
  <c r="O818" i="1" s="1"/>
  <c r="P818" i="1" s="1"/>
  <c r="X818" i="1" s="1"/>
  <c r="B818" i="1" s="1"/>
  <c r="G817" i="1"/>
  <c r="I821" i="1"/>
  <c r="J820" i="1"/>
  <c r="K820" i="1" s="1"/>
  <c r="M820" i="1"/>
  <c r="N820" i="1"/>
  <c r="G818" i="1" l="1"/>
  <c r="I822" i="1"/>
  <c r="M821" i="1"/>
  <c r="J821" i="1"/>
  <c r="K821" i="1" s="1"/>
  <c r="N821" i="1"/>
  <c r="D819" i="1"/>
  <c r="G819" i="1" s="1"/>
  <c r="E820" i="1"/>
  <c r="U820" i="1"/>
  <c r="W820" i="1" s="1"/>
  <c r="F820" i="1"/>
  <c r="L819" i="1" l="1"/>
  <c r="O819" i="1" s="1"/>
  <c r="P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X819" i="1" l="1"/>
  <c r="L820" i="1"/>
  <c r="O820" i="1" s="1"/>
  <c r="P820" i="1" s="1"/>
  <c r="X820" i="1" s="1"/>
  <c r="B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P821" i="1" s="1"/>
  <c r="X821" i="1" s="1"/>
  <c r="B821" i="1" s="1"/>
  <c r="B819" i="1" l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L822" i="1" l="1"/>
  <c r="O822" i="1" s="1"/>
  <c r="P822" i="1" s="1"/>
  <c r="I826" i="1"/>
  <c r="J825" i="1"/>
  <c r="K825" i="1" s="1"/>
  <c r="M825" i="1"/>
  <c r="N825" i="1"/>
  <c r="D823" i="1"/>
  <c r="L823" i="1" s="1"/>
  <c r="O823" i="1" s="1"/>
  <c r="P823" i="1" s="1"/>
  <c r="X823" i="1" s="1"/>
  <c r="B823" i="1" s="1"/>
  <c r="U824" i="1"/>
  <c r="W824" i="1" s="1"/>
  <c r="E824" i="1"/>
  <c r="F824" i="1"/>
  <c r="X822" i="1" l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B822" i="1" l="1"/>
  <c r="L824" i="1"/>
  <c r="O824" i="1" s="1"/>
  <c r="P824" i="1" s="1"/>
  <c r="J827" i="1"/>
  <c r="K827" i="1" s="1"/>
  <c r="I828" i="1"/>
  <c r="N827" i="1"/>
  <c r="D825" i="1"/>
  <c r="L825" i="1" s="1"/>
  <c r="O825" i="1" s="1"/>
  <c r="P825" i="1" s="1"/>
  <c r="X825" i="1" s="1"/>
  <c r="B825" i="1" s="1"/>
  <c r="F826" i="1"/>
  <c r="U826" i="1"/>
  <c r="W826" i="1" s="1"/>
  <c r="E826" i="1"/>
  <c r="M827" i="1"/>
  <c r="X824" i="1" l="1"/>
  <c r="M828" i="1"/>
  <c r="G825" i="1"/>
  <c r="D826" i="1"/>
  <c r="L826" i="1" s="1"/>
  <c r="O826" i="1" s="1"/>
  <c r="P826" i="1" s="1"/>
  <c r="X826" i="1" s="1"/>
  <c r="B826" i="1" s="1"/>
  <c r="J828" i="1"/>
  <c r="K828" i="1" s="1"/>
  <c r="I829" i="1"/>
  <c r="N828" i="1"/>
  <c r="F827" i="1"/>
  <c r="E827" i="1"/>
  <c r="U827" i="1"/>
  <c r="W827" i="1" s="1"/>
  <c r="B824" i="1" l="1"/>
  <c r="G826" i="1"/>
  <c r="D827" i="1"/>
  <c r="L827" i="1" s="1"/>
  <c r="O827" i="1" s="1"/>
  <c r="P827" i="1" s="1"/>
  <c r="X827" i="1" s="1"/>
  <c r="B827" i="1" s="1"/>
  <c r="J829" i="1"/>
  <c r="K829" i="1" s="1"/>
  <c r="I830" i="1"/>
  <c r="E828" i="1"/>
  <c r="U828" i="1"/>
  <c r="W828" i="1" s="1"/>
  <c r="F828" i="1"/>
  <c r="G827" i="1" l="1"/>
  <c r="D828" i="1"/>
  <c r="L828" i="1" s="1"/>
  <c r="E829" i="1"/>
  <c r="F829" i="1"/>
  <c r="U829" i="1"/>
  <c r="W829" i="1" s="1"/>
  <c r="I831" i="1"/>
  <c r="J830" i="1"/>
  <c r="K830" i="1" s="1"/>
  <c r="G828" i="1" l="1"/>
  <c r="O828" i="1"/>
  <c r="P828" i="1" s="1"/>
  <c r="X828" i="1" s="1"/>
  <c r="B828" i="1" s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G829" i="1" l="1"/>
  <c r="M830" i="1"/>
  <c r="N830" i="1" s="1"/>
  <c r="N831" i="1" s="1"/>
  <c r="N832" i="1" s="1"/>
  <c r="O829" i="1"/>
  <c r="P829" i="1" s="1"/>
  <c r="J832" i="1"/>
  <c r="K832" i="1" s="1"/>
  <c r="I833" i="1"/>
  <c r="E831" i="1"/>
  <c r="F831" i="1"/>
  <c r="U831" i="1"/>
  <c r="W831" i="1" s="1"/>
  <c r="D830" i="1"/>
  <c r="L830" i="1" s="1"/>
  <c r="G830" i="1" l="1"/>
  <c r="X829" i="1"/>
  <c r="S829" i="1"/>
  <c r="I834" i="1"/>
  <c r="J833" i="1"/>
  <c r="K833" i="1" s="1"/>
  <c r="F832" i="1"/>
  <c r="U832" i="1"/>
  <c r="W832" i="1" s="1"/>
  <c r="E832" i="1"/>
  <c r="D831" i="1"/>
  <c r="G831" i="1" s="1"/>
  <c r="M831" i="1"/>
  <c r="O830" i="1"/>
  <c r="P830" i="1" s="1"/>
  <c r="B829" i="1" l="1"/>
  <c r="Y829" i="1"/>
  <c r="X830" i="1"/>
  <c r="B830" i="1" s="1"/>
  <c r="S830" i="1"/>
  <c r="Y830" i="1" s="1"/>
  <c r="L831" i="1"/>
  <c r="O831" i="1" s="1"/>
  <c r="P831" i="1" s="1"/>
  <c r="X831" i="1" s="1"/>
  <c r="B831" i="1" s="1"/>
  <c r="M832" i="1"/>
  <c r="D832" i="1"/>
  <c r="G832" i="1" s="1"/>
  <c r="E833" i="1"/>
  <c r="U833" i="1"/>
  <c r="W833" i="1" s="1"/>
  <c r="F833" i="1"/>
  <c r="I835" i="1"/>
  <c r="J834" i="1"/>
  <c r="K834" i="1" s="1"/>
  <c r="L832" i="1" l="1"/>
  <c r="O832" i="1" s="1"/>
  <c r="P832" i="1" s="1"/>
  <c r="M833" i="1"/>
  <c r="D833" i="1"/>
  <c r="G833" i="1" s="1"/>
  <c r="F834" i="1"/>
  <c r="E834" i="1"/>
  <c r="U834" i="1"/>
  <c r="W834" i="1" s="1"/>
  <c r="I836" i="1"/>
  <c r="J835" i="1"/>
  <c r="K835" i="1" s="1"/>
  <c r="U835" i="1" l="1"/>
  <c r="W835" i="1" s="1"/>
  <c r="L833" i="1"/>
  <c r="X832" i="1"/>
  <c r="Y832" i="1"/>
  <c r="M834" i="1"/>
  <c r="N833" i="1"/>
  <c r="N834" i="1" s="1"/>
  <c r="D834" i="1"/>
  <c r="L834" i="1" s="1"/>
  <c r="E835" i="1"/>
  <c r="F835" i="1"/>
  <c r="I837" i="1"/>
  <c r="J836" i="1"/>
  <c r="K836" i="1" s="1"/>
  <c r="B832" i="1" l="1"/>
  <c r="G834" i="1"/>
  <c r="O833" i="1"/>
  <c r="P833" i="1" s="1"/>
  <c r="E836" i="1"/>
  <c r="U836" i="1"/>
  <c r="W836" i="1" s="1"/>
  <c r="F836" i="1"/>
  <c r="D835" i="1"/>
  <c r="L835" i="1" s="1"/>
  <c r="J837" i="1"/>
  <c r="K837" i="1" s="1"/>
  <c r="I838" i="1"/>
  <c r="M835" i="1"/>
  <c r="O834" i="1"/>
  <c r="P834" i="1" s="1"/>
  <c r="S834" i="1" s="1"/>
  <c r="X833" i="1" l="1"/>
  <c r="G835" i="1"/>
  <c r="U837" i="1"/>
  <c r="W837" i="1" s="1"/>
  <c r="E837" i="1"/>
  <c r="F837" i="1"/>
  <c r="I839" i="1"/>
  <c r="J838" i="1"/>
  <c r="K838" i="1" s="1"/>
  <c r="X834" i="1"/>
  <c r="B834" i="1" s="1"/>
  <c r="M836" i="1"/>
  <c r="M837" i="1" s="1"/>
  <c r="M838" i="1" s="1"/>
  <c r="N835" i="1"/>
  <c r="N836" i="1" s="1"/>
  <c r="N837" i="1" s="1"/>
  <c r="N838" i="1" s="1"/>
  <c r="D836" i="1"/>
  <c r="L836" i="1" s="1"/>
  <c r="B833" i="1" l="1"/>
  <c r="O836" i="1"/>
  <c r="P836" i="1" s="1"/>
  <c r="G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Y834" i="1"/>
  <c r="O835" i="1"/>
  <c r="P835" i="1" s="1"/>
  <c r="X836" i="1" l="1"/>
  <c r="L837" i="1"/>
  <c r="O837" i="1" s="1"/>
  <c r="P837" i="1" s="1"/>
  <c r="X837" i="1" s="1"/>
  <c r="B837" i="1" s="1"/>
  <c r="X835" i="1"/>
  <c r="B835" i="1" s="1"/>
  <c r="S835" i="1"/>
  <c r="Y835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B836" i="1" l="1"/>
  <c r="L838" i="1"/>
  <c r="O838" i="1" s="1"/>
  <c r="P838" i="1" s="1"/>
  <c r="X838" i="1" s="1"/>
  <c r="B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L839" i="1" l="1"/>
  <c r="O839" i="1" s="1"/>
  <c r="P839" i="1" s="1"/>
  <c r="X839" i="1" s="1"/>
  <c r="B839" i="1" s="1"/>
  <c r="J842" i="1"/>
  <c r="K842" i="1" s="1"/>
  <c r="I843" i="1"/>
  <c r="M842" i="1"/>
  <c r="N842" i="1"/>
  <c r="D840" i="1"/>
  <c r="L840" i="1" s="1"/>
  <c r="O840" i="1" s="1"/>
  <c r="P840" i="1" s="1"/>
  <c r="X840" i="1" s="1"/>
  <c r="B840" i="1" s="1"/>
  <c r="F841" i="1"/>
  <c r="E841" i="1"/>
  <c r="U841" i="1"/>
  <c r="W841" i="1" s="1"/>
  <c r="G840" i="1" l="1"/>
  <c r="D841" i="1"/>
  <c r="L841" i="1" s="1"/>
  <c r="O841" i="1" s="1"/>
  <c r="P841" i="1" s="1"/>
  <c r="X841" i="1" s="1"/>
  <c r="B841" i="1" s="1"/>
  <c r="I844" i="1"/>
  <c r="M843" i="1"/>
  <c r="J843" i="1"/>
  <c r="K843" i="1" s="1"/>
  <c r="N843" i="1"/>
  <c r="E842" i="1"/>
  <c r="F842" i="1"/>
  <c r="U842" i="1"/>
  <c r="W842" i="1" s="1"/>
  <c r="G841" i="1" l="1"/>
  <c r="D842" i="1"/>
  <c r="L842" i="1" s="1"/>
  <c r="O842" i="1" s="1"/>
  <c r="P842" i="1" s="1"/>
  <c r="X842" i="1" s="1"/>
  <c r="B842" i="1" s="1"/>
  <c r="F843" i="1"/>
  <c r="U843" i="1"/>
  <c r="W843" i="1" s="1"/>
  <c r="E843" i="1"/>
  <c r="M844" i="1"/>
  <c r="J844" i="1"/>
  <c r="K844" i="1" s="1"/>
  <c r="I845" i="1"/>
  <c r="N844" i="1"/>
  <c r="G842" i="1" l="1"/>
  <c r="E844" i="1"/>
  <c r="F844" i="1"/>
  <c r="U844" i="1"/>
  <c r="W844" i="1" s="1"/>
  <c r="D843" i="1"/>
  <c r="G843" i="1" s="1"/>
  <c r="M845" i="1"/>
  <c r="J845" i="1"/>
  <c r="K845" i="1" s="1"/>
  <c r="I846" i="1"/>
  <c r="N845" i="1"/>
  <c r="L843" i="1" l="1"/>
  <c r="O843" i="1" s="1"/>
  <c r="P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P844" i="1" s="1"/>
  <c r="X844" i="1" s="1"/>
  <c r="B844" i="1" s="1"/>
  <c r="X843" i="1" l="1"/>
  <c r="M847" i="1"/>
  <c r="J847" i="1"/>
  <c r="K847" i="1" s="1"/>
  <c r="I848" i="1"/>
  <c r="N847" i="1"/>
  <c r="G844" i="1"/>
  <c r="D845" i="1"/>
  <c r="L845" i="1" s="1"/>
  <c r="O845" i="1" s="1"/>
  <c r="P845" i="1" s="1"/>
  <c r="X845" i="1" s="1"/>
  <c r="B845" i="1" s="1"/>
  <c r="E846" i="1"/>
  <c r="U846" i="1"/>
  <c r="W846" i="1" s="1"/>
  <c r="F846" i="1"/>
  <c r="B843" i="1" l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D847" i="1" l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P846" i="1" s="1"/>
  <c r="X846" i="1" l="1"/>
  <c r="L847" i="1"/>
  <c r="O847" i="1" s="1"/>
  <c r="P847" i="1" s="1"/>
  <c r="X847" i="1" s="1"/>
  <c r="B847" i="1" s="1"/>
  <c r="M850" i="1"/>
  <c r="I851" i="1"/>
  <c r="J850" i="1"/>
  <c r="K850" i="1" s="1"/>
  <c r="N850" i="1"/>
  <c r="D848" i="1"/>
  <c r="L848" i="1" s="1"/>
  <c r="O848" i="1" s="1"/>
  <c r="P848" i="1" s="1"/>
  <c r="X848" i="1" s="1"/>
  <c r="B848" i="1" s="1"/>
  <c r="U849" i="1"/>
  <c r="W849" i="1" s="1"/>
  <c r="F849" i="1"/>
  <c r="E849" i="1"/>
  <c r="B846" i="1" l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P849" i="1" s="1"/>
  <c r="X849" i="1" s="1"/>
  <c r="B849" i="1" s="1"/>
  <c r="F851" i="1" l="1"/>
  <c r="U851" i="1"/>
  <c r="W851" i="1" s="1"/>
  <c r="E851" i="1"/>
  <c r="M852" i="1"/>
  <c r="I853" i="1"/>
  <c r="J852" i="1"/>
  <c r="K852" i="1" s="1"/>
  <c r="N852" i="1"/>
  <c r="G849" i="1"/>
  <c r="D850" i="1"/>
  <c r="G850" i="1" s="1"/>
  <c r="L850" i="1" l="1"/>
  <c r="O850" i="1" s="1"/>
  <c r="P850" i="1" s="1"/>
  <c r="M853" i="1"/>
  <c r="I854" i="1"/>
  <c r="J853" i="1"/>
  <c r="K853" i="1" s="1"/>
  <c r="N853" i="1"/>
  <c r="D851" i="1"/>
  <c r="L851" i="1" s="1"/>
  <c r="O851" i="1" s="1"/>
  <c r="P851" i="1" s="1"/>
  <c r="X851" i="1" s="1"/>
  <c r="B851" i="1" s="1"/>
  <c r="E852" i="1"/>
  <c r="U852" i="1"/>
  <c r="W852" i="1" s="1"/>
  <c r="F852" i="1"/>
  <c r="X850" i="1" l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P852" i="1" s="1"/>
  <c r="X852" i="1" s="1"/>
  <c r="B852" i="1" s="1"/>
  <c r="B850" i="1" l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P853" i="1" s="1"/>
  <c r="X853" i="1" s="1"/>
  <c r="B853" i="1" s="1"/>
  <c r="G852" i="1"/>
  <c r="F855" i="1" l="1"/>
  <c r="E855" i="1"/>
  <c r="U855" i="1"/>
  <c r="W855" i="1" s="1"/>
  <c r="D854" i="1"/>
  <c r="L854" i="1" s="1"/>
  <c r="O854" i="1" s="1"/>
  <c r="P854" i="1" s="1"/>
  <c r="X854" i="1" s="1"/>
  <c r="B854" i="1" s="1"/>
  <c r="I857" i="1"/>
  <c r="J856" i="1"/>
  <c r="K856" i="1" s="1"/>
  <c r="M856" i="1"/>
  <c r="N856" i="1"/>
  <c r="G853" i="1"/>
  <c r="G854" i="1" l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P855" i="1" s="1"/>
  <c r="X855" i="1" s="1"/>
  <c r="B855" i="1" s="1"/>
  <c r="M858" i="1" l="1"/>
  <c r="F857" i="1"/>
  <c r="U857" i="1"/>
  <c r="W857" i="1" s="1"/>
  <c r="E857" i="1"/>
  <c r="J858" i="1"/>
  <c r="K858" i="1" s="1"/>
  <c r="I859" i="1"/>
  <c r="N858" i="1"/>
  <c r="G855" i="1"/>
  <c r="D856" i="1"/>
  <c r="G856" i="1" s="1"/>
  <c r="L856" i="1" l="1"/>
  <c r="O856" i="1" s="1"/>
  <c r="P856" i="1" s="1"/>
  <c r="X856" i="1" s="1"/>
  <c r="B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P857" i="1" s="1"/>
  <c r="X857" i="1" l="1"/>
  <c r="F859" i="1"/>
  <c r="E859" i="1"/>
  <c r="U859" i="1"/>
  <c r="W859" i="1" s="1"/>
  <c r="D858" i="1"/>
  <c r="L858" i="1" s="1"/>
  <c r="O858" i="1" s="1"/>
  <c r="P858" i="1" s="1"/>
  <c r="X858" i="1" s="1"/>
  <c r="B858" i="1" s="1"/>
  <c r="G857" i="1"/>
  <c r="I861" i="1"/>
  <c r="J860" i="1"/>
  <c r="K860" i="1" s="1"/>
  <c r="B857" i="1" l="1"/>
  <c r="G858" i="1"/>
  <c r="I862" i="1"/>
  <c r="J861" i="1"/>
  <c r="K861" i="1" s="1"/>
  <c r="D859" i="1"/>
  <c r="L859" i="1" s="1"/>
  <c r="U860" i="1"/>
  <c r="W860" i="1" s="1"/>
  <c r="E860" i="1"/>
  <c r="F860" i="1"/>
  <c r="U861" i="1" l="1"/>
  <c r="W861" i="1" s="1"/>
  <c r="G859" i="1"/>
  <c r="D860" i="1"/>
  <c r="L860" i="1" s="1"/>
  <c r="F861" i="1"/>
  <c r="E861" i="1"/>
  <c r="M860" i="1"/>
  <c r="N860" i="1" s="1"/>
  <c r="O859" i="1"/>
  <c r="P859" i="1" s="1"/>
  <c r="J862" i="1"/>
  <c r="K862" i="1" s="1"/>
  <c r="I863" i="1"/>
  <c r="X859" i="1" l="1"/>
  <c r="G860" i="1"/>
  <c r="U862" i="1"/>
  <c r="W862" i="1" s="1"/>
  <c r="E862" i="1"/>
  <c r="F862" i="1"/>
  <c r="D861" i="1"/>
  <c r="G861" i="1" s="1"/>
  <c r="M861" i="1"/>
  <c r="O860" i="1"/>
  <c r="P860" i="1" s="1"/>
  <c r="S860" i="1" s="1"/>
  <c r="I864" i="1"/>
  <c r="J863" i="1"/>
  <c r="K863" i="1" s="1"/>
  <c r="B859" i="1" l="1"/>
  <c r="L861" i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X860" i="1"/>
  <c r="I865" i="1"/>
  <c r="J864" i="1"/>
  <c r="K864" i="1" s="1"/>
  <c r="O861" i="1" l="1"/>
  <c r="P861" i="1" s="1"/>
  <c r="X861" i="1" s="1"/>
  <c r="B861" i="1" s="1"/>
  <c r="S861" i="1"/>
  <c r="Y861" i="1" s="1"/>
  <c r="Y860" i="1"/>
  <c r="L862" i="1"/>
  <c r="O862" i="1" s="1"/>
  <c r="P862" i="1" s="1"/>
  <c r="X862" i="1" s="1"/>
  <c r="B862" i="1" s="1"/>
  <c r="I866" i="1"/>
  <c r="J865" i="1"/>
  <c r="K865" i="1" s="1"/>
  <c r="N865" i="1"/>
  <c r="D863" i="1"/>
  <c r="G863" i="1" s="1"/>
  <c r="B860" i="1"/>
  <c r="E864" i="1"/>
  <c r="F864" i="1"/>
  <c r="U864" i="1"/>
  <c r="W864" i="1" s="1"/>
  <c r="L863" i="1" l="1"/>
  <c r="O863" i="1" s="1"/>
  <c r="P863" i="1" s="1"/>
  <c r="X863" i="1" s="1"/>
  <c r="B863" i="1" s="1"/>
  <c r="D864" i="1"/>
  <c r="G864" i="1" s="1"/>
  <c r="F865" i="1"/>
  <c r="E865" i="1"/>
  <c r="U865" i="1"/>
  <c r="W865" i="1" s="1"/>
  <c r="J866" i="1"/>
  <c r="K866" i="1" s="1"/>
  <c r="I867" i="1"/>
  <c r="N866" i="1"/>
  <c r="L864" i="1" l="1"/>
  <c r="O864" i="1" s="1"/>
  <c r="P864" i="1" s="1"/>
  <c r="F866" i="1"/>
  <c r="U866" i="1"/>
  <c r="W866" i="1" s="1"/>
  <c r="E866" i="1"/>
  <c r="D865" i="1"/>
  <c r="G865" i="1" s="1"/>
  <c r="J867" i="1"/>
  <c r="K867" i="1" s="1"/>
  <c r="I868" i="1"/>
  <c r="N867" i="1"/>
  <c r="M865" i="1"/>
  <c r="M866" i="1" s="1"/>
  <c r="M867" i="1" s="1"/>
  <c r="X864" i="1" l="1"/>
  <c r="S864" i="1"/>
  <c r="Y864" i="1" s="1"/>
  <c r="L865" i="1"/>
  <c r="O865" i="1" s="1"/>
  <c r="P865" i="1" s="1"/>
  <c r="X865" i="1" s="1"/>
  <c r="B865" i="1" s="1"/>
  <c r="F867" i="1"/>
  <c r="E867" i="1"/>
  <c r="U867" i="1"/>
  <c r="W867" i="1" s="1"/>
  <c r="D866" i="1"/>
  <c r="G866" i="1" s="1"/>
  <c r="I869" i="1"/>
  <c r="J868" i="1"/>
  <c r="K868" i="1" s="1"/>
  <c r="N868" i="1"/>
  <c r="M868" i="1"/>
  <c r="B864" i="1" l="1"/>
  <c r="L866" i="1"/>
  <c r="O866" i="1" s="1"/>
  <c r="P866" i="1" s="1"/>
  <c r="X866" i="1" s="1"/>
  <c r="B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L867" i="1" l="1"/>
  <c r="O867" i="1" s="1"/>
  <c r="P867" i="1" s="1"/>
  <c r="X867" i="1" s="1"/>
  <c r="B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P868" i="1" s="1"/>
  <c r="X868" i="1" s="1"/>
  <c r="B868" i="1" s="1"/>
  <c r="D869" i="1" l="1"/>
  <c r="G869" i="1" s="1"/>
  <c r="F870" i="1"/>
  <c r="E870" i="1"/>
  <c r="U870" i="1"/>
  <c r="W870" i="1" s="1"/>
  <c r="G868" i="1"/>
  <c r="M871" i="1"/>
  <c r="I872" i="1"/>
  <c r="J871" i="1"/>
  <c r="K871" i="1" s="1"/>
  <c r="N871" i="1"/>
  <c r="L869" i="1" l="1"/>
  <c r="O869" i="1" s="1"/>
  <c r="P869" i="1" s="1"/>
  <c r="X869" i="1" s="1"/>
  <c r="B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L870" i="1" l="1"/>
  <c r="O870" i="1" s="1"/>
  <c r="P870" i="1" s="1"/>
  <c r="X870" i="1" s="1"/>
  <c r="B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L871" i="1" l="1"/>
  <c r="O871" i="1" s="1"/>
  <c r="P871" i="1" s="1"/>
  <c r="X871" i="1" s="1"/>
  <c r="B871" i="1" s="1"/>
  <c r="F873" i="1"/>
  <c r="U873" i="1"/>
  <c r="W873" i="1" s="1"/>
  <c r="E873" i="1"/>
  <c r="D872" i="1"/>
  <c r="L872" i="1" s="1"/>
  <c r="O872" i="1" s="1"/>
  <c r="P872" i="1" s="1"/>
  <c r="I875" i="1"/>
  <c r="J874" i="1"/>
  <c r="K874" i="1" s="1"/>
  <c r="M874" i="1"/>
  <c r="N874" i="1"/>
  <c r="X872" i="1" l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P873" i="1" s="1"/>
  <c r="X873" i="1" s="1"/>
  <c r="B873" i="1" s="1"/>
  <c r="B872" i="1" l="1"/>
  <c r="G873" i="1"/>
  <c r="D874" i="1"/>
  <c r="L874" i="1" s="1"/>
  <c r="O874" i="1" s="1"/>
  <c r="P874" i="1" s="1"/>
  <c r="I877" i="1"/>
  <c r="M876" i="1"/>
  <c r="J876" i="1"/>
  <c r="K876" i="1" s="1"/>
  <c r="N876" i="1"/>
  <c r="F875" i="1"/>
  <c r="U875" i="1"/>
  <c r="W875" i="1" s="1"/>
  <c r="E875" i="1"/>
  <c r="X874" i="1" l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P875" i="1" s="1"/>
  <c r="X875" i="1" s="1"/>
  <c r="B875" i="1" s="1"/>
  <c r="B874" i="1" l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P876" i="1" s="1"/>
  <c r="X876" i="1" s="1"/>
  <c r="B876" i="1" s="1"/>
  <c r="G875" i="1"/>
  <c r="D877" i="1" l="1"/>
  <c r="G877" i="1" s="1"/>
  <c r="M879" i="1"/>
  <c r="J879" i="1"/>
  <c r="K879" i="1" s="1"/>
  <c r="I880" i="1"/>
  <c r="N879" i="1"/>
  <c r="F878" i="1"/>
  <c r="E878" i="1"/>
  <c r="U878" i="1"/>
  <c r="W878" i="1" s="1"/>
  <c r="G876" i="1"/>
  <c r="L877" i="1" l="1"/>
  <c r="O877" i="1" s="1"/>
  <c r="P877" i="1" s="1"/>
  <c r="X877" i="1" s="1"/>
  <c r="B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P878" i="1" s="1"/>
  <c r="X878" i="1" l="1"/>
  <c r="F880" i="1"/>
  <c r="E880" i="1"/>
  <c r="U880" i="1"/>
  <c r="W880" i="1" s="1"/>
  <c r="D879" i="1"/>
  <c r="L879" i="1" s="1"/>
  <c r="O879" i="1" s="1"/>
  <c r="P879" i="1" s="1"/>
  <c r="X879" i="1" s="1"/>
  <c r="B879" i="1" s="1"/>
  <c r="I882" i="1"/>
  <c r="J881" i="1"/>
  <c r="K881" i="1" s="1"/>
  <c r="M881" i="1"/>
  <c r="N881" i="1"/>
  <c r="G878" i="1"/>
  <c r="B878" i="1" l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P880" i="1" s="1"/>
  <c r="X880" i="1" s="1"/>
  <c r="B880" i="1" s="1"/>
  <c r="F882" i="1" l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P881" i="1" s="1"/>
  <c r="X881" i="1" s="1"/>
  <c r="B881" i="1" s="1"/>
  <c r="G880" i="1"/>
  <c r="J884" i="1" l="1"/>
  <c r="K884" i="1" s="1"/>
  <c r="M884" i="1"/>
  <c r="I885" i="1"/>
  <c r="N884" i="1"/>
  <c r="F883" i="1"/>
  <c r="U883" i="1"/>
  <c r="W883" i="1" s="1"/>
  <c r="E883" i="1"/>
  <c r="D882" i="1"/>
  <c r="G882" i="1" s="1"/>
  <c r="G881" i="1"/>
  <c r="L882" i="1" l="1"/>
  <c r="O882" i="1" s="1"/>
  <c r="P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X882" i="1" l="1"/>
  <c r="L883" i="1"/>
  <c r="O883" i="1" s="1"/>
  <c r="P883" i="1" s="1"/>
  <c r="X883" i="1" s="1"/>
  <c r="B883" i="1" s="1"/>
  <c r="D884" i="1"/>
  <c r="L884" i="1" s="1"/>
  <c r="O884" i="1" s="1"/>
  <c r="P884" i="1" s="1"/>
  <c r="X884" i="1" s="1"/>
  <c r="B884" i="1" s="1"/>
  <c r="J886" i="1"/>
  <c r="K886" i="1" s="1"/>
  <c r="I887" i="1"/>
  <c r="M886" i="1"/>
  <c r="N886" i="1"/>
  <c r="F885" i="1"/>
  <c r="E885" i="1"/>
  <c r="U885" i="1"/>
  <c r="W885" i="1" s="1"/>
  <c r="B882" i="1" l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D886" i="1" l="1"/>
  <c r="L886" i="1" s="1"/>
  <c r="O886" i="1" s="1"/>
  <c r="P886" i="1" s="1"/>
  <c r="X886" i="1" s="1"/>
  <c r="B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P885" i="1" s="1"/>
  <c r="X885" i="1" l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P887" i="1" s="1"/>
  <c r="X887" i="1" s="1"/>
  <c r="B887" i="1" s="1"/>
  <c r="B885" i="1" l="1"/>
  <c r="J890" i="1"/>
  <c r="K890" i="1" s="1"/>
  <c r="I891" i="1"/>
  <c r="F889" i="1"/>
  <c r="E889" i="1"/>
  <c r="U889" i="1"/>
  <c r="W889" i="1" s="1"/>
  <c r="D888" i="1"/>
  <c r="G888" i="1" s="1"/>
  <c r="G887" i="1"/>
  <c r="L888" i="1" l="1"/>
  <c r="O888" i="1" s="1"/>
  <c r="P888" i="1" s="1"/>
  <c r="D889" i="1"/>
  <c r="L889" i="1" s="1"/>
  <c r="J891" i="1"/>
  <c r="K891" i="1" s="1"/>
  <c r="I892" i="1"/>
  <c r="F890" i="1"/>
  <c r="U890" i="1"/>
  <c r="W890" i="1" s="1"/>
  <c r="E890" i="1"/>
  <c r="X888" i="1" l="1"/>
  <c r="G889" i="1"/>
  <c r="O889" i="1"/>
  <c r="P889" i="1" s="1"/>
  <c r="X889" i="1" s="1"/>
  <c r="B889" i="1" s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B888" i="1" l="1"/>
  <c r="U892" i="1"/>
  <c r="W892" i="1" s="1"/>
  <c r="L890" i="1"/>
  <c r="O890" i="1" s="1"/>
  <c r="P890" i="1" s="1"/>
  <c r="X890" i="1" s="1"/>
  <c r="B890" i="1" s="1"/>
  <c r="M891" i="1"/>
  <c r="D891" i="1"/>
  <c r="L891" i="1" s="1"/>
  <c r="I894" i="1"/>
  <c r="J893" i="1"/>
  <c r="K893" i="1" s="1"/>
  <c r="F892" i="1"/>
  <c r="E892" i="1"/>
  <c r="G891" i="1" l="1"/>
  <c r="I895" i="1"/>
  <c r="J894" i="1"/>
  <c r="K894" i="1" s="1"/>
  <c r="M892" i="1"/>
  <c r="N892" i="1" s="1"/>
  <c r="O891" i="1"/>
  <c r="P891" i="1" s="1"/>
  <c r="S891" i="1" s="1"/>
  <c r="F893" i="1"/>
  <c r="E893" i="1"/>
  <c r="U893" i="1"/>
  <c r="W893" i="1" s="1"/>
  <c r="D892" i="1"/>
  <c r="L892" i="1" s="1"/>
  <c r="G892" i="1" l="1"/>
  <c r="D893" i="1"/>
  <c r="L893" i="1" s="1"/>
  <c r="X891" i="1"/>
  <c r="E894" i="1"/>
  <c r="F894" i="1"/>
  <c r="U894" i="1"/>
  <c r="W894" i="1" s="1"/>
  <c r="M893" i="1"/>
  <c r="N893" i="1" s="1"/>
  <c r="N894" i="1" s="1"/>
  <c r="N895" i="1" s="1"/>
  <c r="O892" i="1"/>
  <c r="P892" i="1" s="1"/>
  <c r="I896" i="1"/>
  <c r="J895" i="1"/>
  <c r="K895" i="1" s="1"/>
  <c r="G893" i="1" l="1"/>
  <c r="X892" i="1"/>
  <c r="S892" i="1"/>
  <c r="Y891" i="1"/>
  <c r="D894" i="1"/>
  <c r="L894" i="1" s="1"/>
  <c r="O894" i="1" s="1"/>
  <c r="P894" i="1" s="1"/>
  <c r="X894" i="1" s="1"/>
  <c r="B894" i="1" s="1"/>
  <c r="B891" i="1"/>
  <c r="E895" i="1"/>
  <c r="U895" i="1"/>
  <c r="W895" i="1" s="1"/>
  <c r="F895" i="1"/>
  <c r="M894" i="1"/>
  <c r="M895" i="1" s="1"/>
  <c r="M896" i="1" s="1"/>
  <c r="O893" i="1"/>
  <c r="P893" i="1" s="1"/>
  <c r="X893" i="1" s="1"/>
  <c r="B893" i="1" s="1"/>
  <c r="I897" i="1"/>
  <c r="J896" i="1"/>
  <c r="K896" i="1" s="1"/>
  <c r="N896" i="1"/>
  <c r="B892" i="1" l="1"/>
  <c r="Y892" i="1"/>
  <c r="G894" i="1"/>
  <c r="M897" i="1"/>
  <c r="D895" i="1"/>
  <c r="L895" i="1" s="1"/>
  <c r="O895" i="1" s="1"/>
  <c r="P895" i="1" s="1"/>
  <c r="X895" i="1" s="1"/>
  <c r="B895" i="1" s="1"/>
  <c r="E896" i="1"/>
  <c r="F896" i="1"/>
  <c r="U896" i="1"/>
  <c r="W896" i="1" s="1"/>
  <c r="I898" i="1"/>
  <c r="J897" i="1"/>
  <c r="K897" i="1" s="1"/>
  <c r="N897" i="1"/>
  <c r="G895" i="1" l="1"/>
  <c r="J898" i="1"/>
  <c r="K898" i="1" s="1"/>
  <c r="I899" i="1"/>
  <c r="N898" i="1"/>
  <c r="D896" i="1"/>
  <c r="L896" i="1" s="1"/>
  <c r="O896" i="1" s="1"/>
  <c r="P896" i="1" s="1"/>
  <c r="X896" i="1" s="1"/>
  <c r="B896" i="1" s="1"/>
  <c r="E897" i="1"/>
  <c r="F897" i="1"/>
  <c r="U897" i="1"/>
  <c r="W897" i="1" s="1"/>
  <c r="M898" i="1"/>
  <c r="G896" i="1" l="1"/>
  <c r="D897" i="1"/>
  <c r="G897" i="1" s="1"/>
  <c r="I900" i="1"/>
  <c r="J899" i="1"/>
  <c r="K899" i="1" s="1"/>
  <c r="M899" i="1"/>
  <c r="N899" i="1"/>
  <c r="E898" i="1"/>
  <c r="F898" i="1"/>
  <c r="U898" i="1"/>
  <c r="W898" i="1" s="1"/>
  <c r="L897" i="1" l="1"/>
  <c r="O897" i="1" s="1"/>
  <c r="P897" i="1" s="1"/>
  <c r="X897" i="1" s="1"/>
  <c r="B897" i="1" s="1"/>
  <c r="D898" i="1"/>
  <c r="L898" i="1" s="1"/>
  <c r="O898" i="1" s="1"/>
  <c r="P898" i="1" s="1"/>
  <c r="X898" i="1" s="1"/>
  <c r="B898" i="1" s="1"/>
  <c r="E899" i="1"/>
  <c r="U899" i="1"/>
  <c r="W899" i="1" s="1"/>
  <c r="F899" i="1"/>
  <c r="I901" i="1"/>
  <c r="J900" i="1"/>
  <c r="K900" i="1" s="1"/>
  <c r="M900" i="1"/>
  <c r="N900" i="1"/>
  <c r="G898" i="1" l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P899" i="1" s="1"/>
  <c r="X899" i="1" l="1"/>
  <c r="D900" i="1"/>
  <c r="L900" i="1" s="1"/>
  <c r="O900" i="1" s="1"/>
  <c r="P900" i="1" s="1"/>
  <c r="X900" i="1" s="1"/>
  <c r="B900" i="1" s="1"/>
  <c r="I903" i="1"/>
  <c r="J902" i="1"/>
  <c r="K902" i="1" s="1"/>
  <c r="M902" i="1"/>
  <c r="N902" i="1"/>
  <c r="F901" i="1"/>
  <c r="U901" i="1"/>
  <c r="W901" i="1" s="1"/>
  <c r="E901" i="1"/>
  <c r="G899" i="1"/>
  <c r="B899" i="1" l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P901" i="1" s="1"/>
  <c r="X901" i="1" l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B901" i="1" l="1"/>
  <c r="L902" i="1"/>
  <c r="O902" i="1" s="1"/>
  <c r="P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X902" i="1" l="1"/>
  <c r="L903" i="1"/>
  <c r="O903" i="1" s="1"/>
  <c r="P903" i="1" s="1"/>
  <c r="X903" i="1" s="1"/>
  <c r="B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B902" i="1" l="1"/>
  <c r="F906" i="1"/>
  <c r="U906" i="1"/>
  <c r="W906" i="1" s="1"/>
  <c r="E906" i="1"/>
  <c r="D905" i="1"/>
  <c r="L905" i="1" s="1"/>
  <c r="O905" i="1" s="1"/>
  <c r="P905" i="1" s="1"/>
  <c r="X905" i="1" s="1"/>
  <c r="B905" i="1" s="1"/>
  <c r="L904" i="1"/>
  <c r="O904" i="1" s="1"/>
  <c r="P904" i="1" s="1"/>
  <c r="X904" i="1" s="1"/>
  <c r="B904" i="1" s="1"/>
  <c r="J907" i="1"/>
  <c r="K907" i="1" s="1"/>
  <c r="M907" i="1"/>
  <c r="I908" i="1"/>
  <c r="N907" i="1"/>
  <c r="G905" i="1" l="1"/>
  <c r="F907" i="1"/>
  <c r="E907" i="1"/>
  <c r="U907" i="1"/>
  <c r="W907" i="1" s="1"/>
  <c r="D906" i="1"/>
  <c r="G906" i="1" s="1"/>
  <c r="I909" i="1"/>
  <c r="J908" i="1"/>
  <c r="K908" i="1" s="1"/>
  <c r="M908" i="1"/>
  <c r="N908" i="1"/>
  <c r="L906" i="1" l="1"/>
  <c r="O906" i="1" s="1"/>
  <c r="P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P907" i="1" s="1"/>
  <c r="X907" i="1" s="1"/>
  <c r="B907" i="1" s="1"/>
  <c r="X906" i="1" l="1"/>
  <c r="F909" i="1"/>
  <c r="E909" i="1"/>
  <c r="U909" i="1"/>
  <c r="W909" i="1" s="1"/>
  <c r="D908" i="1"/>
  <c r="L908" i="1" s="1"/>
  <c r="O908" i="1" s="1"/>
  <c r="P908" i="1" s="1"/>
  <c r="X908" i="1" s="1"/>
  <c r="B908" i="1" s="1"/>
  <c r="G907" i="1"/>
  <c r="J910" i="1"/>
  <c r="K910" i="1" s="1"/>
  <c r="I911" i="1"/>
  <c r="M910" i="1"/>
  <c r="N910" i="1"/>
  <c r="B906" i="1" l="1"/>
  <c r="G908" i="1"/>
  <c r="F910" i="1"/>
  <c r="E910" i="1"/>
  <c r="U910" i="1"/>
  <c r="W910" i="1" s="1"/>
  <c r="D909" i="1"/>
  <c r="L909" i="1" s="1"/>
  <c r="O909" i="1" s="1"/>
  <c r="P909" i="1" s="1"/>
  <c r="X909" i="1" s="1"/>
  <c r="B909" i="1" s="1"/>
  <c r="J911" i="1"/>
  <c r="K911" i="1" s="1"/>
  <c r="M911" i="1"/>
  <c r="I912" i="1"/>
  <c r="N911" i="1"/>
  <c r="G909" i="1" l="1"/>
  <c r="D910" i="1"/>
  <c r="G910" i="1" s="1"/>
  <c r="F911" i="1"/>
  <c r="E911" i="1"/>
  <c r="U911" i="1"/>
  <c r="W911" i="1" s="1"/>
  <c r="J912" i="1"/>
  <c r="K912" i="1" s="1"/>
  <c r="I913" i="1"/>
  <c r="M912" i="1"/>
  <c r="N912" i="1"/>
  <c r="L910" i="1" l="1"/>
  <c r="O910" i="1" s="1"/>
  <c r="P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X910" i="1" l="1"/>
  <c r="L911" i="1"/>
  <c r="O911" i="1" s="1"/>
  <c r="P911" i="1" s="1"/>
  <c r="X911" i="1" s="1"/>
  <c r="B911" i="1" s="1"/>
  <c r="D912" i="1"/>
  <c r="L912" i="1" s="1"/>
  <c r="O912" i="1" s="1"/>
  <c r="P912" i="1" s="1"/>
  <c r="X912" i="1" s="1"/>
  <c r="B912" i="1" s="1"/>
  <c r="I915" i="1"/>
  <c r="J914" i="1"/>
  <c r="K914" i="1" s="1"/>
  <c r="M914" i="1"/>
  <c r="N914" i="1"/>
  <c r="F913" i="1"/>
  <c r="U913" i="1"/>
  <c r="W913" i="1" s="1"/>
  <c r="E913" i="1"/>
  <c r="B910" i="1" l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F915" i="1" l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P914" i="1" s="1"/>
  <c r="X914" i="1" s="1"/>
  <c r="B914" i="1" s="1"/>
  <c r="L913" i="1"/>
  <c r="O913" i="1" s="1"/>
  <c r="P913" i="1" s="1"/>
  <c r="X913" i="1" l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P915" i="1" s="1"/>
  <c r="X915" i="1" s="1"/>
  <c r="B915" i="1" s="1"/>
  <c r="G914" i="1"/>
  <c r="B913" i="1" l="1"/>
  <c r="G915" i="1"/>
  <c r="D916" i="1"/>
  <c r="L916" i="1" s="1"/>
  <c r="O916" i="1" s="1"/>
  <c r="P916" i="1" s="1"/>
  <c r="J918" i="1"/>
  <c r="K918" i="1" s="1"/>
  <c r="I919" i="1"/>
  <c r="M918" i="1"/>
  <c r="N918" i="1"/>
  <c r="F917" i="1"/>
  <c r="U917" i="1"/>
  <c r="W917" i="1" s="1"/>
  <c r="E917" i="1"/>
  <c r="X916" i="1" l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P917" i="1" s="1"/>
  <c r="X917" i="1" s="1"/>
  <c r="B917" i="1" s="1"/>
  <c r="B916" i="1" l="1"/>
  <c r="M920" i="1"/>
  <c r="J920" i="1"/>
  <c r="K920" i="1" s="1"/>
  <c r="I921" i="1"/>
  <c r="N920" i="1"/>
  <c r="D918" i="1"/>
  <c r="L918" i="1" s="1"/>
  <c r="O918" i="1" s="1"/>
  <c r="P918" i="1" s="1"/>
  <c r="X918" i="1" s="1"/>
  <c r="B918" i="1" s="1"/>
  <c r="F919" i="1"/>
  <c r="U919" i="1"/>
  <c r="W919" i="1" s="1"/>
  <c r="E919" i="1"/>
  <c r="G917" i="1"/>
  <c r="G918" i="1" l="1"/>
  <c r="D919" i="1"/>
  <c r="L919" i="1" s="1"/>
  <c r="O919" i="1" s="1"/>
  <c r="P919" i="1" s="1"/>
  <c r="X919" i="1" s="1"/>
  <c r="B919" i="1" s="1"/>
  <c r="J921" i="1"/>
  <c r="K921" i="1" s="1"/>
  <c r="I922" i="1"/>
  <c r="F920" i="1"/>
  <c r="U920" i="1"/>
  <c r="W920" i="1" s="1"/>
  <c r="E920" i="1"/>
  <c r="G919" i="1" l="1"/>
  <c r="J922" i="1"/>
  <c r="K922" i="1" s="1"/>
  <c r="I923" i="1"/>
  <c r="F921" i="1"/>
  <c r="E921" i="1"/>
  <c r="U921" i="1"/>
  <c r="W921" i="1" s="1"/>
  <c r="D920" i="1"/>
  <c r="L920" i="1" s="1"/>
  <c r="G920" i="1" l="1"/>
  <c r="M921" i="1"/>
  <c r="N921" i="1" s="1"/>
  <c r="O920" i="1"/>
  <c r="P920" i="1" s="1"/>
  <c r="D921" i="1"/>
  <c r="G921" i="1" s="1"/>
  <c r="I924" i="1"/>
  <c r="J923" i="1"/>
  <c r="K923" i="1" s="1"/>
  <c r="F922" i="1"/>
  <c r="U922" i="1"/>
  <c r="W922" i="1" s="1"/>
  <c r="E922" i="1"/>
  <c r="X920" i="1" l="1"/>
  <c r="L921" i="1"/>
  <c r="O921" i="1" s="1"/>
  <c r="P921" i="1" s="1"/>
  <c r="J924" i="1"/>
  <c r="K924" i="1" s="1"/>
  <c r="I925" i="1"/>
  <c r="D922" i="1"/>
  <c r="G922" i="1" s="1"/>
  <c r="F923" i="1"/>
  <c r="U923" i="1"/>
  <c r="W923" i="1" s="1"/>
  <c r="E923" i="1"/>
  <c r="B920" i="1" l="1"/>
  <c r="L922" i="1"/>
  <c r="M922" i="1"/>
  <c r="M923" i="1" s="1"/>
  <c r="X921" i="1"/>
  <c r="S921" i="1"/>
  <c r="U924" i="1"/>
  <c r="W924" i="1" s="1"/>
  <c r="S922" i="1"/>
  <c r="Y922" i="1" s="1"/>
  <c r="D923" i="1"/>
  <c r="G923" i="1" s="1"/>
  <c r="I926" i="1"/>
  <c r="J925" i="1"/>
  <c r="K925" i="1" s="1"/>
  <c r="E924" i="1"/>
  <c r="F924" i="1"/>
  <c r="B921" i="1" l="1"/>
  <c r="N922" i="1"/>
  <c r="N923" i="1" s="1"/>
  <c r="Y921" i="1"/>
  <c r="L923" i="1"/>
  <c r="U925" i="1"/>
  <c r="W925" i="1" s="1"/>
  <c r="F925" i="1"/>
  <c r="E925" i="1"/>
  <c r="I927" i="1"/>
  <c r="J926" i="1"/>
  <c r="K926" i="1" s="1"/>
  <c r="D924" i="1"/>
  <c r="G924" i="1" s="1"/>
  <c r="M924" i="1"/>
  <c r="N924" i="1" l="1"/>
  <c r="N925" i="1" s="1"/>
  <c r="N926" i="1" s="1"/>
  <c r="N927" i="1" s="1"/>
  <c r="O923" i="1"/>
  <c r="P923" i="1" s="1"/>
  <c r="S923" i="1" s="1"/>
  <c r="O922" i="1"/>
  <c r="P922" i="1" s="1"/>
  <c r="L924" i="1"/>
  <c r="I928" i="1"/>
  <c r="J927" i="1"/>
  <c r="K927" i="1" s="1"/>
  <c r="D925" i="1"/>
  <c r="G925" i="1" s="1"/>
  <c r="M925" i="1"/>
  <c r="M926" i="1" s="1"/>
  <c r="M927" i="1" s="1"/>
  <c r="E926" i="1"/>
  <c r="U926" i="1"/>
  <c r="W926" i="1" s="1"/>
  <c r="F926" i="1"/>
  <c r="X922" i="1" l="1"/>
  <c r="O924" i="1"/>
  <c r="P924" i="1" s="1"/>
  <c r="X924" i="1" s="1"/>
  <c r="B924" i="1" s="1"/>
  <c r="X923" i="1"/>
  <c r="B923" i="1" s="1"/>
  <c r="S924" i="1"/>
  <c r="Y924" i="1" s="1"/>
  <c r="Y923" i="1"/>
  <c r="L925" i="1"/>
  <c r="O925" i="1" s="1"/>
  <c r="P925" i="1" s="1"/>
  <c r="X925" i="1" s="1"/>
  <c r="B925" i="1" s="1"/>
  <c r="E927" i="1"/>
  <c r="U927" i="1"/>
  <c r="W927" i="1" s="1"/>
  <c r="F927" i="1"/>
  <c r="D926" i="1"/>
  <c r="G926" i="1" s="1"/>
  <c r="J928" i="1"/>
  <c r="K928" i="1" s="1"/>
  <c r="I929" i="1"/>
  <c r="M928" i="1"/>
  <c r="N928" i="1"/>
  <c r="B922" i="1" l="1"/>
  <c r="L926" i="1"/>
  <c r="O926" i="1" s="1"/>
  <c r="P926" i="1" s="1"/>
  <c r="X926" i="1" s="1"/>
  <c r="B926" i="1" s="1"/>
  <c r="E928" i="1"/>
  <c r="F928" i="1"/>
  <c r="U928" i="1"/>
  <c r="W928" i="1" s="1"/>
  <c r="M929" i="1"/>
  <c r="D927" i="1"/>
  <c r="L927" i="1" s="1"/>
  <c r="O927" i="1" s="1"/>
  <c r="P927" i="1" s="1"/>
  <c r="I930" i="1"/>
  <c r="J929" i="1"/>
  <c r="K929" i="1" s="1"/>
  <c r="N929" i="1"/>
  <c r="X927" i="1" l="1"/>
  <c r="G927" i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P928" i="1" s="1"/>
  <c r="X928" i="1" s="1"/>
  <c r="B928" i="1" s="1"/>
  <c r="B927" i="1" l="1"/>
  <c r="E930" i="1"/>
  <c r="U930" i="1"/>
  <c r="W930" i="1" s="1"/>
  <c r="F930" i="1"/>
  <c r="D929" i="1"/>
  <c r="G929" i="1" s="1"/>
  <c r="G928" i="1"/>
  <c r="J931" i="1"/>
  <c r="K931" i="1" s="1"/>
  <c r="M931" i="1"/>
  <c r="I932" i="1"/>
  <c r="N931" i="1"/>
  <c r="L929" i="1" l="1"/>
  <c r="O929" i="1" s="1"/>
  <c r="P929" i="1" s="1"/>
  <c r="E931" i="1"/>
  <c r="F931" i="1"/>
  <c r="U931" i="1"/>
  <c r="W931" i="1" s="1"/>
  <c r="J932" i="1"/>
  <c r="K932" i="1" s="1"/>
  <c r="I933" i="1"/>
  <c r="M932" i="1"/>
  <c r="N932" i="1"/>
  <c r="D930" i="1"/>
  <c r="G930" i="1" s="1"/>
  <c r="X929" i="1" l="1"/>
  <c r="E932" i="1"/>
  <c r="U932" i="1"/>
  <c r="W932" i="1" s="1"/>
  <c r="F932" i="1"/>
  <c r="I934" i="1"/>
  <c r="J933" i="1"/>
  <c r="K933" i="1" s="1"/>
  <c r="M933" i="1"/>
  <c r="N933" i="1"/>
  <c r="L930" i="1"/>
  <c r="O930" i="1" s="1"/>
  <c r="P930" i="1" s="1"/>
  <c r="X930" i="1" s="1"/>
  <c r="B930" i="1" s="1"/>
  <c r="D931" i="1"/>
  <c r="L931" i="1" s="1"/>
  <c r="O931" i="1" s="1"/>
  <c r="P931" i="1" s="1"/>
  <c r="X931" i="1" s="1"/>
  <c r="B931" i="1" s="1"/>
  <c r="B929" i="1" l="1"/>
  <c r="G931" i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P932" i="1" s="1"/>
  <c r="X932" i="1" s="1"/>
  <c r="B932" i="1" s="1"/>
  <c r="G932" i="1" l="1"/>
  <c r="D933" i="1"/>
  <c r="G933" i="1" s="1"/>
  <c r="J935" i="1"/>
  <c r="K935" i="1" s="1"/>
  <c r="M935" i="1"/>
  <c r="I936" i="1"/>
  <c r="N935" i="1"/>
  <c r="E934" i="1"/>
  <c r="F934" i="1"/>
  <c r="U934" i="1"/>
  <c r="W934" i="1" s="1"/>
  <c r="L933" i="1" l="1"/>
  <c r="O933" i="1" s="1"/>
  <c r="P933" i="1" s="1"/>
  <c r="X933" i="1" s="1"/>
  <c r="B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P934" i="1" s="1"/>
  <c r="X934" i="1" l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P935" i="1" s="1"/>
  <c r="X935" i="1" s="1"/>
  <c r="B935" i="1" s="1"/>
  <c r="G934" i="1"/>
  <c r="B934" i="1" l="1"/>
  <c r="E937" i="1"/>
  <c r="F937" i="1"/>
  <c r="U937" i="1"/>
  <c r="W937" i="1" s="1"/>
  <c r="D936" i="1"/>
  <c r="L936" i="1" s="1"/>
  <c r="O936" i="1" s="1"/>
  <c r="P936" i="1" s="1"/>
  <c r="X936" i="1" s="1"/>
  <c r="B936" i="1" s="1"/>
  <c r="G935" i="1"/>
  <c r="J938" i="1"/>
  <c r="K938" i="1" s="1"/>
  <c r="I939" i="1"/>
  <c r="M938" i="1"/>
  <c r="N938" i="1"/>
  <c r="G936" i="1" l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P937" i="1" s="1"/>
  <c r="X937" i="1" s="1"/>
  <c r="B937" i="1" s="1"/>
  <c r="I941" i="1" l="1"/>
  <c r="J940" i="1"/>
  <c r="K940" i="1" s="1"/>
  <c r="M940" i="1"/>
  <c r="N940" i="1"/>
  <c r="E939" i="1"/>
  <c r="F939" i="1"/>
  <c r="U939" i="1"/>
  <c r="W939" i="1" s="1"/>
  <c r="G937" i="1"/>
  <c r="D938" i="1"/>
  <c r="G938" i="1" s="1"/>
  <c r="L938" i="1" l="1"/>
  <c r="O938" i="1" s="1"/>
  <c r="P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X938" i="1" l="1"/>
  <c r="L939" i="1"/>
  <c r="O939" i="1" s="1"/>
  <c r="P939" i="1" s="1"/>
  <c r="X939" i="1" s="1"/>
  <c r="B939" i="1" s="1"/>
  <c r="E941" i="1"/>
  <c r="U941" i="1"/>
  <c r="W941" i="1" s="1"/>
  <c r="F941" i="1"/>
  <c r="D940" i="1"/>
  <c r="L940" i="1" s="1"/>
  <c r="O940" i="1" s="1"/>
  <c r="P940" i="1" s="1"/>
  <c r="X940" i="1" s="1"/>
  <c r="B940" i="1" s="1"/>
  <c r="J942" i="1"/>
  <c r="K942" i="1" s="1"/>
  <c r="I943" i="1"/>
  <c r="M942" i="1"/>
  <c r="N942" i="1"/>
  <c r="B938" i="1" l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L941" i="1" l="1"/>
  <c r="O941" i="1" s="1"/>
  <c r="P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X941" i="1" l="1"/>
  <c r="L942" i="1"/>
  <c r="O942" i="1" s="1"/>
  <c r="P942" i="1" s="1"/>
  <c r="X942" i="1" s="1"/>
  <c r="B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B941" i="1" l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P943" i="1" s="1"/>
  <c r="X943" i="1" s="1"/>
  <c r="B943" i="1" s="1"/>
  <c r="L944" i="1" l="1"/>
  <c r="O944" i="1" s="1"/>
  <c r="P944" i="1" s="1"/>
  <c r="X944" i="1" s="1"/>
  <c r="B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L945" i="1" l="1"/>
  <c r="O945" i="1" s="1"/>
  <c r="P945" i="1" s="1"/>
  <c r="D946" i="1"/>
  <c r="L946" i="1" s="1"/>
  <c r="O946" i="1" s="1"/>
  <c r="P946" i="1" s="1"/>
  <c r="X946" i="1" s="1"/>
  <c r="B946" i="1" s="1"/>
  <c r="E947" i="1"/>
  <c r="U947" i="1"/>
  <c r="W947" i="1" s="1"/>
  <c r="F947" i="1"/>
  <c r="J948" i="1"/>
  <c r="K948" i="1" s="1"/>
  <c r="I949" i="1"/>
  <c r="M948" i="1"/>
  <c r="N948" i="1"/>
  <c r="X945" i="1" l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P947" i="1" s="1"/>
  <c r="X947" i="1" s="1"/>
  <c r="B947" i="1" s="1"/>
  <c r="B945" i="1" l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L948" i="1" l="1"/>
  <c r="O948" i="1" s="1"/>
  <c r="P948" i="1" s="1"/>
  <c r="D949" i="1"/>
  <c r="L949" i="1" s="1"/>
  <c r="O949" i="1" s="1"/>
  <c r="P949" i="1" s="1"/>
  <c r="X949" i="1" s="1"/>
  <c r="B949" i="1" s="1"/>
  <c r="I952" i="1"/>
  <c r="J951" i="1"/>
  <c r="K951" i="1" s="1"/>
  <c r="E950" i="1"/>
  <c r="F950" i="1"/>
  <c r="U950" i="1"/>
  <c r="W950" i="1" s="1"/>
  <c r="X948" i="1" l="1"/>
  <c r="G949" i="1"/>
  <c r="J952" i="1"/>
  <c r="K952" i="1" s="1"/>
  <c r="I953" i="1"/>
  <c r="E951" i="1"/>
  <c r="U951" i="1"/>
  <c r="W951" i="1" s="1"/>
  <c r="F951" i="1"/>
  <c r="D950" i="1"/>
  <c r="L950" i="1" s="1"/>
  <c r="B948" i="1" l="1"/>
  <c r="O950" i="1"/>
  <c r="P950" i="1" s="1"/>
  <c r="M951" i="1"/>
  <c r="N951" i="1" s="1"/>
  <c r="G950" i="1"/>
  <c r="D951" i="1"/>
  <c r="G951" i="1" s="1"/>
  <c r="J953" i="1"/>
  <c r="K953" i="1" s="1"/>
  <c r="I954" i="1"/>
  <c r="E952" i="1"/>
  <c r="F952" i="1"/>
  <c r="U952" i="1"/>
  <c r="W952" i="1" s="1"/>
  <c r="X950" i="1" l="1"/>
  <c r="U953" i="1"/>
  <c r="W953" i="1" s="1"/>
  <c r="L951" i="1"/>
  <c r="O951" i="1" s="1"/>
  <c r="P951" i="1" s="1"/>
  <c r="E953" i="1"/>
  <c r="F953" i="1"/>
  <c r="D952" i="1"/>
  <c r="L952" i="1" s="1"/>
  <c r="I955" i="1"/>
  <c r="J954" i="1"/>
  <c r="K954" i="1" s="1"/>
  <c r="B950" i="1" l="1"/>
  <c r="X951" i="1"/>
  <c r="S951" i="1"/>
  <c r="M952" i="1"/>
  <c r="N952" i="1" s="1"/>
  <c r="O952" i="1" s="1"/>
  <c r="P952" i="1" s="1"/>
  <c r="S952" i="1" s="1"/>
  <c r="G952" i="1"/>
  <c r="J955" i="1"/>
  <c r="K955" i="1" s="1"/>
  <c r="I956" i="1"/>
  <c r="D953" i="1"/>
  <c r="L953" i="1" s="1"/>
  <c r="E954" i="1"/>
  <c r="F954" i="1"/>
  <c r="U954" i="1"/>
  <c r="W954" i="1" s="1"/>
  <c r="B951" i="1" l="1"/>
  <c r="M953" i="1"/>
  <c r="M954" i="1" s="1"/>
  <c r="M955" i="1" s="1"/>
  <c r="Y951" i="1"/>
  <c r="G953" i="1"/>
  <c r="D954" i="1"/>
  <c r="G954" i="1" s="1"/>
  <c r="N953" i="1"/>
  <c r="N954" i="1" s="1"/>
  <c r="N955" i="1" s="1"/>
  <c r="N956" i="1" s="1"/>
  <c r="X952" i="1"/>
  <c r="J956" i="1"/>
  <c r="K956" i="1" s="1"/>
  <c r="I957" i="1"/>
  <c r="E955" i="1"/>
  <c r="F955" i="1"/>
  <c r="U955" i="1"/>
  <c r="W955" i="1" s="1"/>
  <c r="L954" i="1" l="1"/>
  <c r="O954" i="1" s="1"/>
  <c r="P954" i="1" s="1"/>
  <c r="X954" i="1" s="1"/>
  <c r="B954" i="1" s="1"/>
  <c r="D955" i="1"/>
  <c r="L955" i="1" s="1"/>
  <c r="I958" i="1"/>
  <c r="J957" i="1"/>
  <c r="K957" i="1" s="1"/>
  <c r="N957" i="1"/>
  <c r="F956" i="1"/>
  <c r="U956" i="1"/>
  <c r="W956" i="1" s="1"/>
  <c r="E956" i="1"/>
  <c r="Y952" i="1"/>
  <c r="B952" i="1"/>
  <c r="O953" i="1"/>
  <c r="P953" i="1" s="1"/>
  <c r="G955" i="1" l="1"/>
  <c r="X953" i="1"/>
  <c r="B953" i="1" s="1"/>
  <c r="S953" i="1"/>
  <c r="Y953" i="1" s="1"/>
  <c r="M956" i="1"/>
  <c r="M957" i="1" s="1"/>
  <c r="O955" i="1"/>
  <c r="P955" i="1" s="1"/>
  <c r="I959" i="1"/>
  <c r="J958" i="1"/>
  <c r="K958" i="1" s="1"/>
  <c r="N958" i="1"/>
  <c r="U957" i="1"/>
  <c r="W957" i="1" s="1"/>
  <c r="E957" i="1"/>
  <c r="F957" i="1"/>
  <c r="D956" i="1"/>
  <c r="L956" i="1" s="1"/>
  <c r="O956" i="1" s="1"/>
  <c r="P956" i="1" s="1"/>
  <c r="X956" i="1" s="1"/>
  <c r="B956" i="1" s="1"/>
  <c r="X955" i="1" l="1"/>
  <c r="G956" i="1"/>
  <c r="D957" i="1"/>
  <c r="G957" i="1" s="1"/>
  <c r="F958" i="1"/>
  <c r="E958" i="1"/>
  <c r="U958" i="1"/>
  <c r="W958" i="1" s="1"/>
  <c r="J959" i="1"/>
  <c r="K959" i="1" s="1"/>
  <c r="I960" i="1"/>
  <c r="N959" i="1"/>
  <c r="B955" i="1" l="1"/>
  <c r="L957" i="1"/>
  <c r="O957" i="1" s="1"/>
  <c r="P957" i="1" s="1"/>
  <c r="I961" i="1"/>
  <c r="J960" i="1"/>
  <c r="K960" i="1" s="1"/>
  <c r="N960" i="1"/>
  <c r="D958" i="1"/>
  <c r="L958" i="1" s="1"/>
  <c r="O958" i="1" s="1"/>
  <c r="P958" i="1" s="1"/>
  <c r="X958" i="1" s="1"/>
  <c r="B958" i="1" s="1"/>
  <c r="F959" i="1"/>
  <c r="U959" i="1"/>
  <c r="W959" i="1" s="1"/>
  <c r="E959" i="1"/>
  <c r="M958" i="1"/>
  <c r="M959" i="1" s="1"/>
  <c r="M960" i="1" s="1"/>
  <c r="X957" i="1" l="1"/>
  <c r="M961" i="1"/>
  <c r="G958" i="1"/>
  <c r="F960" i="1"/>
  <c r="E960" i="1"/>
  <c r="U960" i="1"/>
  <c r="W960" i="1" s="1"/>
  <c r="D959" i="1"/>
  <c r="L959" i="1" s="1"/>
  <c r="O959" i="1" s="1"/>
  <c r="P959" i="1" s="1"/>
  <c r="X959" i="1" s="1"/>
  <c r="B959" i="1" s="1"/>
  <c r="J961" i="1"/>
  <c r="K961" i="1" s="1"/>
  <c r="I962" i="1"/>
  <c r="N961" i="1"/>
  <c r="B957" i="1" l="1"/>
  <c r="M962" i="1"/>
  <c r="G959" i="1"/>
  <c r="F961" i="1"/>
  <c r="U961" i="1"/>
  <c r="W961" i="1" s="1"/>
  <c r="E961" i="1"/>
  <c r="D960" i="1"/>
  <c r="L960" i="1" s="1"/>
  <c r="O960" i="1" s="1"/>
  <c r="P960" i="1" s="1"/>
  <c r="X960" i="1" s="1"/>
  <c r="B960" i="1" s="1"/>
  <c r="I963" i="1"/>
  <c r="J962" i="1"/>
  <c r="K962" i="1" s="1"/>
  <c r="N962" i="1"/>
  <c r="G960" i="1" l="1"/>
  <c r="I964" i="1"/>
  <c r="J963" i="1"/>
  <c r="K963" i="1" s="1"/>
  <c r="M963" i="1"/>
  <c r="N963" i="1"/>
  <c r="F962" i="1"/>
  <c r="U962" i="1"/>
  <c r="W962" i="1" s="1"/>
  <c r="E962" i="1"/>
  <c r="D961" i="1"/>
  <c r="G961" i="1" s="1"/>
  <c r="D962" i="1" l="1"/>
  <c r="G962" i="1" s="1"/>
  <c r="F963" i="1"/>
  <c r="U963" i="1"/>
  <c r="W963" i="1" s="1"/>
  <c r="E963" i="1"/>
  <c r="L961" i="1"/>
  <c r="O961" i="1" s="1"/>
  <c r="P961" i="1" s="1"/>
  <c r="X961" i="1" s="1"/>
  <c r="B961" i="1" s="1"/>
  <c r="J964" i="1"/>
  <c r="K964" i="1" s="1"/>
  <c r="I965" i="1"/>
  <c r="M964" i="1"/>
  <c r="N964" i="1"/>
  <c r="L962" i="1" l="1"/>
  <c r="O962" i="1" s="1"/>
  <c r="P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X962" i="1" l="1"/>
  <c r="L963" i="1"/>
  <c r="O963" i="1" s="1"/>
  <c r="P963" i="1" s="1"/>
  <c r="X963" i="1" s="1"/>
  <c r="B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P964" i="1" s="1"/>
  <c r="X964" i="1" s="1"/>
  <c r="B964" i="1" s="1"/>
  <c r="B962" i="1" l="1"/>
  <c r="G964" i="1"/>
  <c r="J967" i="1"/>
  <c r="K967" i="1" s="1"/>
  <c r="I968" i="1"/>
  <c r="M967" i="1"/>
  <c r="N967" i="1"/>
  <c r="D965" i="1"/>
  <c r="L965" i="1" s="1"/>
  <c r="O965" i="1" s="1"/>
  <c r="P965" i="1" s="1"/>
  <c r="X965" i="1" s="1"/>
  <c r="B965" i="1" s="1"/>
  <c r="F966" i="1"/>
  <c r="E966" i="1"/>
  <c r="U966" i="1"/>
  <c r="W966" i="1" s="1"/>
  <c r="G965" i="1" l="1"/>
  <c r="D966" i="1"/>
  <c r="L966" i="1" s="1"/>
  <c r="O966" i="1" s="1"/>
  <c r="P966" i="1" s="1"/>
  <c r="X966" i="1" s="1"/>
  <c r="B966" i="1" s="1"/>
  <c r="I969" i="1"/>
  <c r="J968" i="1"/>
  <c r="K968" i="1" s="1"/>
  <c r="M968" i="1"/>
  <c r="N968" i="1"/>
  <c r="F967" i="1"/>
  <c r="U967" i="1"/>
  <c r="W967" i="1" s="1"/>
  <c r="E967" i="1"/>
  <c r="G966" i="1" l="1"/>
  <c r="J969" i="1"/>
  <c r="K969" i="1" s="1"/>
  <c r="I970" i="1"/>
  <c r="M969" i="1"/>
  <c r="N969" i="1"/>
  <c r="F968" i="1"/>
  <c r="U968" i="1"/>
  <c r="W968" i="1" s="1"/>
  <c r="E968" i="1"/>
  <c r="D967" i="1"/>
  <c r="G967" i="1" s="1"/>
  <c r="L967" i="1" l="1"/>
  <c r="O967" i="1" s="1"/>
  <c r="P967" i="1" s="1"/>
  <c r="X967" i="1" s="1"/>
  <c r="B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L968" i="1" l="1"/>
  <c r="O968" i="1" s="1"/>
  <c r="P968" i="1" s="1"/>
  <c r="X968" i="1" s="1"/>
  <c r="B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P969" i="1" s="1"/>
  <c r="X969" i="1" l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P970" i="1" s="1"/>
  <c r="X970" i="1" s="1"/>
  <c r="B970" i="1" s="1"/>
  <c r="G969" i="1"/>
  <c r="B969" i="1" l="1"/>
  <c r="D971" i="1"/>
  <c r="L971" i="1" s="1"/>
  <c r="O971" i="1" s="1"/>
  <c r="P971" i="1" s="1"/>
  <c r="F972" i="1"/>
  <c r="U972" i="1"/>
  <c r="W972" i="1" s="1"/>
  <c r="E972" i="1"/>
  <c r="J973" i="1"/>
  <c r="K973" i="1" s="1"/>
  <c r="I974" i="1"/>
  <c r="M973" i="1"/>
  <c r="N973" i="1"/>
  <c r="G970" i="1"/>
  <c r="X971" i="1" l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P972" i="1" s="1"/>
  <c r="X972" i="1" s="1"/>
  <c r="B972" i="1" s="1"/>
  <c r="B971" i="1" l="1"/>
  <c r="G972" i="1"/>
  <c r="J975" i="1"/>
  <c r="K975" i="1" s="1"/>
  <c r="I976" i="1"/>
  <c r="M975" i="1"/>
  <c r="N975" i="1"/>
  <c r="D973" i="1"/>
  <c r="L973" i="1" s="1"/>
  <c r="O973" i="1" s="1"/>
  <c r="P973" i="1" s="1"/>
  <c r="X973" i="1" s="1"/>
  <c r="B973" i="1" s="1"/>
  <c r="F974" i="1"/>
  <c r="E974" i="1"/>
  <c r="U974" i="1"/>
  <c r="W974" i="1" s="1"/>
  <c r="G973" i="1" l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P974" i="1" s="1"/>
  <c r="X974" i="1" s="1"/>
  <c r="B974" i="1" s="1"/>
  <c r="J977" i="1" l="1"/>
  <c r="K977" i="1" s="1"/>
  <c r="I978" i="1"/>
  <c r="M977" i="1"/>
  <c r="N977" i="1"/>
  <c r="F976" i="1"/>
  <c r="E976" i="1"/>
  <c r="U976" i="1"/>
  <c r="W976" i="1" s="1"/>
  <c r="D975" i="1"/>
  <c r="G975" i="1" s="1"/>
  <c r="G974" i="1"/>
  <c r="L975" i="1" l="1"/>
  <c r="O975" i="1" s="1"/>
  <c r="P975" i="1" s="1"/>
  <c r="X975" i="1" s="1"/>
  <c r="B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L976" i="1" l="1"/>
  <c r="O976" i="1" s="1"/>
  <c r="P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X976" i="1" l="1"/>
  <c r="M980" i="1"/>
  <c r="D978" i="1"/>
  <c r="L978" i="1" s="1"/>
  <c r="O978" i="1" s="1"/>
  <c r="P978" i="1" s="1"/>
  <c r="X978" i="1" s="1"/>
  <c r="B978" i="1" s="1"/>
  <c r="L977" i="1"/>
  <c r="O977" i="1" s="1"/>
  <c r="P977" i="1" s="1"/>
  <c r="X977" i="1" s="1"/>
  <c r="B977" i="1" s="1"/>
  <c r="J980" i="1"/>
  <c r="K980" i="1" s="1"/>
  <c r="I981" i="1"/>
  <c r="N980" i="1"/>
  <c r="F979" i="1"/>
  <c r="U979" i="1"/>
  <c r="W979" i="1" s="1"/>
  <c r="E979" i="1"/>
  <c r="B976" i="1" l="1"/>
  <c r="M981" i="1"/>
  <c r="G978" i="1"/>
  <c r="F980" i="1"/>
  <c r="E980" i="1"/>
  <c r="U980" i="1"/>
  <c r="W980" i="1" s="1"/>
  <c r="D979" i="1"/>
  <c r="L979" i="1" s="1"/>
  <c r="O979" i="1" s="1"/>
  <c r="P979" i="1" s="1"/>
  <c r="X979" i="1" s="1"/>
  <c r="B979" i="1" s="1"/>
  <c r="I982" i="1"/>
  <c r="J981" i="1"/>
  <c r="K981" i="1" s="1"/>
  <c r="N981" i="1"/>
  <c r="G979" i="1" l="1"/>
  <c r="F981" i="1"/>
  <c r="U981" i="1"/>
  <c r="W981" i="1" s="1"/>
  <c r="E981" i="1"/>
  <c r="I983" i="1"/>
  <c r="J982" i="1"/>
  <c r="K982" i="1" s="1"/>
  <c r="D980" i="1"/>
  <c r="L980" i="1" s="1"/>
  <c r="O980" i="1" s="1"/>
  <c r="P980" i="1" s="1"/>
  <c r="X980" i="1" s="1"/>
  <c r="B980" i="1" l="1"/>
  <c r="F982" i="1"/>
  <c r="E982" i="1"/>
  <c r="U982" i="1"/>
  <c r="W982" i="1" s="1"/>
  <c r="I984" i="1"/>
  <c r="J983" i="1"/>
  <c r="K983" i="1" s="1"/>
  <c r="U983" i="1" s="1"/>
  <c r="W983" i="1" s="1"/>
  <c r="D981" i="1"/>
  <c r="G981" i="1" s="1"/>
  <c r="G980" i="1"/>
  <c r="L981" i="1" l="1"/>
  <c r="F983" i="1"/>
  <c r="E983" i="1"/>
  <c r="J984" i="1"/>
  <c r="K984" i="1" s="1"/>
  <c r="I985" i="1"/>
  <c r="D982" i="1"/>
  <c r="G982" i="1" s="1"/>
  <c r="O981" i="1" l="1"/>
  <c r="P981" i="1" s="1"/>
  <c r="X981" i="1" s="1"/>
  <c r="B981" i="1" s="1"/>
  <c r="M982" i="1"/>
  <c r="N982" i="1" s="1"/>
  <c r="L982" i="1"/>
  <c r="I986" i="1"/>
  <c r="J985" i="1"/>
  <c r="K985" i="1" s="1"/>
  <c r="F984" i="1"/>
  <c r="U984" i="1"/>
  <c r="W984" i="1" s="1"/>
  <c r="E984" i="1"/>
  <c r="D983" i="1"/>
  <c r="L983" i="1" s="1"/>
  <c r="O982" i="1" l="1"/>
  <c r="P982" i="1" s="1"/>
  <c r="S982" i="1" s="1"/>
  <c r="M983" i="1"/>
  <c r="N983" i="1" s="1"/>
  <c r="O983" i="1" s="1"/>
  <c r="P983" i="1" s="1"/>
  <c r="G983" i="1"/>
  <c r="D984" i="1"/>
  <c r="L984" i="1" s="1"/>
  <c r="E985" i="1"/>
  <c r="F985" i="1"/>
  <c r="U985" i="1"/>
  <c r="W985" i="1" s="1"/>
  <c r="I987" i="1"/>
  <c r="J986" i="1"/>
  <c r="K986" i="1" s="1"/>
  <c r="M984" i="1"/>
  <c r="X982" i="1" l="1"/>
  <c r="Y982" i="1" s="1"/>
  <c r="N984" i="1"/>
  <c r="N985" i="1" s="1"/>
  <c r="N986" i="1" s="1"/>
  <c r="N987" i="1" s="1"/>
  <c r="G984" i="1"/>
  <c r="X983" i="1"/>
  <c r="S983" i="1"/>
  <c r="F986" i="1"/>
  <c r="E986" i="1"/>
  <c r="U986" i="1"/>
  <c r="W986" i="1" s="1"/>
  <c r="D985" i="1"/>
  <c r="G985" i="1" s="1"/>
  <c r="I988" i="1"/>
  <c r="J987" i="1"/>
  <c r="K987" i="1" s="1"/>
  <c r="M985" i="1"/>
  <c r="B983" i="1" l="1"/>
  <c r="B982" i="1"/>
  <c r="O984" i="1"/>
  <c r="P984" i="1" s="1"/>
  <c r="Y983" i="1"/>
  <c r="L985" i="1"/>
  <c r="O985" i="1" s="1"/>
  <c r="P985" i="1" s="1"/>
  <c r="X985" i="1" s="1"/>
  <c r="B985" i="1" s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P986" i="1" s="1"/>
  <c r="X986" i="1" s="1"/>
  <c r="B986" i="1" s="1"/>
  <c r="M986" i="1"/>
  <c r="M987" i="1" s="1"/>
  <c r="M988" i="1" s="1"/>
  <c r="X984" i="1" l="1"/>
  <c r="G986" i="1"/>
  <c r="D987" i="1"/>
  <c r="L987" i="1" s="1"/>
  <c r="O987" i="1" s="1"/>
  <c r="P987" i="1" s="1"/>
  <c r="X987" i="1" s="1"/>
  <c r="B987" i="1" s="1"/>
  <c r="E988" i="1"/>
  <c r="F988" i="1"/>
  <c r="U988" i="1"/>
  <c r="W988" i="1" s="1"/>
  <c r="I990" i="1"/>
  <c r="J989" i="1"/>
  <c r="K989" i="1" s="1"/>
  <c r="M989" i="1"/>
  <c r="N989" i="1"/>
  <c r="B984" i="1" l="1"/>
  <c r="G987" i="1"/>
  <c r="D988" i="1"/>
  <c r="L988" i="1" s="1"/>
  <c r="O988" i="1" s="1"/>
  <c r="P988" i="1" s="1"/>
  <c r="X988" i="1" s="1"/>
  <c r="B988" i="1" s="1"/>
  <c r="I991" i="1"/>
  <c r="J990" i="1"/>
  <c r="K990" i="1" s="1"/>
  <c r="N990" i="1"/>
  <c r="M990" i="1"/>
  <c r="E989" i="1"/>
  <c r="F989" i="1"/>
  <c r="U989" i="1"/>
  <c r="W989" i="1" s="1"/>
  <c r="M991" i="1" l="1"/>
  <c r="G988" i="1"/>
  <c r="E990" i="1"/>
  <c r="U990" i="1"/>
  <c r="W990" i="1" s="1"/>
  <c r="F990" i="1"/>
  <c r="D989" i="1"/>
  <c r="L989" i="1" s="1"/>
  <c r="O989" i="1" s="1"/>
  <c r="P989" i="1" s="1"/>
  <c r="X989" i="1" s="1"/>
  <c r="B989" i="1" s="1"/>
  <c r="J991" i="1"/>
  <c r="K991" i="1" s="1"/>
  <c r="I992" i="1"/>
  <c r="N991" i="1"/>
  <c r="G989" i="1" l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P990" i="1" s="1"/>
  <c r="X990" i="1" l="1"/>
  <c r="E992" i="1"/>
  <c r="F992" i="1"/>
  <c r="U992" i="1"/>
  <c r="W992" i="1" s="1"/>
  <c r="D991" i="1"/>
  <c r="L991" i="1" s="1"/>
  <c r="O991" i="1" s="1"/>
  <c r="P991" i="1" s="1"/>
  <c r="X991" i="1" s="1"/>
  <c r="B991" i="1" s="1"/>
  <c r="G990" i="1"/>
  <c r="J993" i="1"/>
  <c r="K993" i="1" s="1"/>
  <c r="I994" i="1"/>
  <c r="M993" i="1"/>
  <c r="N993" i="1"/>
  <c r="B990" i="1" l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F994" i="1" l="1"/>
  <c r="E994" i="1"/>
  <c r="U994" i="1"/>
  <c r="W994" i="1" s="1"/>
  <c r="D993" i="1"/>
  <c r="L993" i="1" s="1"/>
  <c r="O993" i="1" s="1"/>
  <c r="P993" i="1" s="1"/>
  <c r="X993" i="1" s="1"/>
  <c r="B993" i="1" s="1"/>
  <c r="J995" i="1"/>
  <c r="K995" i="1" s="1"/>
  <c r="M995" i="1"/>
  <c r="I996" i="1"/>
  <c r="N995" i="1"/>
  <c r="L992" i="1"/>
  <c r="O992" i="1" s="1"/>
  <c r="P992" i="1" s="1"/>
  <c r="X992" i="1" l="1"/>
  <c r="G993" i="1"/>
  <c r="F995" i="1"/>
  <c r="U995" i="1"/>
  <c r="W995" i="1" s="1"/>
  <c r="E995" i="1"/>
  <c r="D994" i="1"/>
  <c r="L994" i="1" s="1"/>
  <c r="O994" i="1" s="1"/>
  <c r="P994" i="1" s="1"/>
  <c r="X994" i="1" s="1"/>
  <c r="B994" i="1" s="1"/>
  <c r="J996" i="1"/>
  <c r="K996" i="1" s="1"/>
  <c r="I997" i="1"/>
  <c r="M996" i="1"/>
  <c r="N996" i="1"/>
  <c r="B992" i="1" l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I999" i="1" l="1"/>
  <c r="J998" i="1"/>
  <c r="K998" i="1" s="1"/>
  <c r="M998" i="1"/>
  <c r="N998" i="1"/>
  <c r="D996" i="1"/>
  <c r="L996" i="1" s="1"/>
  <c r="O996" i="1" s="1"/>
  <c r="P996" i="1" s="1"/>
  <c r="X996" i="1" s="1"/>
  <c r="B996" i="1" s="1"/>
  <c r="F997" i="1"/>
  <c r="E997" i="1"/>
  <c r="U997" i="1"/>
  <c r="W997" i="1" s="1"/>
  <c r="L995" i="1"/>
  <c r="O995" i="1" s="1"/>
  <c r="P995" i="1" s="1"/>
  <c r="X995" i="1" s="1"/>
  <c r="B995" i="1" s="1"/>
  <c r="G996" i="1" l="1"/>
  <c r="F998" i="1"/>
  <c r="E998" i="1"/>
  <c r="U998" i="1"/>
  <c r="W998" i="1" s="1"/>
  <c r="D997" i="1"/>
  <c r="L997" i="1" s="1"/>
  <c r="O997" i="1" s="1"/>
  <c r="P997" i="1" s="1"/>
  <c r="J999" i="1"/>
  <c r="K999" i="1" s="1"/>
  <c r="I1000" i="1"/>
  <c r="M999" i="1"/>
  <c r="N999" i="1"/>
  <c r="X997" i="1" l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B997" i="1" l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P999" i="1" s="1"/>
  <c r="X999" i="1" s="1"/>
  <c r="B999" i="1" s="1"/>
  <c r="L998" i="1"/>
  <c r="O998" i="1" s="1"/>
  <c r="P998" i="1" s="1"/>
  <c r="X998" i="1" l="1"/>
  <c r="G999" i="1"/>
  <c r="D1000" i="1"/>
  <c r="L1000" i="1" s="1"/>
  <c r="O1000" i="1" s="1"/>
  <c r="P1000" i="1" s="1"/>
  <c r="X1000" i="1" s="1"/>
  <c r="B1000" i="1" s="1"/>
  <c r="J1002" i="1"/>
  <c r="K1002" i="1" s="1"/>
  <c r="I1003" i="1"/>
  <c r="M1002" i="1"/>
  <c r="N1002" i="1"/>
  <c r="F1001" i="1"/>
  <c r="E1001" i="1"/>
  <c r="U1001" i="1"/>
  <c r="W1001" i="1" s="1"/>
  <c r="B998" i="1" l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P1001" i="1" s="1"/>
  <c r="X1001" i="1" s="1"/>
  <c r="B1001" i="1" s="1"/>
  <c r="D1002" i="1" l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L1002" i="1" l="1"/>
  <c r="O1002" i="1" s="1"/>
  <c r="P1002" i="1" s="1"/>
  <c r="X1002" i="1" s="1"/>
  <c r="B1002" i="1" s="1"/>
  <c r="D1003" i="1"/>
  <c r="L1003" i="1" s="1"/>
  <c r="O1003" i="1" s="1"/>
  <c r="P1003" i="1" s="1"/>
  <c r="X1003" i="1" s="1"/>
  <c r="B1003" i="1" s="1"/>
  <c r="F1004" i="1"/>
  <c r="U1004" i="1"/>
  <c r="W1004" i="1" s="1"/>
  <c r="E1004" i="1"/>
  <c r="M1005" i="1"/>
  <c r="I1006" i="1"/>
  <c r="J1005" i="1"/>
  <c r="K1005" i="1" s="1"/>
  <c r="N1005" i="1"/>
  <c r="G1003" i="1" l="1"/>
  <c r="J1006" i="1"/>
  <c r="K1006" i="1" s="1"/>
  <c r="M1006" i="1"/>
  <c r="I1007" i="1"/>
  <c r="N1006" i="1"/>
  <c r="D1004" i="1"/>
  <c r="L1004" i="1" s="1"/>
  <c r="O1004" i="1" s="1"/>
  <c r="P1004" i="1" s="1"/>
  <c r="X1004" i="1" s="1"/>
  <c r="B1004" i="1" s="1"/>
  <c r="F1005" i="1"/>
  <c r="U1005" i="1"/>
  <c r="W1005" i="1" s="1"/>
  <c r="E1005" i="1"/>
  <c r="G1004" i="1" l="1"/>
  <c r="I1008" i="1"/>
  <c r="J1007" i="1"/>
  <c r="K1007" i="1" s="1"/>
  <c r="M1007" i="1"/>
  <c r="N1007" i="1"/>
  <c r="D1005" i="1"/>
  <c r="L1005" i="1" s="1"/>
  <c r="O1005" i="1" s="1"/>
  <c r="P1005" i="1" s="1"/>
  <c r="F1006" i="1"/>
  <c r="U1006" i="1"/>
  <c r="W1006" i="1" s="1"/>
  <c r="E1006" i="1"/>
  <c r="X1005" i="1" l="1"/>
  <c r="G1005" i="1"/>
  <c r="F1007" i="1"/>
  <c r="E1007" i="1"/>
  <c r="U1007" i="1"/>
  <c r="W1007" i="1" s="1"/>
  <c r="D1006" i="1"/>
  <c r="L1006" i="1" s="1"/>
  <c r="O1006" i="1" s="1"/>
  <c r="P1006" i="1" s="1"/>
  <c r="X1006" i="1" s="1"/>
  <c r="B1006" i="1" s="1"/>
  <c r="J1008" i="1"/>
  <c r="K1008" i="1" s="1"/>
  <c r="I1009" i="1"/>
  <c r="M1008" i="1"/>
  <c r="N1008" i="1"/>
  <c r="B1005" i="1" l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P1007" i="1" s="1"/>
  <c r="X1007" i="1" s="1"/>
  <c r="B1007" i="1" s="1"/>
  <c r="I1011" i="1" l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D1009" i="1" l="1"/>
  <c r="G1009" i="1" s="1"/>
  <c r="F1010" i="1"/>
  <c r="E1010" i="1"/>
  <c r="U1010" i="1"/>
  <c r="W1010" i="1" s="1"/>
  <c r="L1008" i="1"/>
  <c r="O1008" i="1" s="1"/>
  <c r="P1008" i="1" s="1"/>
  <c r="X1008" i="1" s="1"/>
  <c r="B1008" i="1" s="1"/>
  <c r="J1011" i="1"/>
  <c r="K1011" i="1" s="1"/>
  <c r="I1012" i="1"/>
  <c r="N1011" i="1"/>
  <c r="L1009" i="1" l="1"/>
  <c r="O1009" i="1" s="1"/>
  <c r="P1009" i="1" s="1"/>
  <c r="X1009" i="1" s="1"/>
  <c r="B1009" i="1" s="1"/>
  <c r="F1011" i="1"/>
  <c r="U1011" i="1"/>
  <c r="W1011" i="1" s="1"/>
  <c r="E1011" i="1"/>
  <c r="D1010" i="1"/>
  <c r="L1010" i="1" s="1"/>
  <c r="I1013" i="1"/>
  <c r="J1012" i="1"/>
  <c r="K1012" i="1" s="1"/>
  <c r="N1012" i="1"/>
  <c r="G1010" i="1" l="1"/>
  <c r="F1012" i="1"/>
  <c r="U1012" i="1"/>
  <c r="W1012" i="1" s="1"/>
  <c r="E1012" i="1"/>
  <c r="M1011" i="1"/>
  <c r="O1010" i="1"/>
  <c r="P1010" i="1" s="1"/>
  <c r="X1010" i="1" s="1"/>
  <c r="B1010" i="1" s="1"/>
  <c r="I1014" i="1"/>
  <c r="J1013" i="1"/>
  <c r="K1013" i="1" s="1"/>
  <c r="D1011" i="1"/>
  <c r="L1011" i="1" s="1"/>
  <c r="G1011" i="1" l="1"/>
  <c r="I1015" i="1"/>
  <c r="J1014" i="1"/>
  <c r="K1014" i="1" s="1"/>
  <c r="D1012" i="1"/>
  <c r="L1012" i="1" s="1"/>
  <c r="O1012" i="1" s="1"/>
  <c r="P1012" i="1" s="1"/>
  <c r="X1012" i="1" s="1"/>
  <c r="B1012" i="1" s="1"/>
  <c r="F1013" i="1"/>
  <c r="U1013" i="1"/>
  <c r="W1013" i="1" s="1"/>
  <c r="E1013" i="1"/>
  <c r="M1012" i="1"/>
  <c r="M1013" i="1" s="1"/>
  <c r="O1011" i="1"/>
  <c r="P1011" i="1" s="1"/>
  <c r="X1011" i="1" s="1"/>
  <c r="B1011" i="1" s="1"/>
  <c r="N1013" i="1" l="1"/>
  <c r="G1012" i="1"/>
  <c r="F1014" i="1"/>
  <c r="U1014" i="1"/>
  <c r="W1014" i="1" s="1"/>
  <c r="E1014" i="1"/>
  <c r="D1013" i="1"/>
  <c r="L1013" i="1" s="1"/>
  <c r="I1016" i="1"/>
  <c r="J1015" i="1"/>
  <c r="K1015" i="1" s="1"/>
  <c r="U1015" i="1" s="1"/>
  <c r="W1015" i="1" s="1"/>
  <c r="O1013" i="1" l="1"/>
  <c r="P1013" i="1" s="1"/>
  <c r="X1013" i="1" s="1"/>
  <c r="M1014" i="1"/>
  <c r="N1014" i="1" s="1"/>
  <c r="G1013" i="1"/>
  <c r="F1015" i="1"/>
  <c r="E1015" i="1"/>
  <c r="J1016" i="1"/>
  <c r="K1016" i="1" s="1"/>
  <c r="I1017" i="1"/>
  <c r="D1014" i="1"/>
  <c r="L1014" i="1" s="1"/>
  <c r="B1013" i="1" l="1"/>
  <c r="S1013" i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N1017" i="1" s="1"/>
  <c r="O1014" i="1"/>
  <c r="P1014" i="1" s="1"/>
  <c r="S1014" i="1" l="1"/>
  <c r="Y1013" i="1"/>
  <c r="G1015" i="1"/>
  <c r="M1016" i="1"/>
  <c r="M1017" i="1" s="1"/>
  <c r="M1018" i="1" s="1"/>
  <c r="O1015" i="1"/>
  <c r="P1015" i="1" s="1"/>
  <c r="D1016" i="1"/>
  <c r="L1016" i="1" s="1"/>
  <c r="O1016" i="1" s="1"/>
  <c r="P1016" i="1" s="1"/>
  <c r="X1016" i="1" s="1"/>
  <c r="B1016" i="1" s="1"/>
  <c r="U1017" i="1"/>
  <c r="W1017" i="1" s="1"/>
  <c r="F1017" i="1"/>
  <c r="E1017" i="1"/>
  <c r="X1014" i="1"/>
  <c r="J1018" i="1"/>
  <c r="K1018" i="1" s="1"/>
  <c r="I1019" i="1"/>
  <c r="N1018" i="1"/>
  <c r="Y1014" i="1" l="1"/>
  <c r="G1016" i="1"/>
  <c r="X1015" i="1"/>
  <c r="B1015" i="1" s="1"/>
  <c r="S1015" i="1"/>
  <c r="Y1015" i="1" s="1"/>
  <c r="E1018" i="1"/>
  <c r="F1018" i="1"/>
  <c r="U1018" i="1"/>
  <c r="W1018" i="1" s="1"/>
  <c r="B1014" i="1"/>
  <c r="D1017" i="1"/>
  <c r="L1017" i="1" s="1"/>
  <c r="O1017" i="1" s="1"/>
  <c r="P1017" i="1" s="1"/>
  <c r="X1017" i="1" s="1"/>
  <c r="B1017" i="1" s="1"/>
  <c r="J1019" i="1"/>
  <c r="K1019" i="1" s="1"/>
  <c r="I1020" i="1"/>
  <c r="N1019" i="1"/>
  <c r="M1019" i="1"/>
  <c r="M1020" i="1" l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L1018" i="1" l="1"/>
  <c r="O1018" i="1" s="1"/>
  <c r="P1018" i="1" s="1"/>
  <c r="X1018" i="1" s="1"/>
  <c r="B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L1019" i="1" l="1"/>
  <c r="O1019" i="1" s="1"/>
  <c r="P1019" i="1" s="1"/>
  <c r="D1020" i="1"/>
  <c r="L1020" i="1" s="1"/>
  <c r="O1020" i="1" s="1"/>
  <c r="P1020" i="1" s="1"/>
  <c r="X1020" i="1" s="1"/>
  <c r="B1020" i="1" s="1"/>
  <c r="J1022" i="1"/>
  <c r="K1022" i="1" s="1"/>
  <c r="I1023" i="1"/>
  <c r="M1022" i="1"/>
  <c r="N1022" i="1"/>
  <c r="F1021" i="1"/>
  <c r="U1021" i="1"/>
  <c r="W1021" i="1" s="1"/>
  <c r="E1021" i="1"/>
  <c r="X1019" i="1" l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P1021" i="1" s="1"/>
  <c r="X1021" i="1" s="1"/>
  <c r="B1021" i="1" s="1"/>
  <c r="B1019" i="1" l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P1022" i="1" s="1"/>
  <c r="X1022" i="1" s="1"/>
  <c r="B1022" i="1" s="1"/>
  <c r="G1021" i="1"/>
  <c r="G1022" i="1" l="1"/>
  <c r="D1023" i="1"/>
  <c r="L1023" i="1" s="1"/>
  <c r="O1023" i="1" s="1"/>
  <c r="P1023" i="1" s="1"/>
  <c r="X1023" i="1" s="1"/>
  <c r="B1023" i="1" s="1"/>
  <c r="I1026" i="1"/>
  <c r="J1025" i="1"/>
  <c r="K1025" i="1" s="1"/>
  <c r="M1025" i="1"/>
  <c r="N1025" i="1"/>
  <c r="F1024" i="1"/>
  <c r="U1024" i="1"/>
  <c r="W1024" i="1" s="1"/>
  <c r="E1024" i="1"/>
  <c r="G1023" i="1" l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P1024" i="1" s="1"/>
  <c r="X1024" i="1" s="1"/>
  <c r="B1024" i="1" s="1"/>
  <c r="I1028" i="1" l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P1025" i="1" s="1"/>
  <c r="X1025" i="1" s="1"/>
  <c r="B1025" i="1" s="1"/>
  <c r="G1024" i="1"/>
  <c r="D1026" i="1" l="1"/>
  <c r="L1026" i="1" s="1"/>
  <c r="O1026" i="1" s="1"/>
  <c r="P1026" i="1" s="1"/>
  <c r="X1026" i="1" s="1"/>
  <c r="B1026" i="1" s="1"/>
  <c r="F1027" i="1"/>
  <c r="U1027" i="1"/>
  <c r="W1027" i="1" s="1"/>
  <c r="E1027" i="1"/>
  <c r="G1025" i="1"/>
  <c r="M1028" i="1"/>
  <c r="I1029" i="1"/>
  <c r="J1028" i="1"/>
  <c r="K1028" i="1" s="1"/>
  <c r="N1028" i="1"/>
  <c r="G1026" i="1" l="1"/>
  <c r="D1027" i="1"/>
  <c r="L1027" i="1" s="1"/>
  <c r="O1027" i="1" s="1"/>
  <c r="P1027" i="1" s="1"/>
  <c r="X1027" i="1" s="1"/>
  <c r="B1027" i="1" s="1"/>
  <c r="F1028" i="1"/>
  <c r="E1028" i="1"/>
  <c r="U1028" i="1"/>
  <c r="W1028" i="1" s="1"/>
  <c r="M1029" i="1"/>
  <c r="I1030" i="1"/>
  <c r="J1029" i="1"/>
  <c r="K1029" i="1" s="1"/>
  <c r="N1029" i="1"/>
  <c r="G1027" i="1" l="1"/>
  <c r="J1030" i="1"/>
  <c r="K1030" i="1" s="1"/>
  <c r="I1031" i="1"/>
  <c r="M1030" i="1"/>
  <c r="N1030" i="1"/>
  <c r="D1028" i="1"/>
  <c r="L1028" i="1" s="1"/>
  <c r="O1028" i="1" s="1"/>
  <c r="P1028" i="1" s="1"/>
  <c r="X1028" i="1" s="1"/>
  <c r="B1028" i="1" s="1"/>
  <c r="F1029" i="1"/>
  <c r="U1029" i="1"/>
  <c r="W1029" i="1" s="1"/>
  <c r="E1029" i="1"/>
  <c r="G1028" i="1" l="1"/>
  <c r="D1029" i="1"/>
  <c r="L1029" i="1" s="1"/>
  <c r="O1029" i="1" s="1"/>
  <c r="P1029" i="1" s="1"/>
  <c r="X1029" i="1" s="1"/>
  <c r="B1029" i="1" s="1"/>
  <c r="I1032" i="1"/>
  <c r="M1031" i="1"/>
  <c r="J1031" i="1"/>
  <c r="K1031" i="1" s="1"/>
  <c r="N1031" i="1"/>
  <c r="F1030" i="1"/>
  <c r="E1030" i="1"/>
  <c r="U1030" i="1"/>
  <c r="W1030" i="1" s="1"/>
  <c r="G1029" i="1" l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P1030" i="1" s="1"/>
  <c r="X1030" i="1" s="1"/>
  <c r="B1030" i="1" s="1"/>
  <c r="F1032" i="1" l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P1031" i="1" s="1"/>
  <c r="X1031" i="1" s="1"/>
  <c r="B1031" i="1" s="1"/>
  <c r="G1030" i="1"/>
  <c r="J1034" i="1" l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D1033" i="1" l="1"/>
  <c r="L1033" i="1" s="1"/>
  <c r="O1033" i="1" s="1"/>
  <c r="P1033" i="1" s="1"/>
  <c r="X1033" i="1" s="1"/>
  <c r="B1033" i="1" s="1"/>
  <c r="L1032" i="1"/>
  <c r="O1032" i="1" s="1"/>
  <c r="P1032" i="1" s="1"/>
  <c r="X1032" i="1" s="1"/>
  <c r="B1032" i="1" s="1"/>
  <c r="M1035" i="1"/>
  <c r="J1035" i="1"/>
  <c r="K1035" i="1" s="1"/>
  <c r="I1036" i="1"/>
  <c r="N1035" i="1"/>
  <c r="F1034" i="1"/>
  <c r="U1034" i="1"/>
  <c r="W1034" i="1" s="1"/>
  <c r="E1034" i="1"/>
  <c r="G1033" i="1" l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P1034" i="1" s="1"/>
  <c r="X1034" i="1" l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P1035" i="1" s="1"/>
  <c r="X1035" i="1" s="1"/>
  <c r="B1035" i="1" s="1"/>
  <c r="G1034" i="1"/>
  <c r="B1034" i="1" l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P1036" i="1" s="1"/>
  <c r="G1035" i="1"/>
  <c r="X1036" i="1" l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B1036" i="1" l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P1038" i="1" s="1"/>
  <c r="X1038" i="1" s="1"/>
  <c r="B1038" i="1" s="1"/>
  <c r="L1037" i="1"/>
  <c r="O1037" i="1" s="1"/>
  <c r="P1037" i="1" s="1"/>
  <c r="X1037" i="1" s="1"/>
  <c r="B1037" i="1" s="1"/>
  <c r="D1039" i="1" l="1"/>
  <c r="L1039" i="1" s="1"/>
  <c r="O1039" i="1" s="1"/>
  <c r="P1039" i="1" s="1"/>
  <c r="F1040" i="1"/>
  <c r="U1040" i="1"/>
  <c r="W1040" i="1" s="1"/>
  <c r="E1040" i="1"/>
  <c r="G1038" i="1"/>
  <c r="J1041" i="1"/>
  <c r="K1041" i="1" s="1"/>
  <c r="I1042" i="1"/>
  <c r="M1041" i="1"/>
  <c r="N1041" i="1"/>
  <c r="X1039" i="1" l="1"/>
  <c r="G1039" i="1"/>
  <c r="F1041" i="1"/>
  <c r="U1041" i="1"/>
  <c r="W1041" i="1" s="1"/>
  <c r="E1041" i="1"/>
  <c r="D1040" i="1"/>
  <c r="L1040" i="1" s="1"/>
  <c r="O1040" i="1" s="1"/>
  <c r="P1040" i="1" s="1"/>
  <c r="X1040" i="1" s="1"/>
  <c r="B1040" i="1" s="1"/>
  <c r="I1043" i="1"/>
  <c r="J1042" i="1"/>
  <c r="K1042" i="1" s="1"/>
  <c r="N1042" i="1"/>
  <c r="B1039" i="1" l="1"/>
  <c r="G1040" i="1"/>
  <c r="F1042" i="1"/>
  <c r="U1042" i="1"/>
  <c r="W1042" i="1" s="1"/>
  <c r="E1042" i="1"/>
  <c r="J1043" i="1"/>
  <c r="K1043" i="1" s="1"/>
  <c r="I1044" i="1"/>
  <c r="D1041" i="1"/>
  <c r="G1041" i="1" s="1"/>
  <c r="I1045" i="1" l="1"/>
  <c r="J1044" i="1"/>
  <c r="K1044" i="1" s="1"/>
  <c r="L1041" i="1"/>
  <c r="F1043" i="1"/>
  <c r="U1043" i="1"/>
  <c r="W1043" i="1" s="1"/>
  <c r="E1043" i="1"/>
  <c r="D1042" i="1"/>
  <c r="L1042" i="1" s="1"/>
  <c r="O1042" i="1" l="1"/>
  <c r="P1042" i="1" s="1"/>
  <c r="X1042" i="1" s="1"/>
  <c r="B1042" i="1" s="1"/>
  <c r="D1043" i="1"/>
  <c r="L1043" i="1" s="1"/>
  <c r="F1044" i="1"/>
  <c r="E1044" i="1"/>
  <c r="U1044" i="1"/>
  <c r="W1044" i="1" s="1"/>
  <c r="M1042" i="1"/>
  <c r="M1043" i="1" s="1"/>
  <c r="O1041" i="1"/>
  <c r="P1041" i="1" s="1"/>
  <c r="X1041" i="1" s="1"/>
  <c r="B1041" i="1" s="1"/>
  <c r="G1042" i="1"/>
  <c r="J1045" i="1"/>
  <c r="K1045" i="1" s="1"/>
  <c r="I1046" i="1"/>
  <c r="G1043" i="1" l="1"/>
  <c r="U1045" i="1"/>
  <c r="W1045" i="1" s="1"/>
  <c r="M1044" i="1"/>
  <c r="N1043" i="1"/>
  <c r="D1044" i="1"/>
  <c r="L1044" i="1" s="1"/>
  <c r="F1045" i="1"/>
  <c r="E1045" i="1"/>
  <c r="J1046" i="1"/>
  <c r="K1046" i="1" s="1"/>
  <c r="I1047" i="1"/>
  <c r="N1044" i="1" l="1"/>
  <c r="O1044" i="1" s="1"/>
  <c r="P1044" i="1" s="1"/>
  <c r="S1044" i="1" s="1"/>
  <c r="O1043" i="1"/>
  <c r="P1043" i="1" s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X1043" i="1" l="1"/>
  <c r="S1043" i="1"/>
  <c r="G1045" i="1"/>
  <c r="F1047" i="1"/>
  <c r="E1047" i="1"/>
  <c r="U1047" i="1"/>
  <c r="W1047" i="1" s="1"/>
  <c r="D1046" i="1"/>
  <c r="L1046" i="1" s="1"/>
  <c r="I1049" i="1"/>
  <c r="J1048" i="1"/>
  <c r="K1048" i="1" s="1"/>
  <c r="X1044" i="1"/>
  <c r="M1046" i="1"/>
  <c r="N1045" i="1"/>
  <c r="N1046" i="1" s="1"/>
  <c r="N1047" i="1" s="1"/>
  <c r="N1048" i="1" s="1"/>
  <c r="B1043" i="1" l="1"/>
  <c r="Y1043" i="1"/>
  <c r="G1046" i="1"/>
  <c r="Y1044" i="1"/>
  <c r="M1047" i="1"/>
  <c r="M1048" i="1" s="1"/>
  <c r="O1046" i="1"/>
  <c r="P1046" i="1" s="1"/>
  <c r="B1044" i="1"/>
  <c r="O1045" i="1"/>
  <c r="P1045" i="1" s="1"/>
  <c r="I1050" i="1"/>
  <c r="J1049" i="1"/>
  <c r="K1049" i="1" s="1"/>
  <c r="N1049" i="1"/>
  <c r="D1047" i="1"/>
  <c r="L1047" i="1" s="1"/>
  <c r="O1047" i="1" s="1"/>
  <c r="P1047" i="1" s="1"/>
  <c r="X1047" i="1" s="1"/>
  <c r="B1047" i="1" s="1"/>
  <c r="F1048" i="1"/>
  <c r="E1048" i="1"/>
  <c r="U1048" i="1"/>
  <c r="W1048" i="1" s="1"/>
  <c r="X1046" i="1" l="1"/>
  <c r="B1046" i="1" s="1"/>
  <c r="S1046" i="1"/>
  <c r="Y1046" i="1" s="1"/>
  <c r="X1045" i="1"/>
  <c r="B1045" i="1" s="1"/>
  <c r="S1045" i="1"/>
  <c r="Y1045" i="1" s="1"/>
  <c r="J1050" i="1"/>
  <c r="K1050" i="1" s="1"/>
  <c r="I1051" i="1"/>
  <c r="N1050" i="1"/>
  <c r="E1049" i="1"/>
  <c r="F1049" i="1"/>
  <c r="U1049" i="1"/>
  <c r="W1049" i="1" s="1"/>
  <c r="D1048" i="1"/>
  <c r="G1048" i="1" s="1"/>
  <c r="G1047" i="1"/>
  <c r="L1048" i="1" l="1"/>
  <c r="O1048" i="1" s="1"/>
  <c r="P1048" i="1" s="1"/>
  <c r="X1048" i="1" s="1"/>
  <c r="B1048" i="1" s="1"/>
  <c r="M1049" i="1"/>
  <c r="M1050" i="1" s="1"/>
  <c r="M1051" i="1" s="1"/>
  <c r="D1049" i="1"/>
  <c r="L1049" i="1" s="1"/>
  <c r="O1049" i="1" s="1"/>
  <c r="P1049" i="1" s="1"/>
  <c r="I1052" i="1"/>
  <c r="J1051" i="1"/>
  <c r="K1051" i="1" s="1"/>
  <c r="N1051" i="1"/>
  <c r="U1050" i="1"/>
  <c r="W1050" i="1" s="1"/>
  <c r="E1050" i="1"/>
  <c r="F1050" i="1"/>
  <c r="X1049" i="1" l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P1050" i="1" s="1"/>
  <c r="X1050" i="1" s="1"/>
  <c r="B1050" i="1" s="1"/>
  <c r="M1052" i="1"/>
  <c r="M1053" i="1" l="1"/>
  <c r="B1049" i="1"/>
  <c r="D1051" i="1"/>
  <c r="L1051" i="1" s="1"/>
  <c r="O1051" i="1" s="1"/>
  <c r="P1051" i="1" s="1"/>
  <c r="X1051" i="1" s="1"/>
  <c r="B1051" i="1" s="1"/>
  <c r="F1052" i="1"/>
  <c r="E1052" i="1"/>
  <c r="U1052" i="1"/>
  <c r="W1052" i="1" s="1"/>
  <c r="G1050" i="1"/>
  <c r="J1053" i="1"/>
  <c r="K1053" i="1" s="1"/>
  <c r="I1054" i="1"/>
  <c r="N1053" i="1"/>
  <c r="G1051" i="1" l="1"/>
  <c r="F1053" i="1"/>
  <c r="E1053" i="1"/>
  <c r="U1053" i="1"/>
  <c r="W1053" i="1" s="1"/>
  <c r="D1052" i="1"/>
  <c r="L1052" i="1" s="1"/>
  <c r="O1052" i="1" s="1"/>
  <c r="P1052" i="1" s="1"/>
  <c r="X1052" i="1" s="1"/>
  <c r="B1052" i="1" s="1"/>
  <c r="J1054" i="1"/>
  <c r="K1054" i="1" s="1"/>
  <c r="I1055" i="1"/>
  <c r="M1054" i="1"/>
  <c r="N1054" i="1"/>
  <c r="G1052" i="1" l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F1055" i="1" l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P1054" i="1" s="1"/>
  <c r="X1054" i="1" s="1"/>
  <c r="B1054" i="1" s="1"/>
  <c r="L1053" i="1"/>
  <c r="O1053" i="1" s="1"/>
  <c r="P1053" i="1" s="1"/>
  <c r="X1053" i="1" s="1"/>
  <c r="B1053" i="1" s="1"/>
  <c r="J1057" i="1" l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P1055" i="1" s="1"/>
  <c r="X1055" i="1" s="1"/>
  <c r="B1055" i="1" s="1"/>
  <c r="G1054" i="1"/>
  <c r="G1055" i="1" l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L1056" i="1" l="1"/>
  <c r="O1056" i="1" s="1"/>
  <c r="P1056" i="1" s="1"/>
  <c r="X1056" i="1" s="1"/>
  <c r="B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L1057" i="1" l="1"/>
  <c r="O1057" i="1" s="1"/>
  <c r="P1057" i="1" s="1"/>
  <c r="X1057" i="1" s="1"/>
  <c r="B1057" i="1" s="1"/>
  <c r="I1061" i="1"/>
  <c r="M1060" i="1"/>
  <c r="J1060" i="1"/>
  <c r="K1060" i="1" s="1"/>
  <c r="N1060" i="1"/>
  <c r="D1058" i="1"/>
  <c r="L1058" i="1" s="1"/>
  <c r="O1058" i="1" s="1"/>
  <c r="P1058" i="1" s="1"/>
  <c r="X1058" i="1" s="1"/>
  <c r="B1058" i="1" s="1"/>
  <c r="F1059" i="1"/>
  <c r="U1059" i="1"/>
  <c r="W1059" i="1" s="1"/>
  <c r="E1059" i="1"/>
  <c r="G1058" i="1" l="1"/>
  <c r="F1060" i="1"/>
  <c r="U1060" i="1"/>
  <c r="W1060" i="1" s="1"/>
  <c r="E1060" i="1"/>
  <c r="D1059" i="1"/>
  <c r="L1059" i="1" s="1"/>
  <c r="O1059" i="1" s="1"/>
  <c r="P1059" i="1" s="1"/>
  <c r="X1059" i="1" s="1"/>
  <c r="B1059" i="1" s="1"/>
  <c r="J1061" i="1"/>
  <c r="K1061" i="1" s="1"/>
  <c r="I1062" i="1"/>
  <c r="M1061" i="1"/>
  <c r="N1061" i="1"/>
  <c r="G1059" i="1" l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P1060" i="1" s="1"/>
  <c r="X1060" i="1" s="1"/>
  <c r="B1060" i="1" s="1"/>
  <c r="F1062" i="1" l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M1064" i="1" l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P1062" i="1" s="1"/>
  <c r="X1062" i="1" s="1"/>
  <c r="B1062" i="1" s="1"/>
  <c r="L1061" i="1"/>
  <c r="O1061" i="1" s="1"/>
  <c r="P1061" i="1" s="1"/>
  <c r="X1061" i="1" s="1"/>
  <c r="B1061" i="1" s="1"/>
  <c r="D1063" i="1" l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L1063" i="1" l="1"/>
  <c r="O1063" i="1" s="1"/>
  <c r="P1063" i="1" s="1"/>
  <c r="X1063" i="1" s="1"/>
  <c r="B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L1064" i="1" l="1"/>
  <c r="O1064" i="1" s="1"/>
  <c r="P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X1064" i="1" l="1"/>
  <c r="L1065" i="1"/>
  <c r="O1065" i="1" s="1"/>
  <c r="P1065" i="1" s="1"/>
  <c r="X1065" i="1" s="1"/>
  <c r="B1065" i="1" s="1"/>
  <c r="F1067" i="1"/>
  <c r="U1067" i="1"/>
  <c r="W1067" i="1" s="1"/>
  <c r="E1067" i="1"/>
  <c r="D1066" i="1"/>
  <c r="L1066" i="1" s="1"/>
  <c r="O1066" i="1" s="1"/>
  <c r="P1066" i="1" s="1"/>
  <c r="X1066" i="1" s="1"/>
  <c r="B1066" i="1" s="1"/>
  <c r="I1069" i="1"/>
  <c r="J1068" i="1"/>
  <c r="K1068" i="1" s="1"/>
  <c r="M1068" i="1"/>
  <c r="N1068" i="1"/>
  <c r="B1064" i="1" l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M1070" i="1" l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P1068" i="1" s="1"/>
  <c r="X1068" i="1" s="1"/>
  <c r="B1068" i="1" s="1"/>
  <c r="L1067" i="1"/>
  <c r="O1067" i="1" s="1"/>
  <c r="P1067" i="1" s="1"/>
  <c r="X1067" i="1" s="1"/>
  <c r="B1067" i="1" s="1"/>
  <c r="M1071" i="1" l="1"/>
  <c r="G1068" i="1"/>
  <c r="D1069" i="1"/>
  <c r="L1069" i="1" s="1"/>
  <c r="O1069" i="1" s="1"/>
  <c r="P1069" i="1" s="1"/>
  <c r="X1069" i="1" s="1"/>
  <c r="B1069" i="1" s="1"/>
  <c r="F1070" i="1"/>
  <c r="E1070" i="1"/>
  <c r="U1070" i="1"/>
  <c r="W1070" i="1" s="1"/>
  <c r="J1071" i="1"/>
  <c r="K1071" i="1" s="1"/>
  <c r="I1072" i="1"/>
  <c r="N1071" i="1"/>
  <c r="G1069" i="1" l="1"/>
  <c r="F1071" i="1"/>
  <c r="U1071" i="1"/>
  <c r="W1071" i="1" s="1"/>
  <c r="E1071" i="1"/>
  <c r="D1070" i="1"/>
  <c r="L1070" i="1" s="1"/>
  <c r="O1070" i="1" s="1"/>
  <c r="P1070" i="1" s="1"/>
  <c r="X1070" i="1" s="1"/>
  <c r="B1070" i="1" s="1"/>
  <c r="J1072" i="1"/>
  <c r="K1072" i="1" s="1"/>
  <c r="I1073" i="1"/>
  <c r="N1072" i="1"/>
  <c r="G1070" i="1" l="1"/>
  <c r="J1073" i="1"/>
  <c r="K1073" i="1" s="1"/>
  <c r="I1074" i="1"/>
  <c r="N1073" i="1"/>
  <c r="F1072" i="1"/>
  <c r="E1072" i="1"/>
  <c r="U1072" i="1"/>
  <c r="W1072" i="1" s="1"/>
  <c r="D1071" i="1"/>
  <c r="L1071" i="1" s="1"/>
  <c r="G1071" i="1" l="1"/>
  <c r="M1072" i="1"/>
  <c r="M1073" i="1" s="1"/>
  <c r="O1071" i="1"/>
  <c r="P1071" i="1" s="1"/>
  <c r="X1071" i="1" s="1"/>
  <c r="B1071" i="1" s="1"/>
  <c r="D1072" i="1"/>
  <c r="L1072" i="1" s="1"/>
  <c r="O1072" i="1" s="1"/>
  <c r="P1072" i="1" s="1"/>
  <c r="X1072" i="1" s="1"/>
  <c r="B1072" i="1" s="1"/>
  <c r="J1074" i="1"/>
  <c r="K1074" i="1" s="1"/>
  <c r="I1075" i="1"/>
  <c r="F1073" i="1"/>
  <c r="E1073" i="1"/>
  <c r="U1073" i="1"/>
  <c r="W1073" i="1" s="1"/>
  <c r="G1072" i="1" l="1"/>
  <c r="I1076" i="1"/>
  <c r="J1075" i="1"/>
  <c r="K1075" i="1" s="1"/>
  <c r="F1074" i="1"/>
  <c r="E1074" i="1"/>
  <c r="U1074" i="1"/>
  <c r="W1074" i="1" s="1"/>
  <c r="D1073" i="1"/>
  <c r="G1073" i="1" s="1"/>
  <c r="U1075" i="1" l="1"/>
  <c r="W1075" i="1" s="1"/>
  <c r="L1073" i="1"/>
  <c r="E1075" i="1"/>
  <c r="F1075" i="1"/>
  <c r="D1074" i="1"/>
  <c r="L1074" i="1" s="1"/>
  <c r="I1077" i="1"/>
  <c r="J1076" i="1"/>
  <c r="K1076" i="1" s="1"/>
  <c r="G1074" i="1" l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P1074" i="1" s="1"/>
  <c r="S1074" i="1" s="1"/>
  <c r="O1073" i="1"/>
  <c r="P1073" i="1" s="1"/>
  <c r="M1075" i="1" l="1"/>
  <c r="N1075" i="1" s="1"/>
  <c r="N1076" i="1" s="1"/>
  <c r="N1077" i="1" s="1"/>
  <c r="N1078" i="1" s="1"/>
  <c r="L1075" i="1"/>
  <c r="X1073" i="1"/>
  <c r="B1073" i="1" s="1"/>
  <c r="J1078" i="1"/>
  <c r="K1078" i="1" s="1"/>
  <c r="I1079" i="1"/>
  <c r="E1077" i="1"/>
  <c r="U1077" i="1"/>
  <c r="W1077" i="1" s="1"/>
  <c r="F1077" i="1"/>
  <c r="X1074" i="1"/>
  <c r="D1076" i="1"/>
  <c r="L1076" i="1" s="1"/>
  <c r="Y1074" i="1" l="1"/>
  <c r="O1076" i="1"/>
  <c r="P1076" i="1" s="1"/>
  <c r="X1076" i="1" s="1"/>
  <c r="B1076" i="1" s="1"/>
  <c r="G1076" i="1"/>
  <c r="D1077" i="1"/>
  <c r="L1077" i="1" s="1"/>
  <c r="O1077" i="1" s="1"/>
  <c r="P1077" i="1" s="1"/>
  <c r="X1077" i="1" s="1"/>
  <c r="B1077" i="1" s="1"/>
  <c r="F1078" i="1"/>
  <c r="E1078" i="1"/>
  <c r="U1078" i="1"/>
  <c r="W1078" i="1" s="1"/>
  <c r="I1080" i="1"/>
  <c r="J1079" i="1"/>
  <c r="K1079" i="1" s="1"/>
  <c r="N1079" i="1"/>
  <c r="B1074" i="1"/>
  <c r="M1076" i="1"/>
  <c r="M1077" i="1" s="1"/>
  <c r="M1078" i="1" s="1"/>
  <c r="M1079" i="1" s="1"/>
  <c r="O1075" i="1"/>
  <c r="P1075" i="1" s="1"/>
  <c r="G1077" i="1" l="1"/>
  <c r="X1075" i="1"/>
  <c r="S1075" i="1"/>
  <c r="Y1075" i="1" s="1"/>
  <c r="I1081" i="1"/>
  <c r="J1080" i="1"/>
  <c r="K1080" i="1" s="1"/>
  <c r="M1080" i="1"/>
  <c r="N1080" i="1"/>
  <c r="E1079" i="1"/>
  <c r="F1079" i="1"/>
  <c r="U1079" i="1"/>
  <c r="W1079" i="1" s="1"/>
  <c r="D1078" i="1"/>
  <c r="L1078" i="1" s="1"/>
  <c r="O1078" i="1" s="1"/>
  <c r="P1078" i="1" s="1"/>
  <c r="X1078" i="1" s="1"/>
  <c r="B1078" i="1" s="1"/>
  <c r="B1075" i="1" l="1"/>
  <c r="M1081" i="1"/>
  <c r="D1079" i="1"/>
  <c r="L1079" i="1" s="1"/>
  <c r="O1079" i="1" s="1"/>
  <c r="P1079" i="1" s="1"/>
  <c r="X1079" i="1" s="1"/>
  <c r="B1079" i="1" s="1"/>
  <c r="G1078" i="1"/>
  <c r="E1080" i="1"/>
  <c r="F1080" i="1"/>
  <c r="U1080" i="1"/>
  <c r="W1080" i="1" s="1"/>
  <c r="J1081" i="1"/>
  <c r="K1081" i="1" s="1"/>
  <c r="I1082" i="1"/>
  <c r="N1081" i="1"/>
  <c r="G1079" i="1" l="1"/>
  <c r="D1080" i="1"/>
  <c r="L1080" i="1" s="1"/>
  <c r="O1080" i="1" s="1"/>
  <c r="P1080" i="1" s="1"/>
  <c r="X1080" i="1" s="1"/>
  <c r="B1080" i="1" s="1"/>
  <c r="J1082" i="1"/>
  <c r="K1082" i="1" s="1"/>
  <c r="I1083" i="1"/>
  <c r="N1082" i="1"/>
  <c r="E1081" i="1"/>
  <c r="F1081" i="1"/>
  <c r="U1081" i="1"/>
  <c r="W1081" i="1" s="1"/>
  <c r="M1082" i="1"/>
  <c r="G1080" i="1" l="1"/>
  <c r="E1082" i="1"/>
  <c r="U1082" i="1"/>
  <c r="W1082" i="1" s="1"/>
  <c r="F1082" i="1"/>
  <c r="J1083" i="1"/>
  <c r="K1083" i="1" s="1"/>
  <c r="I1084" i="1"/>
  <c r="M1083" i="1"/>
  <c r="N1083" i="1"/>
  <c r="D1081" i="1"/>
  <c r="L1081" i="1" s="1"/>
  <c r="O1081" i="1" s="1"/>
  <c r="P1081" i="1" s="1"/>
  <c r="X1081" i="1" s="1"/>
  <c r="B1081" i="1" s="1"/>
  <c r="M1084" i="1" l="1"/>
  <c r="J1084" i="1"/>
  <c r="K1084" i="1" s="1"/>
  <c r="I1085" i="1"/>
  <c r="N1084" i="1"/>
  <c r="E1083" i="1"/>
  <c r="U1083" i="1"/>
  <c r="W1083" i="1" s="1"/>
  <c r="F1083" i="1"/>
  <c r="G1081" i="1"/>
  <c r="D1082" i="1"/>
  <c r="G1082" i="1" s="1"/>
  <c r="L1082" i="1" l="1"/>
  <c r="O1082" i="1" s="1"/>
  <c r="P1082" i="1" s="1"/>
  <c r="D1083" i="1"/>
  <c r="G1083" i="1" s="1"/>
  <c r="I1086" i="1"/>
  <c r="M1085" i="1"/>
  <c r="J1085" i="1"/>
  <c r="K1085" i="1" s="1"/>
  <c r="N1085" i="1"/>
  <c r="E1084" i="1"/>
  <c r="F1084" i="1"/>
  <c r="U1084" i="1"/>
  <c r="W1084" i="1" s="1"/>
  <c r="X1082" i="1" l="1"/>
  <c r="L1083" i="1"/>
  <c r="O1083" i="1" s="1"/>
  <c r="P1083" i="1" s="1"/>
  <c r="X1083" i="1" s="1"/>
  <c r="B1083" i="1" s="1"/>
  <c r="D1084" i="1"/>
  <c r="G1084" i="1" s="1"/>
  <c r="I1087" i="1"/>
  <c r="J1086" i="1"/>
  <c r="K1086" i="1" s="1"/>
  <c r="M1086" i="1"/>
  <c r="N1086" i="1"/>
  <c r="E1085" i="1"/>
  <c r="U1085" i="1"/>
  <c r="W1085" i="1" s="1"/>
  <c r="F1085" i="1"/>
  <c r="B1082" i="1" l="1"/>
  <c r="L1084" i="1"/>
  <c r="O1084" i="1" s="1"/>
  <c r="P1084" i="1" s="1"/>
  <c r="X1084" i="1" s="1"/>
  <c r="B1084" i="1" s="1"/>
  <c r="D1085" i="1"/>
  <c r="L1085" i="1" s="1"/>
  <c r="O1085" i="1" s="1"/>
  <c r="P1085" i="1" s="1"/>
  <c r="X1085" i="1" s="1"/>
  <c r="B1085" i="1" s="1"/>
  <c r="E1086" i="1"/>
  <c r="U1086" i="1"/>
  <c r="W1086" i="1" s="1"/>
  <c r="F1086" i="1"/>
  <c r="M1087" i="1"/>
  <c r="I1088" i="1"/>
  <c r="J1087" i="1"/>
  <c r="K1087" i="1" s="1"/>
  <c r="N1087" i="1"/>
  <c r="G1085" i="1" l="1"/>
  <c r="J1088" i="1"/>
  <c r="K1088" i="1" s="1"/>
  <c r="I1089" i="1"/>
  <c r="M1088" i="1"/>
  <c r="N1088" i="1"/>
  <c r="D1086" i="1"/>
  <c r="L1086" i="1" s="1"/>
  <c r="O1086" i="1" s="1"/>
  <c r="P1086" i="1" s="1"/>
  <c r="X1086" i="1" s="1"/>
  <c r="B1086" i="1" s="1"/>
  <c r="U1087" i="1"/>
  <c r="W1087" i="1" s="1"/>
  <c r="E1087" i="1"/>
  <c r="F1087" i="1"/>
  <c r="G1086" i="1" l="1"/>
  <c r="D1087" i="1"/>
  <c r="L1087" i="1" s="1"/>
  <c r="O1087" i="1" s="1"/>
  <c r="P1087" i="1" s="1"/>
  <c r="X1087" i="1" s="1"/>
  <c r="B1087" i="1" s="1"/>
  <c r="M1089" i="1"/>
  <c r="J1089" i="1"/>
  <c r="K1089" i="1" s="1"/>
  <c r="I1090" i="1"/>
  <c r="N1089" i="1"/>
  <c r="E1088" i="1"/>
  <c r="F1088" i="1"/>
  <c r="U1088" i="1"/>
  <c r="W1088" i="1" s="1"/>
  <c r="G1087" i="1" l="1"/>
  <c r="E1089" i="1"/>
  <c r="U1089" i="1"/>
  <c r="W1089" i="1" s="1"/>
  <c r="F1089" i="1"/>
  <c r="D1088" i="1"/>
  <c r="L1088" i="1" s="1"/>
  <c r="O1088" i="1" s="1"/>
  <c r="P1088" i="1" s="1"/>
  <c r="X1088" i="1" s="1"/>
  <c r="B1088" i="1" s="1"/>
  <c r="M1090" i="1"/>
  <c r="I1091" i="1"/>
  <c r="J1090" i="1"/>
  <c r="K1090" i="1" s="1"/>
  <c r="N1090" i="1"/>
  <c r="G1088" i="1" l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P1089" i="1" s="1"/>
  <c r="X1089" i="1" s="1"/>
  <c r="B1089" i="1" s="1"/>
  <c r="D1090" i="1" l="1"/>
  <c r="L1090" i="1" s="1"/>
  <c r="O1090" i="1" s="1"/>
  <c r="P1090" i="1" s="1"/>
  <c r="X1090" i="1" s="1"/>
  <c r="B1090" i="1" s="1"/>
  <c r="E1091" i="1"/>
  <c r="F1091" i="1"/>
  <c r="U1091" i="1"/>
  <c r="W1091" i="1" s="1"/>
  <c r="G1089" i="1"/>
  <c r="I1093" i="1"/>
  <c r="M1092" i="1"/>
  <c r="J1092" i="1"/>
  <c r="K1092" i="1" s="1"/>
  <c r="N1092" i="1"/>
  <c r="G1090" i="1" l="1"/>
  <c r="M1093" i="1"/>
  <c r="J1093" i="1"/>
  <c r="K1093" i="1" s="1"/>
  <c r="I1094" i="1"/>
  <c r="N1093" i="1"/>
  <c r="D1091" i="1"/>
  <c r="L1091" i="1" s="1"/>
  <c r="O1091" i="1" s="1"/>
  <c r="P1091" i="1" s="1"/>
  <c r="X1091" i="1" s="1"/>
  <c r="B1091" i="1" s="1"/>
  <c r="E1092" i="1"/>
  <c r="U1092" i="1"/>
  <c r="W1092" i="1" s="1"/>
  <c r="F1092" i="1"/>
  <c r="G1091" i="1" l="1"/>
  <c r="D1092" i="1"/>
  <c r="L1092" i="1" s="1"/>
  <c r="O1092" i="1" s="1"/>
  <c r="P1092" i="1" s="1"/>
  <c r="X1092" i="1" s="1"/>
  <c r="B1092" i="1" s="1"/>
  <c r="I1095" i="1"/>
  <c r="J1094" i="1"/>
  <c r="K1094" i="1" s="1"/>
  <c r="M1094" i="1"/>
  <c r="N1094" i="1"/>
  <c r="E1093" i="1"/>
  <c r="U1093" i="1"/>
  <c r="W1093" i="1" s="1"/>
  <c r="F1093" i="1"/>
  <c r="G1092" i="1" l="1"/>
  <c r="E1094" i="1"/>
  <c r="F1094" i="1"/>
  <c r="U1094" i="1"/>
  <c r="W1094" i="1" s="1"/>
  <c r="D1093" i="1"/>
  <c r="L1093" i="1" s="1"/>
  <c r="O1093" i="1" s="1"/>
  <c r="P1093" i="1" s="1"/>
  <c r="X1093" i="1" s="1"/>
  <c r="B1093" i="1" s="1"/>
  <c r="J1095" i="1"/>
  <c r="K1095" i="1" s="1"/>
  <c r="M1095" i="1"/>
  <c r="I1096" i="1"/>
  <c r="N1095" i="1"/>
  <c r="G1093" i="1" l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J1097" i="1" l="1"/>
  <c r="K1097" i="1" s="1"/>
  <c r="M1097" i="1"/>
  <c r="I1098" i="1"/>
  <c r="N1097" i="1"/>
  <c r="E1096" i="1"/>
  <c r="U1096" i="1"/>
  <c r="W1096" i="1" s="1"/>
  <c r="F1096" i="1"/>
  <c r="L1094" i="1"/>
  <c r="O1094" i="1" s="1"/>
  <c r="P1094" i="1" s="1"/>
  <c r="X1094" i="1" s="1"/>
  <c r="B1094" i="1" s="1"/>
  <c r="D1095" i="1"/>
  <c r="L1095" i="1" s="1"/>
  <c r="O1095" i="1" s="1"/>
  <c r="P1095" i="1" s="1"/>
  <c r="X1095" i="1" s="1"/>
  <c r="B1095" i="1" s="1"/>
  <c r="M1098" i="1" l="1"/>
  <c r="J1098" i="1"/>
  <c r="K1098" i="1" s="1"/>
  <c r="I1099" i="1"/>
  <c r="N1098" i="1"/>
  <c r="D1096" i="1"/>
  <c r="L1096" i="1" s="1"/>
  <c r="O1096" i="1" s="1"/>
  <c r="P1096" i="1" s="1"/>
  <c r="G1095" i="1"/>
  <c r="E1097" i="1"/>
  <c r="F1097" i="1"/>
  <c r="U1097" i="1"/>
  <c r="W1097" i="1" s="1"/>
  <c r="X1096" i="1" l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P1097" i="1" s="1"/>
  <c r="X1097" i="1" s="1"/>
  <c r="B1097" i="1" s="1"/>
  <c r="B1096" i="1" l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M1101" i="1" l="1"/>
  <c r="D1099" i="1"/>
  <c r="L1099" i="1" s="1"/>
  <c r="O1099" i="1" s="1"/>
  <c r="P1099" i="1" s="1"/>
  <c r="X1099" i="1" s="1"/>
  <c r="B1099" i="1" s="1"/>
  <c r="L1098" i="1"/>
  <c r="O1098" i="1" s="1"/>
  <c r="P1098" i="1" s="1"/>
  <c r="X1098" i="1" s="1"/>
  <c r="B1098" i="1" s="1"/>
  <c r="J1101" i="1"/>
  <c r="K1101" i="1" s="1"/>
  <c r="I1102" i="1"/>
  <c r="N1101" i="1"/>
  <c r="E1100" i="1"/>
  <c r="U1100" i="1"/>
  <c r="W1100" i="1" s="1"/>
  <c r="F1100" i="1"/>
  <c r="G1099" i="1" l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P1100" i="1" s="1"/>
  <c r="X1100" i="1" s="1"/>
  <c r="B1100" i="1" s="1"/>
  <c r="M1102" i="1"/>
  <c r="G1100" i="1" l="1"/>
  <c r="E1102" i="1"/>
  <c r="U1102" i="1"/>
  <c r="W1102" i="1" s="1"/>
  <c r="F1102" i="1"/>
  <c r="D1101" i="1"/>
  <c r="L1101" i="1" s="1"/>
  <c r="O1101" i="1" s="1"/>
  <c r="P1101" i="1" s="1"/>
  <c r="X1101" i="1" s="1"/>
  <c r="B1101" i="1" s="1"/>
  <c r="J1103" i="1"/>
  <c r="K1103" i="1" s="1"/>
  <c r="I1104" i="1"/>
  <c r="N1103" i="1"/>
  <c r="G1101" i="1" l="1"/>
  <c r="I1105" i="1"/>
  <c r="J1104" i="1"/>
  <c r="K1104" i="1" s="1"/>
  <c r="E1103" i="1"/>
  <c r="F1103" i="1"/>
  <c r="U1103" i="1"/>
  <c r="W1103" i="1" s="1"/>
  <c r="D1102" i="1"/>
  <c r="G1102" i="1" s="1"/>
  <c r="L1102" i="1" l="1"/>
  <c r="O1102" i="1" s="1"/>
  <c r="P1102" i="1" s="1"/>
  <c r="M1103" i="1"/>
  <c r="E1104" i="1"/>
  <c r="U1104" i="1"/>
  <c r="W1104" i="1" s="1"/>
  <c r="F1104" i="1"/>
  <c r="D1103" i="1"/>
  <c r="L1103" i="1" s="1"/>
  <c r="I1106" i="1"/>
  <c r="J1105" i="1"/>
  <c r="K1105" i="1" s="1"/>
  <c r="X1102" i="1" l="1"/>
  <c r="G1103" i="1"/>
  <c r="M1104" i="1"/>
  <c r="O1103" i="1"/>
  <c r="P1103" i="1" s="1"/>
  <c r="X1103" i="1" s="1"/>
  <c r="B1103" i="1" s="1"/>
  <c r="D1104" i="1"/>
  <c r="G1104" i="1" s="1"/>
  <c r="E1105" i="1"/>
  <c r="F1105" i="1"/>
  <c r="U1105" i="1"/>
  <c r="W1105" i="1" s="1"/>
  <c r="J1106" i="1"/>
  <c r="K1106" i="1" s="1"/>
  <c r="I1107" i="1"/>
  <c r="U1106" i="1" l="1"/>
  <c r="W1106" i="1" s="1"/>
  <c r="B1102" i="1"/>
  <c r="L1104" i="1"/>
  <c r="M1105" i="1" s="1"/>
  <c r="N1104" i="1"/>
  <c r="D1105" i="1"/>
  <c r="G1105" i="1" s="1"/>
  <c r="I1108" i="1"/>
  <c r="J1107" i="1"/>
  <c r="K1107" i="1" s="1"/>
  <c r="F1106" i="1"/>
  <c r="E1106" i="1"/>
  <c r="N1105" i="1" l="1"/>
  <c r="L1105" i="1"/>
  <c r="O1104" i="1"/>
  <c r="P1104" i="1" s="1"/>
  <c r="E1107" i="1"/>
  <c r="F1107" i="1"/>
  <c r="U1107" i="1"/>
  <c r="W1107" i="1" s="1"/>
  <c r="I1109" i="1"/>
  <c r="J1108" i="1"/>
  <c r="K1108" i="1" s="1"/>
  <c r="D1106" i="1"/>
  <c r="G1106" i="1" s="1"/>
  <c r="M1106" i="1"/>
  <c r="O1105" i="1" l="1"/>
  <c r="P1105" i="1" s="1"/>
  <c r="S1105" i="1" s="1"/>
  <c r="X1104" i="1"/>
  <c r="S1104" i="1"/>
  <c r="L1106" i="1"/>
  <c r="F1108" i="1"/>
  <c r="E1108" i="1"/>
  <c r="U1108" i="1"/>
  <c r="W1108" i="1" s="1"/>
  <c r="J1109" i="1"/>
  <c r="K1109" i="1" s="1"/>
  <c r="I1110" i="1"/>
  <c r="M1107" i="1"/>
  <c r="M1108" i="1" s="1"/>
  <c r="M1109" i="1" s="1"/>
  <c r="N1106" i="1"/>
  <c r="N1107" i="1" s="1"/>
  <c r="N1108" i="1" s="1"/>
  <c r="N1109" i="1" s="1"/>
  <c r="D1107" i="1"/>
  <c r="L1107" i="1" s="1"/>
  <c r="B1104" i="1" l="1"/>
  <c r="X1105" i="1"/>
  <c r="B1105" i="1" s="1"/>
  <c r="Y1104" i="1"/>
  <c r="G1107" i="1"/>
  <c r="O1107" i="1"/>
  <c r="P1107" i="1" s="1"/>
  <c r="X1107" i="1" s="1"/>
  <c r="B1107" i="1" s="1"/>
  <c r="I1111" i="1"/>
  <c r="J1110" i="1"/>
  <c r="K1110" i="1" s="1"/>
  <c r="N1110" i="1"/>
  <c r="E1109" i="1"/>
  <c r="F1109" i="1"/>
  <c r="U1109" i="1"/>
  <c r="W1109" i="1" s="1"/>
  <c r="D1108" i="1"/>
  <c r="L1108" i="1" s="1"/>
  <c r="O1108" i="1" s="1"/>
  <c r="P1108" i="1" s="1"/>
  <c r="X1108" i="1" s="1"/>
  <c r="B1108" i="1" s="1"/>
  <c r="M1110" i="1"/>
  <c r="Y1105" i="1"/>
  <c r="O1106" i="1"/>
  <c r="P1106" i="1" s="1"/>
  <c r="X1106" i="1" l="1"/>
  <c r="B1106" i="1" s="1"/>
  <c r="S1106" i="1"/>
  <c r="Y1106" i="1" s="1"/>
  <c r="G1108" i="1"/>
  <c r="U1110" i="1"/>
  <c r="W1110" i="1" s="1"/>
  <c r="E1110" i="1"/>
  <c r="F1110" i="1"/>
  <c r="D1109" i="1"/>
  <c r="L1109" i="1" s="1"/>
  <c r="O1109" i="1" s="1"/>
  <c r="P1109" i="1" s="1"/>
  <c r="X1109" i="1" s="1"/>
  <c r="B1109" i="1" s="1"/>
  <c r="J1111" i="1"/>
  <c r="K1111" i="1" s="1"/>
  <c r="I1112" i="1"/>
  <c r="M1111" i="1"/>
  <c r="N1111" i="1"/>
  <c r="G1109" i="1" l="1"/>
  <c r="F1111" i="1"/>
  <c r="E1111" i="1"/>
  <c r="U1111" i="1"/>
  <c r="W1111" i="1" s="1"/>
  <c r="D1110" i="1"/>
  <c r="L1110" i="1" s="1"/>
  <c r="O1110" i="1" s="1"/>
  <c r="P1110" i="1" s="1"/>
  <c r="X1110" i="1" s="1"/>
  <c r="B1110" i="1" s="1"/>
  <c r="J1112" i="1"/>
  <c r="K1112" i="1" s="1"/>
  <c r="I1113" i="1"/>
  <c r="M1112" i="1"/>
  <c r="N1112" i="1"/>
  <c r="G1110" i="1" l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P1111" i="1" s="1"/>
  <c r="X1111" i="1" s="1"/>
  <c r="B1111" i="1" s="1"/>
  <c r="D1112" i="1" l="1"/>
  <c r="L1112" i="1" s="1"/>
  <c r="O1112" i="1" s="1"/>
  <c r="P1112" i="1" s="1"/>
  <c r="F1113" i="1"/>
  <c r="U1113" i="1"/>
  <c r="W1113" i="1" s="1"/>
  <c r="E1113" i="1"/>
  <c r="G1111" i="1"/>
  <c r="I1115" i="1"/>
  <c r="J1114" i="1"/>
  <c r="K1114" i="1" s="1"/>
  <c r="M1114" i="1"/>
  <c r="N1114" i="1"/>
  <c r="X1112" i="1" l="1"/>
  <c r="G1112" i="1"/>
  <c r="M1115" i="1"/>
  <c r="I1116" i="1"/>
  <c r="J1115" i="1"/>
  <c r="K1115" i="1" s="1"/>
  <c r="N1115" i="1"/>
  <c r="D1113" i="1"/>
  <c r="L1113" i="1" s="1"/>
  <c r="O1113" i="1" s="1"/>
  <c r="P1113" i="1" s="1"/>
  <c r="X1113" i="1" s="1"/>
  <c r="B1113" i="1" s="1"/>
  <c r="E1114" i="1"/>
  <c r="U1114" i="1"/>
  <c r="W1114" i="1" s="1"/>
  <c r="F1114" i="1"/>
  <c r="B1112" i="1" l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P1114" i="1" s="1"/>
  <c r="X1114" i="1" s="1"/>
  <c r="B1114" i="1" s="1"/>
  <c r="D1115" i="1" l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L1115" i="1" l="1"/>
  <c r="O1115" i="1" s="1"/>
  <c r="P1115" i="1" s="1"/>
  <c r="X1115" i="1" s="1"/>
  <c r="B1115" i="1" s="1"/>
  <c r="F1117" i="1"/>
  <c r="U1117" i="1"/>
  <c r="W1117" i="1" s="1"/>
  <c r="E1117" i="1"/>
  <c r="D1116" i="1"/>
  <c r="G1116" i="1" s="1"/>
  <c r="J1118" i="1"/>
  <c r="K1118" i="1" s="1"/>
  <c r="I1119" i="1"/>
  <c r="M1118" i="1"/>
  <c r="N1118" i="1"/>
  <c r="L1116" i="1" l="1"/>
  <c r="O1116" i="1" s="1"/>
  <c r="P1116" i="1" s="1"/>
  <c r="X1116" i="1" s="1"/>
  <c r="B1116" i="1" s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P1117" i="1" s="1"/>
  <c r="X1117" i="1" s="1"/>
  <c r="B1117" i="1" s="1"/>
  <c r="F1119" i="1" l="1"/>
  <c r="U1119" i="1"/>
  <c r="W1119" i="1" s="1"/>
  <c r="E1119" i="1"/>
  <c r="M1120" i="1"/>
  <c r="I1121" i="1"/>
  <c r="J1120" i="1"/>
  <c r="K1120" i="1" s="1"/>
  <c r="N1120" i="1"/>
  <c r="G1117" i="1"/>
  <c r="D1118" i="1"/>
  <c r="G1118" i="1" s="1"/>
  <c r="L1118" i="1" l="1"/>
  <c r="O1118" i="1" s="1"/>
  <c r="P1118" i="1" s="1"/>
  <c r="X1118" i="1" s="1"/>
  <c r="B1118" i="1" s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F1121" i="1" l="1"/>
  <c r="U1121" i="1"/>
  <c r="W1121" i="1" s="1"/>
  <c r="E1121" i="1"/>
  <c r="J1122" i="1"/>
  <c r="K1122" i="1" s="1"/>
  <c r="I1123" i="1"/>
  <c r="M1122" i="1"/>
  <c r="N1122" i="1"/>
  <c r="L1119" i="1"/>
  <c r="O1119" i="1" s="1"/>
  <c r="P1119" i="1" s="1"/>
  <c r="X1119" i="1" s="1"/>
  <c r="B1119" i="1" s="1"/>
  <c r="D1120" i="1"/>
  <c r="L1120" i="1" s="1"/>
  <c r="O1120" i="1" s="1"/>
  <c r="P1120" i="1" s="1"/>
  <c r="X1120" i="1" s="1"/>
  <c r="B1120" i="1" s="1"/>
  <c r="G1120" i="1" l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P1121" i="1" s="1"/>
  <c r="X1121" i="1" s="1"/>
  <c r="B1121" i="1" s="1"/>
  <c r="G1121" i="1" l="1"/>
  <c r="D1122" i="1"/>
  <c r="L1122" i="1" s="1"/>
  <c r="O1122" i="1" s="1"/>
  <c r="P1122" i="1" s="1"/>
  <c r="X1122" i="1" s="1"/>
  <c r="B1122" i="1" s="1"/>
  <c r="I1125" i="1"/>
  <c r="M1124" i="1"/>
  <c r="J1124" i="1"/>
  <c r="K1124" i="1" s="1"/>
  <c r="N1124" i="1"/>
  <c r="E1123" i="1"/>
  <c r="F1123" i="1"/>
  <c r="U1123" i="1"/>
  <c r="W1123" i="1" s="1"/>
  <c r="G1122" i="1" l="1"/>
  <c r="D1123" i="1"/>
  <c r="L1123" i="1" s="1"/>
  <c r="O1123" i="1" s="1"/>
  <c r="P1123" i="1" s="1"/>
  <c r="X1123" i="1" s="1"/>
  <c r="B1123" i="1" s="1"/>
  <c r="I1126" i="1"/>
  <c r="M1125" i="1"/>
  <c r="J1125" i="1"/>
  <c r="K1125" i="1" s="1"/>
  <c r="N1125" i="1"/>
  <c r="E1124" i="1"/>
  <c r="U1124" i="1"/>
  <c r="W1124" i="1" s="1"/>
  <c r="F1124" i="1"/>
  <c r="G1123" i="1" l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L1124" i="1" l="1"/>
  <c r="O1124" i="1" s="1"/>
  <c r="P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X1124" i="1" l="1"/>
  <c r="D1126" i="1"/>
  <c r="G1126" i="1" s="1"/>
  <c r="F1127" i="1"/>
  <c r="E1127" i="1"/>
  <c r="U1127" i="1"/>
  <c r="W1127" i="1" s="1"/>
  <c r="L1125" i="1"/>
  <c r="O1125" i="1" s="1"/>
  <c r="P1125" i="1" s="1"/>
  <c r="X1125" i="1" s="1"/>
  <c r="B1125" i="1" s="1"/>
  <c r="M1128" i="1"/>
  <c r="J1128" i="1"/>
  <c r="K1128" i="1" s="1"/>
  <c r="I1129" i="1"/>
  <c r="N1128" i="1"/>
  <c r="B1124" i="1" l="1"/>
  <c r="L1126" i="1"/>
  <c r="O1126" i="1" s="1"/>
  <c r="P1126" i="1" s="1"/>
  <c r="D1127" i="1"/>
  <c r="L1127" i="1" s="1"/>
  <c r="O1127" i="1" s="1"/>
  <c r="P1127" i="1" s="1"/>
  <c r="X1127" i="1" s="1"/>
  <c r="B1127" i="1" s="1"/>
  <c r="J1129" i="1"/>
  <c r="K1129" i="1" s="1"/>
  <c r="I1130" i="1"/>
  <c r="M1129" i="1"/>
  <c r="N1129" i="1"/>
  <c r="E1128" i="1"/>
  <c r="U1128" i="1"/>
  <c r="W1128" i="1" s="1"/>
  <c r="F1128" i="1"/>
  <c r="X1126" i="1" l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B1126" i="1" l="1"/>
  <c r="L1128" i="1"/>
  <c r="O1128" i="1" s="1"/>
  <c r="P1128" i="1" s="1"/>
  <c r="X1128" i="1" s="1"/>
  <c r="B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M1132" i="1" l="1"/>
  <c r="L1129" i="1"/>
  <c r="O1129" i="1" s="1"/>
  <c r="P1129" i="1" s="1"/>
  <c r="X1129" i="1" s="1"/>
  <c r="B1129" i="1" s="1"/>
  <c r="D1130" i="1"/>
  <c r="G1130" i="1" s="1"/>
  <c r="J1132" i="1"/>
  <c r="K1132" i="1" s="1"/>
  <c r="I1133" i="1"/>
  <c r="N1132" i="1"/>
  <c r="F1131" i="1"/>
  <c r="E1131" i="1"/>
  <c r="U1131" i="1"/>
  <c r="W1131" i="1" s="1"/>
  <c r="L1130" i="1" l="1"/>
  <c r="O1130" i="1" s="1"/>
  <c r="P1130" i="1" s="1"/>
  <c r="X1130" i="1" s="1"/>
  <c r="B1130" i="1" s="1"/>
  <c r="D1131" i="1"/>
  <c r="L1131" i="1" s="1"/>
  <c r="O1131" i="1" s="1"/>
  <c r="P1131" i="1" s="1"/>
  <c r="X1131" i="1" s="1"/>
  <c r="B1131" i="1" s="1"/>
  <c r="J1133" i="1"/>
  <c r="K1133" i="1" s="1"/>
  <c r="I1134" i="1"/>
  <c r="N1133" i="1"/>
  <c r="E1132" i="1"/>
  <c r="F1132" i="1"/>
  <c r="U1132" i="1"/>
  <c r="W1132" i="1" s="1"/>
  <c r="G1131" i="1" l="1"/>
  <c r="F1133" i="1"/>
  <c r="U1133" i="1"/>
  <c r="W1133" i="1" s="1"/>
  <c r="E1133" i="1"/>
  <c r="D1132" i="1"/>
  <c r="L1132" i="1" s="1"/>
  <c r="I1135" i="1"/>
  <c r="J1134" i="1"/>
  <c r="K1134" i="1" s="1"/>
  <c r="N1134" i="1"/>
  <c r="G1132" i="1" l="1"/>
  <c r="E1134" i="1"/>
  <c r="U1134" i="1"/>
  <c r="W1134" i="1" s="1"/>
  <c r="F1134" i="1"/>
  <c r="M1133" i="1"/>
  <c r="O1132" i="1"/>
  <c r="P1132" i="1" s="1"/>
  <c r="X1132" i="1" s="1"/>
  <c r="B1132" i="1" s="1"/>
  <c r="D1133" i="1"/>
  <c r="G1133" i="1" s="1"/>
  <c r="I1136" i="1"/>
  <c r="J1135" i="1"/>
  <c r="K1135" i="1" s="1"/>
  <c r="L1133" i="1" l="1"/>
  <c r="O1133" i="1" s="1"/>
  <c r="P1133" i="1" s="1"/>
  <c r="X1133" i="1" s="1"/>
  <c r="B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P1134" i="1" s="1"/>
  <c r="X1134" i="1" s="1"/>
  <c r="B1134" i="1" s="1"/>
  <c r="U1136" i="1" l="1"/>
  <c r="W1136" i="1" s="1"/>
  <c r="M1135" i="1"/>
  <c r="N1135" i="1" s="1"/>
  <c r="G1134" i="1"/>
  <c r="E1136" i="1"/>
  <c r="F1136" i="1"/>
  <c r="J1137" i="1"/>
  <c r="K1137" i="1" s="1"/>
  <c r="I1138" i="1"/>
  <c r="D1135" i="1"/>
  <c r="L1135" i="1" s="1"/>
  <c r="G1135" i="1" l="1"/>
  <c r="E1137" i="1"/>
  <c r="F1137" i="1"/>
  <c r="U1137" i="1"/>
  <c r="W1137" i="1" s="1"/>
  <c r="M1136" i="1"/>
  <c r="O1135" i="1"/>
  <c r="P1135" i="1" s="1"/>
  <c r="S1135" i="1" s="1"/>
  <c r="I1139" i="1"/>
  <c r="J1138" i="1"/>
  <c r="K1138" i="1" s="1"/>
  <c r="D1136" i="1"/>
  <c r="G1136" i="1" s="1"/>
  <c r="L1136" i="1" l="1"/>
  <c r="F1138" i="1"/>
  <c r="U1138" i="1"/>
  <c r="W1138" i="1" s="1"/>
  <c r="E1138" i="1"/>
  <c r="J1139" i="1"/>
  <c r="K1139" i="1" s="1"/>
  <c r="I1140" i="1"/>
  <c r="X1135" i="1"/>
  <c r="B1135" i="1" s="1"/>
  <c r="M1137" i="1"/>
  <c r="N1136" i="1"/>
  <c r="N1137" i="1" s="1"/>
  <c r="D1137" i="1"/>
  <c r="L1137" i="1" s="1"/>
  <c r="O1136" i="1" l="1"/>
  <c r="P1136" i="1" s="1"/>
  <c r="X1136" i="1" s="1"/>
  <c r="B1136" i="1" s="1"/>
  <c r="S1136" i="1"/>
  <c r="G1137" i="1"/>
  <c r="M1138" i="1"/>
  <c r="M1139" i="1" s="1"/>
  <c r="M1140" i="1" s="1"/>
  <c r="O1137" i="1"/>
  <c r="P1137" i="1" s="1"/>
  <c r="I1141" i="1"/>
  <c r="J1140" i="1"/>
  <c r="K1140" i="1" s="1"/>
  <c r="F1139" i="1"/>
  <c r="E1139" i="1"/>
  <c r="U1139" i="1"/>
  <c r="W1139" i="1" s="1"/>
  <c r="D1138" i="1"/>
  <c r="L1138" i="1" s="1"/>
  <c r="Y1135" i="1"/>
  <c r="N1138" i="1" l="1"/>
  <c r="N1139" i="1" s="1"/>
  <c r="N1140" i="1" s="1"/>
  <c r="N1141" i="1" s="1"/>
  <c r="X1137" i="1"/>
  <c r="S1137" i="1"/>
  <c r="G1138" i="1"/>
  <c r="Y1136" i="1"/>
  <c r="F1140" i="1"/>
  <c r="E1140" i="1"/>
  <c r="U1140" i="1"/>
  <c r="W1140" i="1" s="1"/>
  <c r="D1139" i="1"/>
  <c r="G1139" i="1" s="1"/>
  <c r="J1141" i="1"/>
  <c r="K1141" i="1" s="1"/>
  <c r="I1142" i="1"/>
  <c r="M1141" i="1"/>
  <c r="B1137" i="1" l="1"/>
  <c r="Y1137" i="1"/>
  <c r="O1138" i="1"/>
  <c r="P1138" i="1" s="1"/>
  <c r="X1138" i="1" s="1"/>
  <c r="B1138" i="1" s="1"/>
  <c r="L1139" i="1"/>
  <c r="O1139" i="1" s="1"/>
  <c r="P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X1139" i="1" l="1"/>
  <c r="L1140" i="1"/>
  <c r="O1140" i="1" s="1"/>
  <c r="P1140" i="1" s="1"/>
  <c r="X1140" i="1" s="1"/>
  <c r="B1140" i="1" s="1"/>
  <c r="D1141" i="1"/>
  <c r="L1141" i="1" s="1"/>
  <c r="O1141" i="1" s="1"/>
  <c r="P1141" i="1" s="1"/>
  <c r="X1141" i="1" s="1"/>
  <c r="B1141" i="1" s="1"/>
  <c r="M1143" i="1"/>
  <c r="J1143" i="1"/>
  <c r="K1143" i="1" s="1"/>
  <c r="I1144" i="1"/>
  <c r="N1143" i="1"/>
  <c r="E1142" i="1"/>
  <c r="F1142" i="1"/>
  <c r="U1142" i="1"/>
  <c r="W1142" i="1" s="1"/>
  <c r="B1139" i="1" l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P1142" i="1" s="1"/>
  <c r="X1142" i="1" s="1"/>
  <c r="B1142" i="1" s="1"/>
  <c r="I1146" i="1" l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L1143" i="1" l="1"/>
  <c r="O1143" i="1" s="1"/>
  <c r="P1143" i="1" s="1"/>
  <c r="X1143" i="1" s="1"/>
  <c r="B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L1144" i="1" l="1"/>
  <c r="O1144" i="1" s="1"/>
  <c r="P1144" i="1" s="1"/>
  <c r="X1144" i="1" s="1"/>
  <c r="B1144" i="1" s="1"/>
  <c r="E1146" i="1"/>
  <c r="U1146" i="1"/>
  <c r="W1146" i="1" s="1"/>
  <c r="F1146" i="1"/>
  <c r="D1145" i="1"/>
  <c r="L1145" i="1" s="1"/>
  <c r="O1145" i="1" s="1"/>
  <c r="P1145" i="1" s="1"/>
  <c r="X1145" i="1" s="1"/>
  <c r="B1145" i="1" s="1"/>
  <c r="J1147" i="1"/>
  <c r="K1147" i="1" s="1"/>
  <c r="M1147" i="1"/>
  <c r="I1148" i="1"/>
  <c r="N1147" i="1"/>
  <c r="E1147" i="1" l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L1146" i="1" l="1"/>
  <c r="O1146" i="1" s="1"/>
  <c r="P1146" i="1" s="1"/>
  <c r="X1146" i="1" s="1"/>
  <c r="B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E1149" i="1" l="1"/>
  <c r="F1149" i="1"/>
  <c r="U1149" i="1"/>
  <c r="W1149" i="1" s="1"/>
  <c r="L1147" i="1"/>
  <c r="O1147" i="1" s="1"/>
  <c r="P1147" i="1" s="1"/>
  <c r="X1147" i="1" s="1"/>
  <c r="B1147" i="1" s="1"/>
  <c r="J1150" i="1"/>
  <c r="K1150" i="1" s="1"/>
  <c r="I1151" i="1"/>
  <c r="M1150" i="1"/>
  <c r="N1150" i="1"/>
  <c r="D1148" i="1"/>
  <c r="L1148" i="1" s="1"/>
  <c r="O1148" i="1" s="1"/>
  <c r="P1148" i="1" s="1"/>
  <c r="X1148" i="1" s="1"/>
  <c r="B1148" i="1" s="1"/>
  <c r="G1148" i="1" l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D1150" i="1" l="1"/>
  <c r="L1150" i="1" s="1"/>
  <c r="O1150" i="1" s="1"/>
  <c r="P1150" i="1" s="1"/>
  <c r="X1150" i="1" s="1"/>
  <c r="B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P1149" i="1" s="1"/>
  <c r="X1149" i="1" s="1"/>
  <c r="B1149" i="1" s="1"/>
  <c r="G1150" i="1" l="1"/>
  <c r="M1153" i="1"/>
  <c r="I1154" i="1"/>
  <c r="J1153" i="1"/>
  <c r="K1153" i="1" s="1"/>
  <c r="N1153" i="1"/>
  <c r="D1151" i="1"/>
  <c r="L1151" i="1" s="1"/>
  <c r="O1151" i="1" s="1"/>
  <c r="P1151" i="1" s="1"/>
  <c r="X1151" i="1" s="1"/>
  <c r="B1151" i="1" s="1"/>
  <c r="E1152" i="1"/>
  <c r="U1152" i="1"/>
  <c r="W1152" i="1" s="1"/>
  <c r="F1152" i="1"/>
  <c r="G1151" i="1" l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L1152" i="1" l="1"/>
  <c r="O1152" i="1" s="1"/>
  <c r="P1152" i="1" s="1"/>
  <c r="X1152" i="1" s="1"/>
  <c r="B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P1153" i="1" s="1"/>
  <c r="X1153" i="1" s="1"/>
  <c r="B1153" i="1" s="1"/>
  <c r="E1155" i="1" l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P1154" i="1" s="1"/>
  <c r="X1154" i="1" l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B1154" i="1" l="1"/>
  <c r="M1158" i="1"/>
  <c r="J1158" i="1"/>
  <c r="K1158" i="1" s="1"/>
  <c r="I1159" i="1"/>
  <c r="N1158" i="1"/>
  <c r="E1157" i="1"/>
  <c r="F1157" i="1"/>
  <c r="U1157" i="1"/>
  <c r="W1157" i="1" s="1"/>
  <c r="L1155" i="1"/>
  <c r="O1155" i="1" s="1"/>
  <c r="P1155" i="1" s="1"/>
  <c r="D1156" i="1"/>
  <c r="G1156" i="1" s="1"/>
  <c r="L1156" i="1"/>
  <c r="O1156" i="1" s="1"/>
  <c r="P1156" i="1" s="1"/>
  <c r="X1156" i="1" s="1"/>
  <c r="B1156" i="1" s="1"/>
  <c r="X1155" i="1" l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B1155" i="1" l="1"/>
  <c r="L1157" i="1"/>
  <c r="O1157" i="1" s="1"/>
  <c r="P1157" i="1" s="1"/>
  <c r="X1157" i="1" s="1"/>
  <c r="B1157" i="1" s="1"/>
  <c r="D1158" i="1"/>
  <c r="L1158" i="1" s="1"/>
  <c r="O1158" i="1" s="1"/>
  <c r="P1158" i="1" s="1"/>
  <c r="X1158" i="1" s="1"/>
  <c r="B1158" i="1" s="1"/>
  <c r="I1161" i="1"/>
  <c r="J1160" i="1"/>
  <c r="K1160" i="1" s="1"/>
  <c r="M1160" i="1"/>
  <c r="N1160" i="1"/>
  <c r="E1159" i="1"/>
  <c r="U1159" i="1"/>
  <c r="W1159" i="1" s="1"/>
  <c r="F1159" i="1"/>
  <c r="G1158" i="1" l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M1162" i="1" l="1"/>
  <c r="I1163" i="1"/>
  <c r="J1162" i="1"/>
  <c r="K1162" i="1" s="1"/>
  <c r="N1162" i="1"/>
  <c r="E1161" i="1"/>
  <c r="U1161" i="1"/>
  <c r="W1161" i="1" s="1"/>
  <c r="F1161" i="1"/>
  <c r="L1159" i="1"/>
  <c r="O1159" i="1" s="1"/>
  <c r="P1159" i="1" s="1"/>
  <c r="X1159" i="1" s="1"/>
  <c r="B1159" i="1" s="1"/>
  <c r="D1160" i="1"/>
  <c r="G1160" i="1" s="1"/>
  <c r="L1160" i="1" l="1"/>
  <c r="O1160" i="1" s="1"/>
  <c r="P1160" i="1" s="1"/>
  <c r="X1160" i="1" s="1"/>
  <c r="B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L1161" i="1" l="1"/>
  <c r="O1161" i="1" s="1"/>
  <c r="P1161" i="1" s="1"/>
  <c r="X1161" i="1" s="1"/>
  <c r="B1161" i="1" s="1"/>
  <c r="D1162" i="1"/>
  <c r="L1162" i="1" s="1"/>
  <c r="O1162" i="1" s="1"/>
  <c r="P1162" i="1" s="1"/>
  <c r="X1162" i="1" s="1"/>
  <c r="B1162" i="1" s="1"/>
  <c r="I1165" i="1"/>
  <c r="J1164" i="1"/>
  <c r="K1164" i="1" s="1"/>
  <c r="N1164" i="1"/>
  <c r="E1163" i="1"/>
  <c r="U1163" i="1"/>
  <c r="W1163" i="1" s="1"/>
  <c r="F1163" i="1"/>
  <c r="G1162" i="1" l="1"/>
  <c r="E1164" i="1"/>
  <c r="U1164" i="1"/>
  <c r="W1164" i="1" s="1"/>
  <c r="F1164" i="1"/>
  <c r="D1163" i="1"/>
  <c r="L1163" i="1" s="1"/>
  <c r="I1166" i="1"/>
  <c r="J1165" i="1"/>
  <c r="K1165" i="1" s="1"/>
  <c r="N1165" i="1"/>
  <c r="G1163" i="1" l="1"/>
  <c r="E1165" i="1"/>
  <c r="U1165" i="1"/>
  <c r="W1165" i="1" s="1"/>
  <c r="F1165" i="1"/>
  <c r="I1167" i="1"/>
  <c r="J1166" i="1"/>
  <c r="K1166" i="1" s="1"/>
  <c r="M1164" i="1"/>
  <c r="O1163" i="1"/>
  <c r="P1163" i="1" s="1"/>
  <c r="X1163" i="1" s="1"/>
  <c r="B1163" i="1" s="1"/>
  <c r="D1164" i="1"/>
  <c r="L1164" i="1" s="1"/>
  <c r="G1164" i="1" l="1"/>
  <c r="E1166" i="1"/>
  <c r="U1166" i="1"/>
  <c r="W1166" i="1" s="1"/>
  <c r="F1166" i="1"/>
  <c r="I1168" i="1"/>
  <c r="J1167" i="1"/>
  <c r="K1167" i="1" s="1"/>
  <c r="M1165" i="1"/>
  <c r="O1164" i="1"/>
  <c r="P1164" i="1" s="1"/>
  <c r="X1164" i="1" s="1"/>
  <c r="B1164" i="1" s="1"/>
  <c r="D1165" i="1"/>
  <c r="L1165" i="1" s="1"/>
  <c r="G1165" i="1" l="1"/>
  <c r="J1168" i="1"/>
  <c r="K1168" i="1" s="1"/>
  <c r="I1169" i="1"/>
  <c r="E1167" i="1"/>
  <c r="U1167" i="1"/>
  <c r="W1167" i="1" s="1"/>
  <c r="F1167" i="1"/>
  <c r="M1166" i="1"/>
  <c r="N1166" i="1" s="1"/>
  <c r="O1165" i="1"/>
  <c r="P1165" i="1" s="1"/>
  <c r="X1165" i="1" s="1"/>
  <c r="B1165" i="1" s="1"/>
  <c r="D1166" i="1"/>
  <c r="L1166" i="1" s="1"/>
  <c r="M1167" i="1" l="1"/>
  <c r="N1167" i="1" s="1"/>
  <c r="N1168" i="1" s="1"/>
  <c r="O1166" i="1"/>
  <c r="P1166" i="1" s="1"/>
  <c r="G1166" i="1"/>
  <c r="D1167" i="1"/>
  <c r="L1167" i="1" s="1"/>
  <c r="I1170" i="1"/>
  <c r="J1169" i="1"/>
  <c r="K1169" i="1" s="1"/>
  <c r="U1168" i="1"/>
  <c r="W1168" i="1" s="1"/>
  <c r="F1168" i="1"/>
  <c r="E1168" i="1"/>
  <c r="X1166" i="1" l="1"/>
  <c r="S1166" i="1"/>
  <c r="U1169" i="1"/>
  <c r="W1169" i="1" s="1"/>
  <c r="G1167" i="1"/>
  <c r="E1169" i="1"/>
  <c r="F1169" i="1"/>
  <c r="M1168" i="1"/>
  <c r="O1167" i="1"/>
  <c r="P1167" i="1" s="1"/>
  <c r="D1168" i="1"/>
  <c r="G1168" i="1" s="1"/>
  <c r="J1170" i="1"/>
  <c r="K1170" i="1" s="1"/>
  <c r="I1171" i="1"/>
  <c r="B1166" i="1" l="1"/>
  <c r="Y1166" i="1"/>
  <c r="L1168" i="1"/>
  <c r="O1168" i="1" s="1"/>
  <c r="P1168" i="1" s="1"/>
  <c r="S1168" i="1" s="1"/>
  <c r="X1167" i="1"/>
  <c r="S1167" i="1"/>
  <c r="Y1167" i="1" s="1"/>
  <c r="M1169" i="1"/>
  <c r="F1170" i="1"/>
  <c r="E1170" i="1"/>
  <c r="U1170" i="1"/>
  <c r="W1170" i="1" s="1"/>
  <c r="J1171" i="1"/>
  <c r="K1171" i="1" s="1"/>
  <c r="I1172" i="1"/>
  <c r="D1169" i="1"/>
  <c r="L1169" i="1" s="1"/>
  <c r="B1167" i="1" l="1"/>
  <c r="G1169" i="1"/>
  <c r="D1170" i="1"/>
  <c r="L1170" i="1" s="1"/>
  <c r="F1171" i="1"/>
  <c r="U1171" i="1"/>
  <c r="W1171" i="1" s="1"/>
  <c r="E1171" i="1"/>
  <c r="X1168" i="1"/>
  <c r="I1173" i="1"/>
  <c r="J1172" i="1"/>
  <c r="K1172" i="1" s="1"/>
  <c r="M1170" i="1"/>
  <c r="M1171" i="1" s="1"/>
  <c r="M1172" i="1" s="1"/>
  <c r="N1169" i="1"/>
  <c r="N1170" i="1" s="1"/>
  <c r="N1171" i="1" s="1"/>
  <c r="N1172" i="1" s="1"/>
  <c r="M1173" i="1" l="1"/>
  <c r="G1170" i="1"/>
  <c r="O1169" i="1"/>
  <c r="P1169" i="1" s="1"/>
  <c r="D1171" i="1"/>
  <c r="G1171" i="1" s="1"/>
  <c r="F1172" i="1"/>
  <c r="E1172" i="1"/>
  <c r="U1172" i="1"/>
  <c r="W1172" i="1" s="1"/>
  <c r="O1170" i="1"/>
  <c r="P1170" i="1" s="1"/>
  <c r="X1170" i="1" s="1"/>
  <c r="B1170" i="1" s="1"/>
  <c r="Y1168" i="1"/>
  <c r="I1174" i="1"/>
  <c r="J1173" i="1"/>
  <c r="K1173" i="1" s="1"/>
  <c r="N1173" i="1"/>
  <c r="B1168" i="1"/>
  <c r="L1171" i="1" l="1"/>
  <c r="O1171" i="1" s="1"/>
  <c r="P1171" i="1" s="1"/>
  <c r="X1171" i="1" s="1"/>
  <c r="B1171" i="1" s="1"/>
  <c r="X1169" i="1"/>
  <c r="B1169" i="1" s="1"/>
  <c r="S1169" i="1"/>
  <c r="Y1169" i="1" s="1"/>
  <c r="F1173" i="1"/>
  <c r="U1173" i="1"/>
  <c r="W1173" i="1" s="1"/>
  <c r="E1173" i="1"/>
  <c r="D1172" i="1"/>
  <c r="L1172" i="1" s="1"/>
  <c r="O1172" i="1" s="1"/>
  <c r="P1172" i="1" s="1"/>
  <c r="X1172" i="1" s="1"/>
  <c r="B1172" i="1" s="1"/>
  <c r="M1174" i="1"/>
  <c r="I1175" i="1"/>
  <c r="J1174" i="1"/>
  <c r="K1174" i="1" s="1"/>
  <c r="N1174" i="1"/>
  <c r="G1172" i="1" l="1"/>
  <c r="J1175" i="1"/>
  <c r="K1175" i="1" s="1"/>
  <c r="I1176" i="1"/>
  <c r="M1175" i="1"/>
  <c r="N1175" i="1"/>
  <c r="D1173" i="1"/>
  <c r="L1173" i="1" s="1"/>
  <c r="O1173" i="1" s="1"/>
  <c r="P1173" i="1" s="1"/>
  <c r="X1173" i="1" s="1"/>
  <c r="B1173" i="1" s="1"/>
  <c r="E1174" i="1"/>
  <c r="U1174" i="1"/>
  <c r="W1174" i="1" s="1"/>
  <c r="F1174" i="1"/>
  <c r="G1173" i="1" l="1"/>
  <c r="D1174" i="1"/>
  <c r="L1174" i="1" s="1"/>
  <c r="O1174" i="1" s="1"/>
  <c r="P1174" i="1" s="1"/>
  <c r="M1176" i="1"/>
  <c r="J1176" i="1"/>
  <c r="K1176" i="1" s="1"/>
  <c r="I1177" i="1"/>
  <c r="N1176" i="1"/>
  <c r="U1175" i="1"/>
  <c r="W1175" i="1" s="1"/>
  <c r="F1175" i="1"/>
  <c r="E1175" i="1"/>
  <c r="X1174" i="1" l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P1175" i="1" s="1"/>
  <c r="X1175" i="1" s="1"/>
  <c r="B1175" i="1" s="1"/>
  <c r="B1174" i="1" l="1"/>
  <c r="I1179" i="1"/>
  <c r="M1178" i="1"/>
  <c r="J1178" i="1"/>
  <c r="K1178" i="1" s="1"/>
  <c r="N1178" i="1"/>
  <c r="D1176" i="1"/>
  <c r="L1176" i="1" s="1"/>
  <c r="O1176" i="1" s="1"/>
  <c r="P1176" i="1" s="1"/>
  <c r="X1176" i="1" s="1"/>
  <c r="B1176" i="1" s="1"/>
  <c r="U1177" i="1"/>
  <c r="W1177" i="1" s="1"/>
  <c r="E1177" i="1"/>
  <c r="F1177" i="1"/>
  <c r="G1175" i="1"/>
  <c r="G1176" i="1" l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L1177" i="1" l="1"/>
  <c r="O1177" i="1" s="1"/>
  <c r="P1177" i="1" s="1"/>
  <c r="X1177" i="1" s="1"/>
  <c r="B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P1178" i="1" s="1"/>
  <c r="X1178" i="1" s="1"/>
  <c r="B1178" i="1" s="1"/>
  <c r="U1180" i="1" l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M1182" i="1" l="1"/>
  <c r="I1183" i="1"/>
  <c r="J1182" i="1"/>
  <c r="K1182" i="1" s="1"/>
  <c r="N1182" i="1"/>
  <c r="D1180" i="1"/>
  <c r="L1180" i="1" s="1"/>
  <c r="O1180" i="1" s="1"/>
  <c r="P1180" i="1" s="1"/>
  <c r="X1180" i="1" s="1"/>
  <c r="B1180" i="1" s="1"/>
  <c r="U1181" i="1"/>
  <c r="W1181" i="1" s="1"/>
  <c r="E1181" i="1"/>
  <c r="F1181" i="1"/>
  <c r="L1179" i="1"/>
  <c r="O1179" i="1" s="1"/>
  <c r="P1179" i="1" s="1"/>
  <c r="X1179" i="1" s="1"/>
  <c r="B1179" i="1" s="1"/>
  <c r="G1180" i="1" l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P1181" i="1" s="1"/>
  <c r="X1181" i="1" s="1"/>
  <c r="B1181" i="1" s="1"/>
  <c r="E1183" i="1" l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L1182" i="1" l="1"/>
  <c r="O1182" i="1" s="1"/>
  <c r="P1182" i="1" s="1"/>
  <c r="X1182" i="1" s="1"/>
  <c r="B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P1183" i="1" s="1"/>
  <c r="X1183" i="1" s="1"/>
  <c r="B1183" i="1" s="1"/>
  <c r="D1184" i="1" l="1"/>
  <c r="L1184" i="1" s="1"/>
  <c r="O1184" i="1" s="1"/>
  <c r="P1184" i="1" s="1"/>
  <c r="X1184" i="1" s="1"/>
  <c r="B1184" i="1" s="1"/>
  <c r="M1186" i="1"/>
  <c r="J1186" i="1"/>
  <c r="K1186" i="1" s="1"/>
  <c r="I1187" i="1"/>
  <c r="N1186" i="1"/>
  <c r="E1185" i="1"/>
  <c r="F1185" i="1"/>
  <c r="U1185" i="1"/>
  <c r="W1185" i="1" s="1"/>
  <c r="G1183" i="1"/>
  <c r="G1184" i="1" l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P1185" i="1" s="1"/>
  <c r="X1185" i="1" s="1"/>
  <c r="B1185" i="1" s="1"/>
  <c r="M1188" i="1" l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P1186" i="1" s="1"/>
  <c r="X1186" i="1" s="1"/>
  <c r="B1186" i="1" s="1"/>
  <c r="G1186" i="1" l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L1187" i="1" l="1"/>
  <c r="O1187" i="1" s="1"/>
  <c r="P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X1187" i="1" l="1"/>
  <c r="U1190" i="1"/>
  <c r="W1190" i="1" s="1"/>
  <c r="F1190" i="1"/>
  <c r="E1190" i="1"/>
  <c r="D1189" i="1"/>
  <c r="L1189" i="1" s="1"/>
  <c r="O1189" i="1" s="1"/>
  <c r="P1189" i="1" s="1"/>
  <c r="X1189" i="1" s="1"/>
  <c r="B1189" i="1" s="1"/>
  <c r="L1188" i="1"/>
  <c r="O1188" i="1" s="1"/>
  <c r="P1188" i="1" s="1"/>
  <c r="X1188" i="1" s="1"/>
  <c r="B1188" i="1" s="1"/>
  <c r="I1192" i="1"/>
  <c r="J1191" i="1"/>
  <c r="K1191" i="1" s="1"/>
  <c r="M1191" i="1"/>
  <c r="N1191" i="1"/>
  <c r="B1187" i="1" l="1"/>
  <c r="G1189" i="1"/>
  <c r="I1193" i="1"/>
  <c r="J1192" i="1"/>
  <c r="K1192" i="1" s="1"/>
  <c r="N1192" i="1"/>
  <c r="D1190" i="1"/>
  <c r="L1190" i="1" s="1"/>
  <c r="O1190" i="1" s="1"/>
  <c r="P1190" i="1" s="1"/>
  <c r="M1192" i="1"/>
  <c r="E1191" i="1"/>
  <c r="U1191" i="1"/>
  <c r="W1191" i="1" s="1"/>
  <c r="F1191" i="1"/>
  <c r="X1190" i="1" l="1"/>
  <c r="M1193" i="1"/>
  <c r="G1190" i="1"/>
  <c r="D1191" i="1"/>
  <c r="L1191" i="1" s="1"/>
  <c r="O1191" i="1" s="1"/>
  <c r="P1191" i="1" s="1"/>
  <c r="X1191" i="1" s="1"/>
  <c r="B1191" i="1" s="1"/>
  <c r="U1192" i="1"/>
  <c r="W1192" i="1" s="1"/>
  <c r="F1192" i="1"/>
  <c r="E1192" i="1"/>
  <c r="I1194" i="1"/>
  <c r="J1193" i="1"/>
  <c r="K1193" i="1" s="1"/>
  <c r="N1193" i="1"/>
  <c r="B1190" i="1" l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P1192" i="1" s="1"/>
  <c r="X1192" i="1" s="1"/>
  <c r="B1192" i="1" s="1"/>
  <c r="F1194" i="1" l="1"/>
  <c r="U1194" i="1"/>
  <c r="W1194" i="1" s="1"/>
  <c r="E1194" i="1"/>
  <c r="J1195" i="1"/>
  <c r="K1195" i="1" s="1"/>
  <c r="I1196" i="1"/>
  <c r="G1192" i="1"/>
  <c r="D1193" i="1"/>
  <c r="L1193" i="1" s="1"/>
  <c r="O1193" i="1" s="1"/>
  <c r="P1193" i="1" s="1"/>
  <c r="X1193" i="1" s="1"/>
  <c r="B1193" i="1" s="1"/>
  <c r="J1196" i="1" l="1"/>
  <c r="K1196" i="1" s="1"/>
  <c r="I1197" i="1"/>
  <c r="U1195" i="1"/>
  <c r="W1195" i="1" s="1"/>
  <c r="E1195" i="1"/>
  <c r="F1195" i="1"/>
  <c r="D1194" i="1"/>
  <c r="L1194" i="1" s="1"/>
  <c r="G1193" i="1"/>
  <c r="G1194" i="1" l="1"/>
  <c r="M1195" i="1"/>
  <c r="N1195" i="1" s="1"/>
  <c r="O1194" i="1"/>
  <c r="P1194" i="1" s="1"/>
  <c r="X1194" i="1" s="1"/>
  <c r="B1194" i="1" s="1"/>
  <c r="D1195" i="1"/>
  <c r="L1195" i="1" s="1"/>
  <c r="I1198" i="1"/>
  <c r="J1197" i="1"/>
  <c r="K1197" i="1" s="1"/>
  <c r="E1196" i="1"/>
  <c r="F1196" i="1"/>
  <c r="U1196" i="1"/>
  <c r="W1196" i="1" s="1"/>
  <c r="G1195" i="1" l="1"/>
  <c r="E1197" i="1"/>
  <c r="F1197" i="1"/>
  <c r="U1197" i="1"/>
  <c r="W1197" i="1" s="1"/>
  <c r="I1199" i="1"/>
  <c r="J1198" i="1"/>
  <c r="K1198" i="1" s="1"/>
  <c r="U1198" i="1" s="1"/>
  <c r="W1198" i="1" s="1"/>
  <c r="M1196" i="1"/>
  <c r="N1196" i="1" s="1"/>
  <c r="N1197" i="1" s="1"/>
  <c r="O1195" i="1"/>
  <c r="P1195" i="1" s="1"/>
  <c r="D1196" i="1"/>
  <c r="L1196" i="1" s="1"/>
  <c r="X1195" i="1" l="1"/>
  <c r="S1195" i="1"/>
  <c r="G1196" i="1"/>
  <c r="E1198" i="1"/>
  <c r="F1198" i="1"/>
  <c r="J1199" i="1"/>
  <c r="K1199" i="1" s="1"/>
  <c r="I1200" i="1"/>
  <c r="M1197" i="1"/>
  <c r="O1196" i="1"/>
  <c r="P1196" i="1" s="1"/>
  <c r="D1197" i="1"/>
  <c r="L1197" i="1" s="1"/>
  <c r="B1195" i="1" l="1"/>
  <c r="Y1195" i="1"/>
  <c r="X1196" i="1"/>
  <c r="B1196" i="1" s="1"/>
  <c r="S1196" i="1"/>
  <c r="Y1196" i="1" s="1"/>
  <c r="M1198" i="1"/>
  <c r="O1197" i="1"/>
  <c r="P1197" i="1" s="1"/>
  <c r="S1197" i="1" s="1"/>
  <c r="E1199" i="1"/>
  <c r="U1199" i="1"/>
  <c r="W1199" i="1" s="1"/>
  <c r="F1199" i="1"/>
  <c r="I1201" i="1"/>
  <c r="J1200" i="1"/>
  <c r="K1200" i="1" s="1"/>
  <c r="G1197" i="1"/>
  <c r="D1198" i="1"/>
  <c r="L1198" i="1" s="1"/>
  <c r="G1198" i="1" l="1"/>
  <c r="E1200" i="1"/>
  <c r="U1200" i="1"/>
  <c r="W1200" i="1" s="1"/>
  <c r="F1200" i="1"/>
  <c r="I1202" i="1"/>
  <c r="J1201" i="1"/>
  <c r="K1201" i="1" s="1"/>
  <c r="X1197" i="1"/>
  <c r="B1197" i="1" s="1"/>
  <c r="D1199" i="1"/>
  <c r="L1199" i="1" s="1"/>
  <c r="M1199" i="1"/>
  <c r="M1200" i="1" s="1"/>
  <c r="M1201" i="1" s="1"/>
  <c r="N1198" i="1"/>
  <c r="N1199" i="1" s="1"/>
  <c r="N1200" i="1" s="1"/>
  <c r="N1201" i="1" s="1"/>
  <c r="M1202" i="1" l="1"/>
  <c r="G1199" i="1"/>
  <c r="O1199" i="1"/>
  <c r="P1199" i="1" s="1"/>
  <c r="X1199" i="1" s="1"/>
  <c r="B1199" i="1" s="1"/>
  <c r="E1201" i="1"/>
  <c r="U1201" i="1"/>
  <c r="W1201" i="1" s="1"/>
  <c r="F1201" i="1"/>
  <c r="O1198" i="1"/>
  <c r="P1198" i="1" s="1"/>
  <c r="J1202" i="1"/>
  <c r="K1202" i="1" s="1"/>
  <c r="I1203" i="1"/>
  <c r="N1202" i="1"/>
  <c r="Y1197" i="1"/>
  <c r="D1200" i="1"/>
  <c r="L1200" i="1" s="1"/>
  <c r="O1200" i="1" s="1"/>
  <c r="P1200" i="1" s="1"/>
  <c r="X1200" i="1" s="1"/>
  <c r="B1200" i="1" s="1"/>
  <c r="G1200" i="1" l="1"/>
  <c r="X1198" i="1"/>
  <c r="B1198" i="1" s="1"/>
  <c r="S1198" i="1"/>
  <c r="Y1198" i="1" s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E1203" i="1" l="1"/>
  <c r="F1203" i="1"/>
  <c r="U1203" i="1"/>
  <c r="W1203" i="1" s="1"/>
  <c r="J1204" i="1"/>
  <c r="K1204" i="1" s="1"/>
  <c r="I1205" i="1"/>
  <c r="M1204" i="1"/>
  <c r="N1204" i="1"/>
  <c r="L1201" i="1"/>
  <c r="O1201" i="1" s="1"/>
  <c r="P1201" i="1" s="1"/>
  <c r="D1202" i="1"/>
  <c r="L1202" i="1" s="1"/>
  <c r="O1202" i="1" s="1"/>
  <c r="P1202" i="1" s="1"/>
  <c r="X1202" i="1" s="1"/>
  <c r="B1202" i="1" s="1"/>
  <c r="X1201" i="1" l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P1203" i="1" s="1"/>
  <c r="X1203" i="1" s="1"/>
  <c r="B1203" i="1" s="1"/>
  <c r="B1201" i="1" l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L1204" i="1" l="1"/>
  <c r="O1204" i="1" s="1"/>
  <c r="P1204" i="1" s="1"/>
  <c r="X1204" i="1" s="1"/>
  <c r="B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L1205" i="1" l="1"/>
  <c r="O1205" i="1" s="1"/>
  <c r="P1205" i="1" s="1"/>
  <c r="X1205" i="1" s="1"/>
  <c r="B1205" i="1" s="1"/>
  <c r="D1206" i="1"/>
  <c r="L1206" i="1" s="1"/>
  <c r="O1206" i="1" s="1"/>
  <c r="P1206" i="1" s="1"/>
  <c r="X1206" i="1" s="1"/>
  <c r="B1206" i="1" s="1"/>
  <c r="M1208" i="1"/>
  <c r="I1209" i="1"/>
  <c r="J1208" i="1"/>
  <c r="K1208" i="1" s="1"/>
  <c r="N1208" i="1"/>
  <c r="E1207" i="1"/>
  <c r="U1207" i="1"/>
  <c r="W1207" i="1" s="1"/>
  <c r="F1207" i="1"/>
  <c r="G1206" i="1" l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P1207" i="1" s="1"/>
  <c r="X1207" i="1" s="1"/>
  <c r="B1207" i="1" s="1"/>
  <c r="E1209" i="1" l="1"/>
  <c r="F1209" i="1"/>
  <c r="U1209" i="1"/>
  <c r="W1209" i="1" s="1"/>
  <c r="D1208" i="1"/>
  <c r="L1208" i="1" s="1"/>
  <c r="O1208" i="1" s="1"/>
  <c r="P1208" i="1" s="1"/>
  <c r="X1208" i="1" s="1"/>
  <c r="B1208" i="1" s="1"/>
  <c r="J1210" i="1"/>
  <c r="K1210" i="1" s="1"/>
  <c r="I1211" i="1"/>
  <c r="M1210" i="1"/>
  <c r="N1210" i="1"/>
  <c r="G1207" i="1"/>
  <c r="G1208" i="1" l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D1210" i="1" l="1"/>
  <c r="L1210" i="1" s="1"/>
  <c r="O1210" i="1" s="1"/>
  <c r="P1210" i="1" s="1"/>
  <c r="X1210" i="1" s="1"/>
  <c r="B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P1209" i="1" s="1"/>
  <c r="X1209" i="1" s="1"/>
  <c r="B1209" i="1" s="1"/>
  <c r="G1210" i="1" l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L1211" i="1" l="1"/>
  <c r="O1211" i="1" s="1"/>
  <c r="P1211" i="1" s="1"/>
  <c r="X1211" i="1" s="1"/>
  <c r="B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P1212" i="1" s="1"/>
  <c r="X1212" i="1" s="1"/>
  <c r="B1212" i="1" s="1"/>
  <c r="E1214" i="1" l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L1213" i="1" l="1"/>
  <c r="O1213" i="1" s="1"/>
  <c r="P1213" i="1" s="1"/>
  <c r="X1213" i="1" s="1"/>
  <c r="B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E1216" i="1" l="1"/>
  <c r="U1216" i="1"/>
  <c r="W1216" i="1" s="1"/>
  <c r="F1216" i="1"/>
  <c r="I1218" i="1"/>
  <c r="J1217" i="1"/>
  <c r="K1217" i="1" s="1"/>
  <c r="M1217" i="1"/>
  <c r="N1217" i="1"/>
  <c r="L1214" i="1"/>
  <c r="O1214" i="1" s="1"/>
  <c r="P1214" i="1" s="1"/>
  <c r="X1214" i="1" s="1"/>
  <c r="B1214" i="1" s="1"/>
  <c r="D1215" i="1"/>
  <c r="L1215" i="1" s="1"/>
  <c r="O1215" i="1" s="1"/>
  <c r="P1215" i="1" s="1"/>
  <c r="X1215" i="1" s="1"/>
  <c r="B1215" i="1" s="1"/>
  <c r="G1215" i="1" l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E1218" i="1" l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P1216" i="1" s="1"/>
  <c r="X1216" i="1" l="1"/>
  <c r="L1217" i="1"/>
  <c r="O1217" i="1" s="1"/>
  <c r="P1217" i="1" s="1"/>
  <c r="X1217" i="1" s="1"/>
  <c r="B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B1216" i="1" l="1"/>
  <c r="E1220" i="1"/>
  <c r="U1220" i="1"/>
  <c r="W1220" i="1" s="1"/>
  <c r="F1220" i="1"/>
  <c r="D1219" i="1"/>
  <c r="G1219" i="1" s="1"/>
  <c r="L1218" i="1"/>
  <c r="O1218" i="1" s="1"/>
  <c r="P1218" i="1" s="1"/>
  <c r="X1218" i="1" s="1"/>
  <c r="B1218" i="1" s="1"/>
  <c r="M1221" i="1"/>
  <c r="I1222" i="1"/>
  <c r="J1221" i="1"/>
  <c r="K1221" i="1" s="1"/>
  <c r="N1221" i="1"/>
  <c r="L1219" i="1" l="1"/>
  <c r="O1219" i="1" s="1"/>
  <c r="P1219" i="1" s="1"/>
  <c r="X1219" i="1" s="1"/>
  <c r="B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P1220" i="1" s="1"/>
  <c r="X1220" i="1" s="1"/>
  <c r="B1220" i="1" s="1"/>
  <c r="M1223" i="1" l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P1221" i="1" s="1"/>
  <c r="X1221" i="1" s="1"/>
  <c r="B1221" i="1" s="1"/>
  <c r="G1221" i="1" l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L1222" i="1" l="1"/>
  <c r="O1222" i="1" s="1"/>
  <c r="P1222" i="1" s="1"/>
  <c r="X1222" i="1" s="1"/>
  <c r="B1222" i="1" s="1"/>
  <c r="D1223" i="1"/>
  <c r="L1223" i="1" s="1"/>
  <c r="O1223" i="1" s="1"/>
  <c r="P1223" i="1" s="1"/>
  <c r="X1223" i="1" s="1"/>
  <c r="B1223" i="1" s="1"/>
  <c r="J1225" i="1"/>
  <c r="K1225" i="1" s="1"/>
  <c r="I1226" i="1"/>
  <c r="N1225" i="1"/>
  <c r="E1224" i="1"/>
  <c r="U1224" i="1"/>
  <c r="W1224" i="1" s="1"/>
  <c r="F1224" i="1"/>
  <c r="G1223" i="1" l="1"/>
  <c r="D1224" i="1"/>
  <c r="G1224" i="1" s="1"/>
  <c r="J1226" i="1"/>
  <c r="K1226" i="1" s="1"/>
  <c r="I1227" i="1"/>
  <c r="E1225" i="1"/>
  <c r="U1225" i="1"/>
  <c r="W1225" i="1" s="1"/>
  <c r="F1225" i="1"/>
  <c r="L1224" i="1" l="1"/>
  <c r="O1224" i="1" s="1"/>
  <c r="P1224" i="1" s="1"/>
  <c r="X1224" i="1" s="1"/>
  <c r="B1224" i="1" s="1"/>
  <c r="D1225" i="1"/>
  <c r="L1225" i="1" s="1"/>
  <c r="J1227" i="1"/>
  <c r="K1227" i="1" s="1"/>
  <c r="I1228" i="1"/>
  <c r="M1225" i="1"/>
  <c r="E1226" i="1"/>
  <c r="U1226" i="1"/>
  <c r="W1226" i="1" s="1"/>
  <c r="F1226" i="1"/>
  <c r="U1227" i="1" l="1"/>
  <c r="W1227" i="1" s="1"/>
  <c r="G1225" i="1"/>
  <c r="E1227" i="1"/>
  <c r="F1227" i="1"/>
  <c r="I1229" i="1"/>
  <c r="J1228" i="1"/>
  <c r="K1228" i="1" s="1"/>
  <c r="M1226" i="1"/>
  <c r="N1226" i="1" s="1"/>
  <c r="O1225" i="1"/>
  <c r="P1225" i="1" s="1"/>
  <c r="X1225" i="1" s="1"/>
  <c r="B1225" i="1" s="1"/>
  <c r="D1226" i="1"/>
  <c r="L1226" i="1" s="1"/>
  <c r="M1227" i="1" l="1"/>
  <c r="O1226" i="1"/>
  <c r="P1226" i="1" s="1"/>
  <c r="S1226" i="1" s="1"/>
  <c r="E1228" i="1"/>
  <c r="F1228" i="1"/>
  <c r="U1228" i="1"/>
  <c r="W1228" i="1" s="1"/>
  <c r="I1230" i="1"/>
  <c r="J1229" i="1"/>
  <c r="K1229" i="1" s="1"/>
  <c r="G1226" i="1"/>
  <c r="D1227" i="1"/>
  <c r="G1227" i="1" s="1"/>
  <c r="L1227" i="1" l="1"/>
  <c r="I1231" i="1"/>
  <c r="J1230" i="1"/>
  <c r="K1230" i="1" s="1"/>
  <c r="X1226" i="1"/>
  <c r="F1229" i="1"/>
  <c r="E1229" i="1"/>
  <c r="U1229" i="1"/>
  <c r="W1229" i="1" s="1"/>
  <c r="D1228" i="1"/>
  <c r="L1228" i="1" s="1"/>
  <c r="M1228" i="1"/>
  <c r="N1227" i="1"/>
  <c r="N1228" i="1" s="1"/>
  <c r="Y1226" i="1" l="1"/>
  <c r="G1228" i="1"/>
  <c r="B1226" i="1"/>
  <c r="M1229" i="1"/>
  <c r="M1230" i="1" s="1"/>
  <c r="M1231" i="1" s="1"/>
  <c r="O1228" i="1"/>
  <c r="P1228" i="1" s="1"/>
  <c r="E1230" i="1"/>
  <c r="F1230" i="1"/>
  <c r="U1230" i="1"/>
  <c r="W1230" i="1" s="1"/>
  <c r="D1229" i="1"/>
  <c r="G1229" i="1" s="1"/>
  <c r="O1227" i="1"/>
  <c r="P1227" i="1" s="1"/>
  <c r="J1231" i="1"/>
  <c r="K1231" i="1" s="1"/>
  <c r="I1232" i="1"/>
  <c r="N1229" i="1" l="1"/>
  <c r="N1230" i="1" s="1"/>
  <c r="N1231" i="1" s="1"/>
  <c r="N1232" i="1" s="1"/>
  <c r="M1232" i="1"/>
  <c r="X1228" i="1"/>
  <c r="S1228" i="1"/>
  <c r="X1227" i="1"/>
  <c r="B1227" i="1" s="1"/>
  <c r="S1227" i="1"/>
  <c r="Y1227" i="1" s="1"/>
  <c r="L1229" i="1"/>
  <c r="I1233" i="1"/>
  <c r="J1232" i="1"/>
  <c r="K1232" i="1" s="1"/>
  <c r="D1230" i="1"/>
  <c r="L1230" i="1" s="1"/>
  <c r="E1231" i="1"/>
  <c r="F1231" i="1"/>
  <c r="U1231" i="1"/>
  <c r="W1231" i="1" s="1"/>
  <c r="B1228" i="1" l="1"/>
  <c r="O1229" i="1"/>
  <c r="P1229" i="1" s="1"/>
  <c r="X1229" i="1" s="1"/>
  <c r="B1229" i="1" s="1"/>
  <c r="O1230" i="1"/>
  <c r="P1230" i="1" s="1"/>
  <c r="X1230" i="1" s="1"/>
  <c r="B1230" i="1" s="1"/>
  <c r="Y1228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L1231" i="1" l="1"/>
  <c r="O1231" i="1" s="1"/>
  <c r="P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X1231" i="1" l="1"/>
  <c r="L1232" i="1"/>
  <c r="O1232" i="1" s="1"/>
  <c r="P1232" i="1" s="1"/>
  <c r="X1232" i="1" s="1"/>
  <c r="B1232" i="1" s="1"/>
  <c r="D1233" i="1"/>
  <c r="L1233" i="1" s="1"/>
  <c r="O1233" i="1" s="1"/>
  <c r="P1233" i="1" s="1"/>
  <c r="X1233" i="1" s="1"/>
  <c r="B1233" i="1" s="1"/>
  <c r="I1236" i="1"/>
  <c r="M1235" i="1"/>
  <c r="J1235" i="1"/>
  <c r="K1235" i="1" s="1"/>
  <c r="N1235" i="1"/>
  <c r="E1234" i="1"/>
  <c r="F1234" i="1"/>
  <c r="U1234" i="1"/>
  <c r="W1234" i="1" s="1"/>
  <c r="B1231" i="1" l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P1234" i="1" s="1"/>
  <c r="X1234" i="1" l="1"/>
  <c r="B1234" i="1" s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P1235" i="1" s="1"/>
  <c r="X1235" i="1" s="1"/>
  <c r="B1235" i="1" s="1"/>
  <c r="G1235" i="1" l="1"/>
  <c r="D1236" i="1"/>
  <c r="L1236" i="1" s="1"/>
  <c r="O1236" i="1" s="1"/>
  <c r="P1236" i="1" s="1"/>
  <c r="X1236" i="1" s="1"/>
  <c r="B1236" i="1" s="1"/>
  <c r="J1238" i="1"/>
  <c r="K1238" i="1" s="1"/>
  <c r="M1238" i="1"/>
  <c r="I1239" i="1"/>
  <c r="N1238" i="1"/>
  <c r="E1237" i="1"/>
  <c r="U1237" i="1"/>
  <c r="W1237" i="1" s="1"/>
  <c r="F1237" i="1"/>
  <c r="G1236" i="1" l="1"/>
  <c r="D1237" i="1"/>
  <c r="L1237" i="1" s="1"/>
  <c r="O1237" i="1" s="1"/>
  <c r="P1237" i="1" s="1"/>
  <c r="X1237" i="1" s="1"/>
  <c r="B1237" i="1" s="1"/>
  <c r="E1238" i="1"/>
  <c r="F1238" i="1"/>
  <c r="U1238" i="1"/>
  <c r="W1238" i="1" s="1"/>
  <c r="M1239" i="1"/>
  <c r="I1240" i="1"/>
  <c r="J1239" i="1"/>
  <c r="K1239" i="1" s="1"/>
  <c r="N1239" i="1"/>
  <c r="G1237" i="1" l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L1238" i="1" l="1"/>
  <c r="O1238" i="1" s="1"/>
  <c r="P1238" i="1" s="1"/>
  <c r="X1238" i="1" s="1"/>
  <c r="B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P1239" i="1" s="1"/>
  <c r="X1239" i="1" s="1"/>
  <c r="B1239" i="1" s="1"/>
  <c r="M1242" i="1" l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L1240" i="1" l="1"/>
  <c r="O1240" i="1" s="1"/>
  <c r="P1240" i="1" s="1"/>
  <c r="X1240" i="1" s="1"/>
  <c r="B1240" i="1" s="1"/>
  <c r="D1241" i="1"/>
  <c r="L1241" i="1" s="1"/>
  <c r="O1241" i="1" s="1"/>
  <c r="P1241" i="1" s="1"/>
  <c r="X1241" i="1" s="1"/>
  <c r="B1241" i="1" s="1"/>
  <c r="M1243" i="1"/>
  <c r="I1244" i="1"/>
  <c r="J1243" i="1"/>
  <c r="K1243" i="1" s="1"/>
  <c r="N1243" i="1"/>
  <c r="E1242" i="1"/>
  <c r="U1242" i="1"/>
  <c r="W1242" i="1" s="1"/>
  <c r="F1242" i="1"/>
  <c r="G1241" i="1" l="1"/>
  <c r="D1242" i="1"/>
  <c r="L1242" i="1" s="1"/>
  <c r="O1242" i="1" s="1"/>
  <c r="P1242" i="1" s="1"/>
  <c r="X1242" i="1" s="1"/>
  <c r="B1242" i="1" s="1"/>
  <c r="E1243" i="1"/>
  <c r="U1243" i="1"/>
  <c r="W1243" i="1" s="1"/>
  <c r="F1243" i="1"/>
  <c r="M1244" i="1"/>
  <c r="I1245" i="1"/>
  <c r="J1244" i="1"/>
  <c r="K1244" i="1" s="1"/>
  <c r="N1244" i="1"/>
  <c r="G1242" i="1" l="1"/>
  <c r="M1245" i="1"/>
  <c r="I1246" i="1"/>
  <c r="J1245" i="1"/>
  <c r="K1245" i="1" s="1"/>
  <c r="N1245" i="1"/>
  <c r="D1243" i="1"/>
  <c r="L1243" i="1" s="1"/>
  <c r="O1243" i="1" s="1"/>
  <c r="P1243" i="1" s="1"/>
  <c r="X1243" i="1" s="1"/>
  <c r="B1243" i="1" s="1"/>
  <c r="E1244" i="1"/>
  <c r="F1244" i="1"/>
  <c r="U1244" i="1"/>
  <c r="W1244" i="1" s="1"/>
  <c r="G1243" i="1" l="1"/>
  <c r="D1244" i="1"/>
  <c r="L1244" i="1" s="1"/>
  <c r="O1244" i="1" s="1"/>
  <c r="P1244" i="1" s="1"/>
  <c r="X1244" i="1" s="1"/>
  <c r="B1244" i="1" s="1"/>
  <c r="E1245" i="1"/>
  <c r="U1245" i="1"/>
  <c r="W1245" i="1" s="1"/>
  <c r="F1245" i="1"/>
  <c r="J1246" i="1"/>
  <c r="K1246" i="1" s="1"/>
  <c r="M1246" i="1"/>
  <c r="I1247" i="1"/>
  <c r="N1246" i="1"/>
  <c r="G1244" i="1" l="1"/>
  <c r="E1246" i="1"/>
  <c r="U1246" i="1"/>
  <c r="W1246" i="1" s="1"/>
  <c r="F1246" i="1"/>
  <c r="D1245" i="1"/>
  <c r="L1245" i="1" s="1"/>
  <c r="O1245" i="1" s="1"/>
  <c r="P1245" i="1" s="1"/>
  <c r="X1245" i="1" s="1"/>
  <c r="B1245" i="1" s="1"/>
  <c r="I1248" i="1"/>
  <c r="M1247" i="1"/>
  <c r="J1247" i="1"/>
  <c r="K1247" i="1" s="1"/>
  <c r="N1247" i="1"/>
  <c r="G1245" i="1" l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E1248" i="1" l="1"/>
  <c r="F1248" i="1"/>
  <c r="U1248" i="1"/>
  <c r="W1248" i="1" s="1"/>
  <c r="D1247" i="1"/>
  <c r="L1247" i="1" s="1"/>
  <c r="O1247" i="1" s="1"/>
  <c r="P1247" i="1" s="1"/>
  <c r="X1247" i="1" s="1"/>
  <c r="B1247" i="1" s="1"/>
  <c r="L1246" i="1"/>
  <c r="O1246" i="1" s="1"/>
  <c r="P1246" i="1" s="1"/>
  <c r="J1249" i="1"/>
  <c r="K1249" i="1" s="1"/>
  <c r="M1249" i="1"/>
  <c r="I1250" i="1"/>
  <c r="N1249" i="1"/>
  <c r="X1246" i="1" l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P1248" i="1" s="1"/>
  <c r="X1248" i="1" s="1"/>
  <c r="B1248" i="1" s="1"/>
  <c r="B1246" i="1" l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L1249" i="1" l="1"/>
  <c r="O1249" i="1" s="1"/>
  <c r="P1249" i="1" s="1"/>
  <c r="X1249" i="1" s="1"/>
  <c r="B1249" i="1" s="1"/>
  <c r="D1250" i="1"/>
  <c r="L1250" i="1" s="1"/>
  <c r="O1250" i="1" s="1"/>
  <c r="P1250" i="1" s="1"/>
  <c r="X1250" i="1" s="1"/>
  <c r="B1250" i="1" s="1"/>
  <c r="M1252" i="1"/>
  <c r="J1252" i="1"/>
  <c r="K1252" i="1" s="1"/>
  <c r="I1253" i="1"/>
  <c r="N1252" i="1"/>
  <c r="E1251" i="1"/>
  <c r="U1251" i="1"/>
  <c r="W1251" i="1" s="1"/>
  <c r="F1251" i="1"/>
  <c r="G1250" i="1" l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M1254" i="1" l="1"/>
  <c r="E1253" i="1"/>
  <c r="F1253" i="1"/>
  <c r="U1253" i="1"/>
  <c r="W1253" i="1" s="1"/>
  <c r="J1254" i="1"/>
  <c r="K1254" i="1" s="1"/>
  <c r="I1255" i="1"/>
  <c r="N1254" i="1"/>
  <c r="L1251" i="1"/>
  <c r="O1251" i="1" s="1"/>
  <c r="P1251" i="1" s="1"/>
  <c r="X1251" i="1" s="1"/>
  <c r="B1251" i="1" s="1"/>
  <c r="D1252" i="1"/>
  <c r="L1252" i="1" s="1"/>
  <c r="O1252" i="1" s="1"/>
  <c r="P1252" i="1" s="1"/>
  <c r="X1252" i="1" s="1"/>
  <c r="B1252" i="1" s="1"/>
  <c r="G1252" i="1" l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P1253" i="1" s="1"/>
  <c r="X1253" i="1" s="1"/>
  <c r="B1253" i="1" s="1"/>
  <c r="E1255" i="1" l="1"/>
  <c r="F1255" i="1"/>
  <c r="U1255" i="1"/>
  <c r="W1255" i="1" s="1"/>
  <c r="D1254" i="1"/>
  <c r="L1254" i="1" s="1"/>
  <c r="O1254" i="1" s="1"/>
  <c r="P1254" i="1" s="1"/>
  <c r="X1254" i="1" s="1"/>
  <c r="B1254" i="1" s="1"/>
  <c r="G1253" i="1"/>
  <c r="J1256" i="1"/>
  <c r="K1256" i="1" s="1"/>
  <c r="I1257" i="1"/>
  <c r="G1254" i="1" l="1"/>
  <c r="E1256" i="1"/>
  <c r="U1256" i="1"/>
  <c r="W1256" i="1" s="1"/>
  <c r="F1256" i="1"/>
  <c r="I1258" i="1"/>
  <c r="J1257" i="1"/>
  <c r="K1257" i="1" s="1"/>
  <c r="D1255" i="1"/>
  <c r="G1255" i="1" s="1"/>
  <c r="L1255" i="1" l="1"/>
  <c r="O1255" i="1" s="1"/>
  <c r="P1255" i="1" s="1"/>
  <c r="X1255" i="1" s="1"/>
  <c r="B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G1256" i="1" l="1"/>
  <c r="J1259" i="1"/>
  <c r="K1259" i="1" s="1"/>
  <c r="I1260" i="1"/>
  <c r="E1258" i="1"/>
  <c r="F1258" i="1"/>
  <c r="U1258" i="1"/>
  <c r="W1258" i="1" s="1"/>
  <c r="M1257" i="1"/>
  <c r="M1258" i="1" s="1"/>
  <c r="O1256" i="1"/>
  <c r="P1256" i="1" s="1"/>
  <c r="D1257" i="1"/>
  <c r="G1257" i="1" s="1"/>
  <c r="X1256" i="1" l="1"/>
  <c r="S1256" i="1"/>
  <c r="N1257" i="1"/>
  <c r="N1258" i="1" s="1"/>
  <c r="N1259" i="1" s="1"/>
  <c r="D1258" i="1"/>
  <c r="G1258" i="1" s="1"/>
  <c r="L1257" i="1"/>
  <c r="J1260" i="1"/>
  <c r="K1260" i="1" s="1"/>
  <c r="U1260" i="1" s="1"/>
  <c r="W1260" i="1" s="1"/>
  <c r="I1261" i="1"/>
  <c r="F1259" i="1"/>
  <c r="E1259" i="1"/>
  <c r="U1259" i="1"/>
  <c r="W1259" i="1" s="1"/>
  <c r="B1256" i="1" l="1"/>
  <c r="O1257" i="1"/>
  <c r="P1257" i="1" s="1"/>
  <c r="Y1256" i="1"/>
  <c r="L1258" i="1"/>
  <c r="O1258" i="1" s="1"/>
  <c r="P1258" i="1" s="1"/>
  <c r="X1258" i="1" s="1"/>
  <c r="B1258" i="1" s="1"/>
  <c r="S1257" i="1"/>
  <c r="Y1257" i="1" s="1"/>
  <c r="M1259" i="1"/>
  <c r="E1260" i="1"/>
  <c r="F1260" i="1"/>
  <c r="J1261" i="1"/>
  <c r="K1261" i="1" s="1"/>
  <c r="I1262" i="1"/>
  <c r="D1259" i="1"/>
  <c r="L1259" i="1" s="1"/>
  <c r="X1257" i="1" l="1"/>
  <c r="M1260" i="1"/>
  <c r="O1259" i="1"/>
  <c r="P1259" i="1" s="1"/>
  <c r="S1259" i="1" s="1"/>
  <c r="U1261" i="1"/>
  <c r="W1261" i="1" s="1"/>
  <c r="F1261" i="1"/>
  <c r="E1261" i="1"/>
  <c r="I1263" i="1"/>
  <c r="J1262" i="1"/>
  <c r="K1262" i="1" s="1"/>
  <c r="D1260" i="1"/>
  <c r="L1260" i="1" s="1"/>
  <c r="G1259" i="1"/>
  <c r="B1257" i="1" l="1"/>
  <c r="G1260" i="1"/>
  <c r="U1262" i="1"/>
  <c r="W1262" i="1" s="1"/>
  <c r="F1262" i="1"/>
  <c r="E1262" i="1"/>
  <c r="D1261" i="1"/>
  <c r="G1261" i="1" s="1"/>
  <c r="X1259" i="1"/>
  <c r="I1264" i="1"/>
  <c r="J1263" i="1"/>
  <c r="K1263" i="1" s="1"/>
  <c r="M1261" i="1"/>
  <c r="M1262" i="1" s="1"/>
  <c r="M1263" i="1" s="1"/>
  <c r="N1260" i="1"/>
  <c r="N1261" i="1" s="1"/>
  <c r="N1262" i="1" s="1"/>
  <c r="N1263" i="1" s="1"/>
  <c r="L1261" i="1" l="1"/>
  <c r="O1261" i="1" s="1"/>
  <c r="P1261" i="1" s="1"/>
  <c r="X1261" i="1" s="1"/>
  <c r="B1261" i="1" s="1"/>
  <c r="M1264" i="1"/>
  <c r="Y1259" i="1"/>
  <c r="O1260" i="1"/>
  <c r="P1260" i="1" s="1"/>
  <c r="D1262" i="1"/>
  <c r="L1262" i="1" s="1"/>
  <c r="O1262" i="1" s="1"/>
  <c r="P1262" i="1" s="1"/>
  <c r="X1262" i="1" s="1"/>
  <c r="B1262" i="1" s="1"/>
  <c r="F1263" i="1"/>
  <c r="E1263" i="1"/>
  <c r="U1263" i="1"/>
  <c r="W1263" i="1" s="1"/>
  <c r="I1265" i="1"/>
  <c r="J1264" i="1"/>
  <c r="K1264" i="1" s="1"/>
  <c r="N1264" i="1"/>
  <c r="B1259" i="1"/>
  <c r="G1262" i="1" l="1"/>
  <c r="X1260" i="1"/>
  <c r="B1260" i="1" s="1"/>
  <c r="S1260" i="1"/>
  <c r="Y1260" i="1" s="1"/>
  <c r="I1266" i="1"/>
  <c r="J1265" i="1"/>
  <c r="K1265" i="1" s="1"/>
  <c r="M1265" i="1"/>
  <c r="N1265" i="1"/>
  <c r="D1263" i="1"/>
  <c r="L1263" i="1" s="1"/>
  <c r="O1263" i="1" s="1"/>
  <c r="P1263" i="1" s="1"/>
  <c r="X1263" i="1" s="1"/>
  <c r="B1263" i="1" s="1"/>
  <c r="E1264" i="1"/>
  <c r="U1264" i="1"/>
  <c r="W1264" i="1" s="1"/>
  <c r="F1264" i="1"/>
  <c r="G1263" i="1" l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L1264" i="1" l="1"/>
  <c r="O1264" i="1" s="1"/>
  <c r="P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X1264" i="1" l="1"/>
  <c r="L1265" i="1"/>
  <c r="O1265" i="1" s="1"/>
  <c r="P1265" i="1" s="1"/>
  <c r="X1265" i="1" s="1"/>
  <c r="B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P1266" i="1" s="1"/>
  <c r="X1266" i="1" s="1"/>
  <c r="B1266" i="1" s="1"/>
  <c r="B1264" i="1" l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P1267" i="1" s="1"/>
  <c r="X1267" i="1" s="1"/>
  <c r="B1267" i="1" s="1"/>
  <c r="G1266" i="1"/>
  <c r="F1269" i="1" l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L1268" i="1" l="1"/>
  <c r="O1268" i="1" s="1"/>
  <c r="P1268" i="1" s="1"/>
  <c r="X1268" i="1" s="1"/>
  <c r="B1268" i="1" s="1"/>
  <c r="I1272" i="1"/>
  <c r="J1271" i="1"/>
  <c r="K1271" i="1" s="1"/>
  <c r="M1271" i="1"/>
  <c r="N1271" i="1"/>
  <c r="D1269" i="1"/>
  <c r="L1269" i="1" s="1"/>
  <c r="O1269" i="1" s="1"/>
  <c r="P1269" i="1" s="1"/>
  <c r="X1269" i="1" s="1"/>
  <c r="B1269" i="1" s="1"/>
  <c r="E1270" i="1"/>
  <c r="F1270" i="1"/>
  <c r="U1270" i="1"/>
  <c r="W1270" i="1" s="1"/>
  <c r="G1269" i="1" l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E1272" i="1" l="1"/>
  <c r="F1272" i="1"/>
  <c r="U1272" i="1"/>
  <c r="W1272" i="1" s="1"/>
  <c r="L1270" i="1"/>
  <c r="O1270" i="1" s="1"/>
  <c r="P1270" i="1" s="1"/>
  <c r="X1270" i="1" s="1"/>
  <c r="B1270" i="1" s="1"/>
  <c r="D1271" i="1"/>
  <c r="G1271" i="1" s="1"/>
  <c r="J1273" i="1"/>
  <c r="K1273" i="1" s="1"/>
  <c r="M1273" i="1"/>
  <c r="I1274" i="1"/>
  <c r="N1273" i="1"/>
  <c r="L1271" i="1" l="1"/>
  <c r="O1271" i="1" s="1"/>
  <c r="P1271" i="1" s="1"/>
  <c r="X1271" i="1" s="1"/>
  <c r="B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I1276" i="1" l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P1272" i="1" s="1"/>
  <c r="X1272" i="1" s="1"/>
  <c r="B1272" i="1" s="1"/>
  <c r="D1274" i="1" l="1"/>
  <c r="G1274" i="1" s="1"/>
  <c r="F1275" i="1"/>
  <c r="E1275" i="1"/>
  <c r="U1275" i="1"/>
  <c r="W1275" i="1" s="1"/>
  <c r="L1273" i="1"/>
  <c r="O1273" i="1" s="1"/>
  <c r="P1273" i="1" s="1"/>
  <c r="X1273" i="1" s="1"/>
  <c r="B1273" i="1" s="1"/>
  <c r="I1277" i="1"/>
  <c r="J1276" i="1"/>
  <c r="K1276" i="1" s="1"/>
  <c r="M1276" i="1"/>
  <c r="N1276" i="1"/>
  <c r="L1274" i="1" l="1"/>
  <c r="O1274" i="1" s="1"/>
  <c r="P1274" i="1" s="1"/>
  <c r="X1274" i="1" s="1"/>
  <c r="B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L1275" i="1" l="1"/>
  <c r="O1275" i="1" s="1"/>
  <c r="P1275" i="1" s="1"/>
  <c r="X1275" i="1" s="1"/>
  <c r="B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L1276" i="1" l="1"/>
  <c r="O1276" i="1" s="1"/>
  <c r="P1276" i="1" s="1"/>
  <c r="X1276" i="1" s="1"/>
  <c r="B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L1277" i="1" l="1"/>
  <c r="O1277" i="1" s="1"/>
  <c r="P1277" i="1" s="1"/>
  <c r="X1277" i="1" s="1"/>
  <c r="B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P1278" i="1" s="1"/>
  <c r="X1278" i="1" l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P1279" i="1" s="1"/>
  <c r="X1279" i="1" s="1"/>
  <c r="B1279" i="1" s="1"/>
  <c r="B1278" i="1" l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P1280" i="1" s="1"/>
  <c r="X1280" i="1" s="1"/>
  <c r="B1280" i="1" s="1"/>
  <c r="U1282" i="1" l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P1281" i="1" s="1"/>
  <c r="X1281" i="1" s="1"/>
  <c r="B1281" i="1" s="1"/>
  <c r="M1284" i="1" l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P1282" i="1" s="1"/>
  <c r="X1282" i="1" s="1"/>
  <c r="B1282" i="1" s="1"/>
  <c r="I1286" i="1" l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U1285" i="1" l="1"/>
  <c r="W1285" i="1" s="1"/>
  <c r="E1285" i="1"/>
  <c r="F1285" i="1"/>
  <c r="D1284" i="1"/>
  <c r="G1284" i="1" s="1"/>
  <c r="L1283" i="1"/>
  <c r="O1283" i="1" s="1"/>
  <c r="P1283" i="1" s="1"/>
  <c r="X1283" i="1" s="1"/>
  <c r="B1283" i="1" s="1"/>
  <c r="J1286" i="1"/>
  <c r="K1286" i="1" s="1"/>
  <c r="I1287" i="1"/>
  <c r="N1286" i="1"/>
  <c r="L1284" i="1" l="1"/>
  <c r="O1284" i="1" s="1"/>
  <c r="P1284" i="1" s="1"/>
  <c r="X1284" i="1" s="1"/>
  <c r="B1284" i="1" s="1"/>
  <c r="D1285" i="1"/>
  <c r="L1285" i="1" s="1"/>
  <c r="F1286" i="1"/>
  <c r="U1286" i="1"/>
  <c r="W1286" i="1" s="1"/>
  <c r="E1286" i="1"/>
  <c r="J1287" i="1"/>
  <c r="K1287" i="1" s="1"/>
  <c r="I1288" i="1"/>
  <c r="G1285" i="1" l="1"/>
  <c r="D1286" i="1"/>
  <c r="G1286" i="1" s="1"/>
  <c r="E1287" i="1"/>
  <c r="F1287" i="1"/>
  <c r="U1287" i="1"/>
  <c r="W1287" i="1" s="1"/>
  <c r="I1289" i="1"/>
  <c r="J1288" i="1"/>
  <c r="K1288" i="1" s="1"/>
  <c r="U1288" i="1" s="1"/>
  <c r="W1288" i="1" s="1"/>
  <c r="M1286" i="1"/>
  <c r="O1285" i="1"/>
  <c r="P1285" i="1" s="1"/>
  <c r="X1285" i="1" s="1"/>
  <c r="B1285" i="1" s="1"/>
  <c r="L1286" i="1" l="1"/>
  <c r="O1286" i="1" s="1"/>
  <c r="P1286" i="1" s="1"/>
  <c r="X1286" i="1" s="1"/>
  <c r="B1286" i="1" s="1"/>
  <c r="J1289" i="1"/>
  <c r="K1289" i="1" s="1"/>
  <c r="I1290" i="1"/>
  <c r="D1287" i="1"/>
  <c r="G1287" i="1" s="1"/>
  <c r="F1288" i="1"/>
  <c r="E1288" i="1"/>
  <c r="M1287" i="1"/>
  <c r="N1287" i="1" s="1"/>
  <c r="L1287" i="1" l="1"/>
  <c r="O1287" i="1" s="1"/>
  <c r="P1287" i="1" s="1"/>
  <c r="S1287" i="1" s="1"/>
  <c r="D1288" i="1"/>
  <c r="G1288" i="1" s="1"/>
  <c r="J1290" i="1"/>
  <c r="K1290" i="1" s="1"/>
  <c r="I1291" i="1"/>
  <c r="F1289" i="1"/>
  <c r="E1289" i="1"/>
  <c r="U1289" i="1"/>
  <c r="W1289" i="1" s="1"/>
  <c r="M1288" i="1" l="1"/>
  <c r="N1288" i="1" s="1"/>
  <c r="N1289" i="1" s="1"/>
  <c r="N1290" i="1" s="1"/>
  <c r="N1291" i="1" s="1"/>
  <c r="L1288" i="1"/>
  <c r="X1287" i="1"/>
  <c r="J1291" i="1"/>
  <c r="K1291" i="1" s="1"/>
  <c r="I1292" i="1"/>
  <c r="F1290" i="1"/>
  <c r="E1290" i="1"/>
  <c r="U1290" i="1"/>
  <c r="W1290" i="1" s="1"/>
  <c r="D1289" i="1"/>
  <c r="L1289" i="1" s="1"/>
  <c r="Y1287" i="1" l="1"/>
  <c r="M1289" i="1"/>
  <c r="M1290" i="1" s="1"/>
  <c r="M1291" i="1" s="1"/>
  <c r="O1289" i="1"/>
  <c r="P1289" i="1" s="1"/>
  <c r="X1289" i="1" s="1"/>
  <c r="B1289" i="1" s="1"/>
  <c r="O1288" i="1"/>
  <c r="P1288" i="1" s="1"/>
  <c r="X1288" i="1" s="1"/>
  <c r="B1288" i="1" s="1"/>
  <c r="S1288" i="1"/>
  <c r="Y1288" i="1" s="1"/>
  <c r="G1289" i="1"/>
  <c r="B1287" i="1"/>
  <c r="F1291" i="1"/>
  <c r="E1291" i="1"/>
  <c r="U1291" i="1"/>
  <c r="W1291" i="1" s="1"/>
  <c r="I1293" i="1"/>
  <c r="J1292" i="1"/>
  <c r="K1292" i="1" s="1"/>
  <c r="N1292" i="1"/>
  <c r="D1290" i="1"/>
  <c r="G1290" i="1" s="1"/>
  <c r="L1290" i="1" l="1"/>
  <c r="O1290" i="1" s="1"/>
  <c r="P1290" i="1" s="1"/>
  <c r="X1290" i="1" s="1"/>
  <c r="B1290" i="1" s="1"/>
  <c r="E1292" i="1"/>
  <c r="U1292" i="1"/>
  <c r="W1292" i="1" s="1"/>
  <c r="F1292" i="1"/>
  <c r="I1294" i="1"/>
  <c r="J1293" i="1"/>
  <c r="K1293" i="1" s="1"/>
  <c r="N1293" i="1"/>
  <c r="D1291" i="1"/>
  <c r="G1291" i="1" s="1"/>
  <c r="E1293" i="1" l="1"/>
  <c r="F1293" i="1"/>
  <c r="U1293" i="1"/>
  <c r="W1293" i="1" s="1"/>
  <c r="L1291" i="1"/>
  <c r="I1295" i="1"/>
  <c r="J1294" i="1"/>
  <c r="K1294" i="1" s="1"/>
  <c r="N1294" i="1"/>
  <c r="D1292" i="1"/>
  <c r="G1292" i="1" s="1"/>
  <c r="E1294" i="1" l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P1291" i="1" s="1"/>
  <c r="X1291" i="1" s="1"/>
  <c r="B1291" i="1" s="1"/>
  <c r="L1292" i="1"/>
  <c r="O1292" i="1" s="1"/>
  <c r="P1292" i="1" s="1"/>
  <c r="X1292" i="1" s="1"/>
  <c r="B1292" i="1" s="1"/>
  <c r="D1293" i="1"/>
  <c r="L1293" i="1" s="1"/>
  <c r="O1293" i="1" s="1"/>
  <c r="P1293" i="1" s="1"/>
  <c r="X1293" i="1" s="1"/>
  <c r="B1293" i="1" s="1"/>
  <c r="M1296" i="1" l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P1294" i="1" s="1"/>
  <c r="X1294" i="1" l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B1294" i="1" l="1"/>
  <c r="D1296" i="1"/>
  <c r="G1296" i="1" s="1"/>
  <c r="F1297" i="1"/>
  <c r="E1297" i="1"/>
  <c r="U1297" i="1"/>
  <c r="W1297" i="1" s="1"/>
  <c r="L1295" i="1"/>
  <c r="O1295" i="1" s="1"/>
  <c r="P1295" i="1" s="1"/>
  <c r="X1295" i="1" s="1"/>
  <c r="B1295" i="1" s="1"/>
  <c r="M1298" i="1"/>
  <c r="I1299" i="1"/>
  <c r="J1298" i="1"/>
  <c r="K1298" i="1" s="1"/>
  <c r="N1298" i="1"/>
  <c r="L1296" i="1" l="1"/>
  <c r="O1296" i="1" s="1"/>
  <c r="P1296" i="1" s="1"/>
  <c r="X1296" i="1" s="1"/>
  <c r="B1296" i="1" s="1"/>
  <c r="D1297" i="1"/>
  <c r="L1297" i="1" s="1"/>
  <c r="O1297" i="1" s="1"/>
  <c r="P1297" i="1" s="1"/>
  <c r="X1297" i="1" s="1"/>
  <c r="B1297" i="1" s="1"/>
  <c r="F1298" i="1"/>
  <c r="E1298" i="1"/>
  <c r="U1298" i="1"/>
  <c r="W1298" i="1" s="1"/>
  <c r="J1299" i="1"/>
  <c r="K1299" i="1" s="1"/>
  <c r="M1299" i="1"/>
  <c r="I1300" i="1"/>
  <c r="N1299" i="1"/>
  <c r="G1297" i="1" l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L1298" i="1" l="1"/>
  <c r="O1298" i="1" s="1"/>
  <c r="P1298" i="1" s="1"/>
  <c r="X1298" i="1" s="1"/>
  <c r="B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P1299" i="1" s="1"/>
  <c r="X1299" i="1" s="1"/>
  <c r="B1299" i="1" s="1"/>
  <c r="F1301" i="1" l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F1302" i="1" l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P1301" i="1" s="1"/>
  <c r="X1301" i="1" s="1"/>
  <c r="B1301" i="1" s="1"/>
  <c r="L1300" i="1"/>
  <c r="O1300" i="1" s="1"/>
  <c r="P1300" i="1" s="1"/>
  <c r="X1300" i="1" s="1"/>
  <c r="B1300" i="1" s="1"/>
  <c r="F1303" i="1" l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F1304" i="1" l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P1302" i="1" s="1"/>
  <c r="X1302" i="1" s="1"/>
  <c r="B1302" i="1" s="1"/>
  <c r="J1306" i="1" l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P1304" i="1" s="1"/>
  <c r="X1304" i="1" s="1"/>
  <c r="B1304" i="1" s="1"/>
  <c r="L1303" i="1"/>
  <c r="O1303" i="1" s="1"/>
  <c r="P1303" i="1" s="1"/>
  <c r="X1303" i="1" s="1"/>
  <c r="B1303" i="1" s="1"/>
  <c r="G1304" i="1" l="1"/>
  <c r="D1305" i="1"/>
  <c r="L1305" i="1" s="1"/>
  <c r="O1305" i="1" s="1"/>
  <c r="P1305" i="1" s="1"/>
  <c r="X1305" i="1" s="1"/>
  <c r="B1305" i="1" s="1"/>
  <c r="M1307" i="1"/>
  <c r="I1308" i="1"/>
  <c r="J1307" i="1"/>
  <c r="K1307" i="1" s="1"/>
  <c r="N1307" i="1"/>
  <c r="F1306" i="1"/>
  <c r="U1306" i="1"/>
  <c r="W1306" i="1" s="1"/>
  <c r="E1306" i="1"/>
  <c r="G1305" i="1" l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J1309" i="1" l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P1306" i="1" s="1"/>
  <c r="X1306" i="1" s="1"/>
  <c r="B1306" i="1" s="1"/>
  <c r="L1307" i="1" l="1"/>
  <c r="O1307" i="1" s="1"/>
  <c r="P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X1307" i="1" l="1"/>
  <c r="L1308" i="1"/>
  <c r="O1308" i="1" s="1"/>
  <c r="P1308" i="1" s="1"/>
  <c r="X1308" i="1" s="1"/>
  <c r="B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B1307" i="1" l="1"/>
  <c r="L1309" i="1"/>
  <c r="O1309" i="1" s="1"/>
  <c r="P1309" i="1" s="1"/>
  <c r="X1309" i="1" s="1"/>
  <c r="B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L1310" i="1" l="1"/>
  <c r="O1310" i="1" s="1"/>
  <c r="P1310" i="1" s="1"/>
  <c r="X1310" i="1" s="1"/>
  <c r="B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D1312" i="1" l="1"/>
  <c r="L1312" i="1" s="1"/>
  <c r="O1312" i="1" s="1"/>
  <c r="P1312" i="1" s="1"/>
  <c r="X1312" i="1" s="1"/>
  <c r="B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P1311" i="1" s="1"/>
  <c r="X1311" i="1" s="1"/>
  <c r="B1311" i="1" s="1"/>
  <c r="G1312" i="1" l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M1316" i="1" l="1"/>
  <c r="L1313" i="1"/>
  <c r="O1313" i="1" s="1"/>
  <c r="P1313" i="1" s="1"/>
  <c r="X1313" i="1" s="1"/>
  <c r="B1313" i="1" s="1"/>
  <c r="D1314" i="1"/>
  <c r="L1314" i="1" s="1"/>
  <c r="O1314" i="1" s="1"/>
  <c r="P1314" i="1" s="1"/>
  <c r="X1314" i="1" s="1"/>
  <c r="B1314" i="1" s="1"/>
  <c r="I1317" i="1"/>
  <c r="J1316" i="1"/>
  <c r="K1316" i="1" s="1"/>
  <c r="N1316" i="1"/>
  <c r="F1315" i="1"/>
  <c r="E1315" i="1"/>
  <c r="U1315" i="1"/>
  <c r="W1315" i="1" s="1"/>
  <c r="G1314" i="1" l="1"/>
  <c r="D1315" i="1"/>
  <c r="L1315" i="1" s="1"/>
  <c r="O1315" i="1" s="1"/>
  <c r="P1315" i="1" s="1"/>
  <c r="X1315" i="1" s="1"/>
  <c r="B1315" i="1" s="1"/>
  <c r="I1318" i="1"/>
  <c r="J1317" i="1"/>
  <c r="K1317" i="1" s="1"/>
  <c r="F1316" i="1"/>
  <c r="U1316" i="1"/>
  <c r="W1316" i="1" s="1"/>
  <c r="E1316" i="1"/>
  <c r="G1315" i="1" l="1"/>
  <c r="F1317" i="1"/>
  <c r="U1317" i="1"/>
  <c r="W1317" i="1" s="1"/>
  <c r="E1317" i="1"/>
  <c r="J1318" i="1"/>
  <c r="K1318" i="1" s="1"/>
  <c r="I1319" i="1"/>
  <c r="D1316" i="1"/>
  <c r="G1316" i="1" s="1"/>
  <c r="I1320" i="1" l="1"/>
  <c r="J1319" i="1"/>
  <c r="K1319" i="1" s="1"/>
  <c r="L1316" i="1"/>
  <c r="F1318" i="1"/>
  <c r="U1318" i="1"/>
  <c r="W1318" i="1" s="1"/>
  <c r="E1318" i="1"/>
  <c r="D1317" i="1"/>
  <c r="L1317" i="1" s="1"/>
  <c r="U1319" i="1" l="1"/>
  <c r="W1319" i="1" s="1"/>
  <c r="D1318" i="1"/>
  <c r="G1318" i="1" s="1"/>
  <c r="M1317" i="1"/>
  <c r="O1316" i="1"/>
  <c r="P1316" i="1" s="1"/>
  <c r="X1316" i="1" s="1"/>
  <c r="B1316" i="1" s="1"/>
  <c r="F1319" i="1"/>
  <c r="E1319" i="1"/>
  <c r="G1317" i="1"/>
  <c r="I1321" i="1"/>
  <c r="J1320" i="1"/>
  <c r="K1320" i="1" s="1"/>
  <c r="M1318" i="1" l="1"/>
  <c r="M1319" i="1" s="1"/>
  <c r="N1317" i="1"/>
  <c r="L1318" i="1"/>
  <c r="D1319" i="1"/>
  <c r="L1319" i="1" s="1"/>
  <c r="F1320" i="1"/>
  <c r="E1320" i="1"/>
  <c r="U1320" i="1"/>
  <c r="W1320" i="1" s="1"/>
  <c r="J1321" i="1"/>
  <c r="K1321" i="1" s="1"/>
  <c r="I1322" i="1"/>
  <c r="N1318" i="1" l="1"/>
  <c r="O1318" i="1" s="1"/>
  <c r="P1318" i="1" s="1"/>
  <c r="S1318" i="1" s="1"/>
  <c r="O1317" i="1"/>
  <c r="P1317" i="1" s="1"/>
  <c r="X1317" i="1" s="1"/>
  <c r="B1317" i="1" s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N1319" i="1" l="1"/>
  <c r="O1319" i="1" s="1"/>
  <c r="P1319" i="1" s="1"/>
  <c r="X1319" i="1" s="1"/>
  <c r="X1318" i="1"/>
  <c r="Y1318" i="1" s="1"/>
  <c r="G1320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B1319" i="1" l="1"/>
  <c r="B1318" i="1"/>
  <c r="N1320" i="1"/>
  <c r="N1321" i="1" s="1"/>
  <c r="N1322" i="1" s="1"/>
  <c r="N1323" i="1" s="1"/>
  <c r="N1324" i="1" s="1"/>
  <c r="S1319" i="1"/>
  <c r="M1324" i="1"/>
  <c r="G1321" i="1"/>
  <c r="D1322" i="1"/>
  <c r="L1322" i="1" s="1"/>
  <c r="I1325" i="1"/>
  <c r="J1324" i="1"/>
  <c r="K1324" i="1" s="1"/>
  <c r="F1323" i="1"/>
  <c r="E1323" i="1"/>
  <c r="U1323" i="1"/>
  <c r="W1323" i="1" s="1"/>
  <c r="Y1319" i="1" l="1"/>
  <c r="O1322" i="1"/>
  <c r="P1322" i="1" s="1"/>
  <c r="X1322" i="1" s="1"/>
  <c r="B1322" i="1" s="1"/>
  <c r="O1320" i="1"/>
  <c r="P1320" i="1" s="1"/>
  <c r="O1321" i="1"/>
  <c r="P1321" i="1" s="1"/>
  <c r="X1321" i="1" s="1"/>
  <c r="B1321" i="1" s="1"/>
  <c r="G1322" i="1"/>
  <c r="E1324" i="1"/>
  <c r="F1324" i="1"/>
  <c r="U1324" i="1"/>
  <c r="W1324" i="1" s="1"/>
  <c r="I1326" i="1"/>
  <c r="J1325" i="1"/>
  <c r="K1325" i="1" s="1"/>
  <c r="N1325" i="1"/>
  <c r="D1323" i="1"/>
  <c r="L1323" i="1" s="1"/>
  <c r="O1323" i="1" s="1"/>
  <c r="P1323" i="1" s="1"/>
  <c r="X1323" i="1" s="1"/>
  <c r="B1323" i="1" s="1"/>
  <c r="M1325" i="1"/>
  <c r="X1320" i="1" l="1"/>
  <c r="G1323" i="1"/>
  <c r="I1327" i="1"/>
  <c r="J1326" i="1"/>
  <c r="K1326" i="1" s="1"/>
  <c r="N1326" i="1"/>
  <c r="F1325" i="1"/>
  <c r="E1325" i="1"/>
  <c r="U1325" i="1"/>
  <c r="W1325" i="1" s="1"/>
  <c r="M1326" i="1"/>
  <c r="D1324" i="1"/>
  <c r="L1324" i="1" s="1"/>
  <c r="O1324" i="1" s="1"/>
  <c r="P1324" i="1" s="1"/>
  <c r="X1324" i="1" s="1"/>
  <c r="B1324" i="1" s="1"/>
  <c r="B1320" i="1" l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N1327" i="1"/>
  <c r="L1325" i="1" l="1"/>
  <c r="O1325" i="1" s="1"/>
  <c r="P1325" i="1" s="1"/>
  <c r="X1325" i="1" s="1"/>
  <c r="B1325" i="1" s="1"/>
  <c r="F1327" i="1"/>
  <c r="U1327" i="1"/>
  <c r="W1327" i="1" s="1"/>
  <c r="E1327" i="1"/>
  <c r="D1326" i="1"/>
  <c r="L1326" i="1" s="1"/>
  <c r="O1326" i="1" s="1"/>
  <c r="P1326" i="1" s="1"/>
  <c r="X1326" i="1" s="1"/>
  <c r="B1326" i="1" s="1"/>
  <c r="J1328" i="1"/>
  <c r="K1328" i="1" s="1"/>
  <c r="I1329" i="1"/>
  <c r="M1328" i="1"/>
  <c r="N1328" i="1"/>
  <c r="G1326" i="1" l="1"/>
  <c r="I1330" i="1"/>
  <c r="J1329" i="1"/>
  <c r="K1329" i="1" s="1"/>
  <c r="M1329" i="1"/>
  <c r="N1329" i="1"/>
  <c r="E1328" i="1"/>
  <c r="F1328" i="1"/>
  <c r="U1328" i="1"/>
  <c r="W1328" i="1" s="1"/>
  <c r="D1327" i="1"/>
  <c r="L1327" i="1" s="1"/>
  <c r="O1327" i="1" s="1"/>
  <c r="P1327" i="1" s="1"/>
  <c r="X1327" i="1" s="1"/>
  <c r="B1327" i="1" s="1"/>
  <c r="D1328" i="1" l="1"/>
  <c r="L1328" i="1" s="1"/>
  <c r="O1328" i="1" s="1"/>
  <c r="P1328" i="1" s="1"/>
  <c r="X1328" i="1" s="1"/>
  <c r="B1328" i="1" s="1"/>
  <c r="E1329" i="1"/>
  <c r="F1329" i="1"/>
  <c r="U1329" i="1"/>
  <c r="W1329" i="1" s="1"/>
  <c r="G1327" i="1"/>
  <c r="I1331" i="1"/>
  <c r="M1330" i="1"/>
  <c r="J1330" i="1"/>
  <c r="K1330" i="1" s="1"/>
  <c r="N1330" i="1"/>
  <c r="G1328" i="1" l="1"/>
  <c r="M1331" i="1"/>
  <c r="I1332" i="1"/>
  <c r="J1331" i="1"/>
  <c r="K1331" i="1" s="1"/>
  <c r="N1331" i="1"/>
  <c r="D1329" i="1"/>
  <c r="G1329" i="1" s="1"/>
  <c r="F1330" i="1"/>
  <c r="U1330" i="1"/>
  <c r="W1330" i="1" s="1"/>
  <c r="E1330" i="1"/>
  <c r="L1329" i="1" l="1"/>
  <c r="O1329" i="1" s="1"/>
  <c r="P1329" i="1" s="1"/>
  <c r="X1329" i="1" s="1"/>
  <c r="B1329" i="1" s="1"/>
  <c r="E1331" i="1"/>
  <c r="F1331" i="1"/>
  <c r="U1331" i="1"/>
  <c r="W1331" i="1" s="1"/>
  <c r="D1330" i="1"/>
  <c r="L1330" i="1" s="1"/>
  <c r="O1330" i="1" s="1"/>
  <c r="P1330" i="1" s="1"/>
  <c r="X1330" i="1" s="1"/>
  <c r="B1330" i="1" s="1"/>
  <c r="M1332" i="1"/>
  <c r="I1333" i="1"/>
  <c r="J1332" i="1"/>
  <c r="K1332" i="1" s="1"/>
  <c r="N1332" i="1"/>
  <c r="G1330" i="1" l="1"/>
  <c r="J1333" i="1"/>
  <c r="K1333" i="1" s="1"/>
  <c r="M1333" i="1"/>
  <c r="I1334" i="1"/>
  <c r="N1333" i="1"/>
  <c r="U1332" i="1"/>
  <c r="W1332" i="1" s="1"/>
  <c r="F1332" i="1"/>
  <c r="E1332" i="1"/>
  <c r="D1331" i="1"/>
  <c r="G1331" i="1" s="1"/>
  <c r="L1331" i="1" l="1"/>
  <c r="O1331" i="1" s="1"/>
  <c r="P1331" i="1" s="1"/>
  <c r="X1331" i="1" s="1"/>
  <c r="B1331" i="1" s="1"/>
  <c r="D1332" i="1"/>
  <c r="L1332" i="1" s="1"/>
  <c r="O1332" i="1" s="1"/>
  <c r="P1332" i="1" s="1"/>
  <c r="X1332" i="1" s="1"/>
  <c r="B1332" i="1" s="1"/>
  <c r="M1334" i="1"/>
  <c r="J1334" i="1"/>
  <c r="K1334" i="1" s="1"/>
  <c r="I1335" i="1"/>
  <c r="N1334" i="1"/>
  <c r="E1333" i="1"/>
  <c r="F1333" i="1"/>
  <c r="U1333" i="1"/>
  <c r="W1333" i="1" s="1"/>
  <c r="G1332" i="1" l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P1333" i="1" s="1"/>
  <c r="X1333" i="1" s="1"/>
  <c r="B1333" i="1" s="1"/>
  <c r="D1334" i="1" l="1"/>
  <c r="L1334" i="1" s="1"/>
  <c r="O1334" i="1" s="1"/>
  <c r="P1334" i="1" s="1"/>
  <c r="X1334" i="1" s="1"/>
  <c r="B1334" i="1" s="1"/>
  <c r="J1336" i="1"/>
  <c r="K1336" i="1" s="1"/>
  <c r="M1336" i="1"/>
  <c r="I1337" i="1"/>
  <c r="N1336" i="1"/>
  <c r="F1335" i="1"/>
  <c r="E1335" i="1"/>
  <c r="U1335" i="1"/>
  <c r="W1335" i="1" s="1"/>
  <c r="G1333" i="1"/>
  <c r="G1334" i="1" l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P1335" i="1" s="1"/>
  <c r="X1335" i="1" s="1"/>
  <c r="B1335" i="1" s="1"/>
  <c r="F1337" i="1" l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L1336" i="1" l="1"/>
  <c r="O1336" i="1" s="1"/>
  <c r="P1336" i="1" s="1"/>
  <c r="X1336" i="1" s="1"/>
  <c r="B1336" i="1" s="1"/>
  <c r="D1337" i="1"/>
  <c r="L1337" i="1" s="1"/>
  <c r="O1337" i="1" s="1"/>
  <c r="P1337" i="1" s="1"/>
  <c r="F1338" i="1"/>
  <c r="U1338" i="1"/>
  <c r="W1338" i="1" s="1"/>
  <c r="E1338" i="1"/>
  <c r="J1339" i="1"/>
  <c r="K1339" i="1" s="1"/>
  <c r="M1339" i="1"/>
  <c r="I1340" i="1"/>
  <c r="N1339" i="1"/>
  <c r="X1337" i="1" l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B1337" i="1" l="1"/>
  <c r="L1338" i="1"/>
  <c r="O1338" i="1" s="1"/>
  <c r="P1338" i="1" s="1"/>
  <c r="X1338" i="1" s="1"/>
  <c r="B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L1339" i="1" l="1"/>
  <c r="O1339" i="1" s="1"/>
  <c r="P1339" i="1" s="1"/>
  <c r="X1339" i="1" s="1"/>
  <c r="B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P1340" i="1" s="1"/>
  <c r="X1340" i="1" s="1"/>
  <c r="B1340" i="1" s="1"/>
  <c r="G1340" i="1" l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L1341" i="1" l="1"/>
  <c r="O1341" i="1" s="1"/>
  <c r="P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P1342" i="1" s="1"/>
  <c r="X1342" i="1" s="1"/>
  <c r="B1342" i="1" s="1"/>
  <c r="X1341" i="1" l="1"/>
  <c r="M1345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B1341" i="1" l="1"/>
  <c r="L1343" i="1"/>
  <c r="O1343" i="1" s="1"/>
  <c r="P1343" i="1" s="1"/>
  <c r="X1343" i="1" s="1"/>
  <c r="B1343" i="1" s="1"/>
  <c r="D1344" i="1"/>
  <c r="L1344" i="1" s="1"/>
  <c r="O1344" i="1" s="1"/>
  <c r="P1344" i="1" s="1"/>
  <c r="X1344" i="1" s="1"/>
  <c r="B1344" i="1" s="1"/>
  <c r="J1346" i="1"/>
  <c r="K1346" i="1" s="1"/>
  <c r="I1347" i="1"/>
  <c r="N1346" i="1"/>
  <c r="E1345" i="1"/>
  <c r="F1345" i="1"/>
  <c r="U1345" i="1"/>
  <c r="W1345" i="1" s="1"/>
  <c r="M1346" i="1"/>
  <c r="G1344" i="1" l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P1345" i="1" s="1"/>
  <c r="X1345" i="1" s="1"/>
  <c r="B1345" i="1" s="1"/>
  <c r="E1347" i="1" l="1"/>
  <c r="F1347" i="1"/>
  <c r="U1347" i="1"/>
  <c r="W1347" i="1" s="1"/>
  <c r="I1349" i="1"/>
  <c r="J1348" i="1"/>
  <c r="K1348" i="1" s="1"/>
  <c r="D1346" i="1"/>
  <c r="G1346" i="1" s="1"/>
  <c r="G1345" i="1"/>
  <c r="L1346" i="1" l="1"/>
  <c r="O1346" i="1" s="1"/>
  <c r="P1346" i="1" s="1"/>
  <c r="X1346" i="1" s="1"/>
  <c r="B1346" i="1" s="1"/>
  <c r="F1348" i="1"/>
  <c r="E1348" i="1"/>
  <c r="U1348" i="1"/>
  <c r="W1348" i="1" s="1"/>
  <c r="I1350" i="1"/>
  <c r="J1349" i="1"/>
  <c r="K1349" i="1" s="1"/>
  <c r="D1347" i="1"/>
  <c r="G1347" i="1" s="1"/>
  <c r="L1347" i="1" l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O1347" i="1" l="1"/>
  <c r="P1347" i="1" s="1"/>
  <c r="X1347" i="1" s="1"/>
  <c r="B1347" i="1" s="1"/>
  <c r="L1348" i="1"/>
  <c r="D1349" i="1"/>
  <c r="L1349" i="1" s="1"/>
  <c r="E1350" i="1"/>
  <c r="F1350" i="1"/>
  <c r="U1350" i="1"/>
  <c r="W1350" i="1" s="1"/>
  <c r="J1351" i="1"/>
  <c r="K1351" i="1" s="1"/>
  <c r="U1351" i="1" s="1"/>
  <c r="W1351" i="1" s="1"/>
  <c r="I1352" i="1"/>
  <c r="G1349" i="1" l="1"/>
  <c r="F1351" i="1"/>
  <c r="E1351" i="1"/>
  <c r="D1350" i="1"/>
  <c r="L1350" i="1" s="1"/>
  <c r="I1353" i="1"/>
  <c r="J1352" i="1"/>
  <c r="K1352" i="1" s="1"/>
  <c r="M1349" i="1"/>
  <c r="O1348" i="1"/>
  <c r="P1348" i="1" s="1"/>
  <c r="X1348" i="1" l="1"/>
  <c r="S1348" i="1"/>
  <c r="M1350" i="1"/>
  <c r="M1351" i="1" s="1"/>
  <c r="N1349" i="1"/>
  <c r="S1349" i="1"/>
  <c r="Y1349" i="1" s="1"/>
  <c r="G1350" i="1"/>
  <c r="J1353" i="1"/>
  <c r="K1353" i="1" s="1"/>
  <c r="I1354" i="1"/>
  <c r="D1351" i="1"/>
  <c r="G1351" i="1" s="1"/>
  <c r="E1352" i="1"/>
  <c r="U1352" i="1"/>
  <c r="W1352" i="1" s="1"/>
  <c r="F1352" i="1"/>
  <c r="B1348" i="1" l="1"/>
  <c r="Y1348" i="1"/>
  <c r="N1350" i="1"/>
  <c r="O1350" i="1" s="1"/>
  <c r="P1350" i="1" s="1"/>
  <c r="O1349" i="1"/>
  <c r="P1349" i="1" s="1"/>
  <c r="X1349" i="1" s="1"/>
  <c r="B1349" i="1" s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S1350" i="1" l="1"/>
  <c r="N1351" i="1"/>
  <c r="N1352" i="1" s="1"/>
  <c r="N1353" i="1" s="1"/>
  <c r="N1354" i="1" s="1"/>
  <c r="N1355" i="1" s="1"/>
  <c r="X1350" i="1"/>
  <c r="G1352" i="1"/>
  <c r="M1355" i="1"/>
  <c r="I1356" i="1"/>
  <c r="J1355" i="1"/>
  <c r="K1355" i="1" s="1"/>
  <c r="E1354" i="1"/>
  <c r="F1354" i="1"/>
  <c r="U1354" i="1"/>
  <c r="W1354" i="1" s="1"/>
  <c r="Y1350" i="1"/>
  <c r="D1353" i="1"/>
  <c r="L1353" i="1" s="1"/>
  <c r="B1350" i="1" l="1"/>
  <c r="O1353" i="1"/>
  <c r="P1353" i="1" s="1"/>
  <c r="X1353" i="1" s="1"/>
  <c r="B1353" i="1" s="1"/>
  <c r="O1351" i="1"/>
  <c r="P1351" i="1" s="1"/>
  <c r="X1351" i="1" s="1"/>
  <c r="B1351" i="1" s="1"/>
  <c r="O1352" i="1"/>
  <c r="P1352" i="1" s="1"/>
  <c r="X1352" i="1" s="1"/>
  <c r="B1352" i="1" s="1"/>
  <c r="G1353" i="1"/>
  <c r="S1351" i="1"/>
  <c r="Y1351" i="1" s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L1354" i="1" l="1"/>
  <c r="O1354" i="1" s="1"/>
  <c r="P1354" i="1" s="1"/>
  <c r="X1354" i="1" s="1"/>
  <c r="B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E1357" i="1" l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P1356" i="1" s="1"/>
  <c r="L1355" i="1"/>
  <c r="O1355" i="1" s="1"/>
  <c r="P1355" i="1" s="1"/>
  <c r="X1355" i="1" s="1"/>
  <c r="B1355" i="1" s="1"/>
  <c r="X1356" i="1" l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B1356" i="1" l="1"/>
  <c r="L1357" i="1"/>
  <c r="O1357" i="1" s="1"/>
  <c r="P1357" i="1" s="1"/>
  <c r="X1357" i="1" s="1"/>
  <c r="B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P1358" i="1" s="1"/>
  <c r="X1358" i="1" s="1"/>
  <c r="B1358" i="1" s="1"/>
  <c r="F1360" i="1" l="1"/>
  <c r="E1360" i="1"/>
  <c r="U1360" i="1"/>
  <c r="W1360" i="1" s="1"/>
  <c r="D1359" i="1"/>
  <c r="L1359" i="1" s="1"/>
  <c r="O1359" i="1" s="1"/>
  <c r="P1359" i="1" s="1"/>
  <c r="X1359" i="1" s="1"/>
  <c r="B1359" i="1" s="1"/>
  <c r="I1362" i="1"/>
  <c r="M1361" i="1"/>
  <c r="J1361" i="1"/>
  <c r="K1361" i="1" s="1"/>
  <c r="N1361" i="1"/>
  <c r="G1358" i="1"/>
  <c r="G1359" i="1" l="1"/>
  <c r="I1363" i="1"/>
  <c r="M1362" i="1"/>
  <c r="J1362" i="1"/>
  <c r="K1362" i="1" s="1"/>
  <c r="N1362" i="1"/>
  <c r="D1360" i="1"/>
  <c r="L1360" i="1" s="1"/>
  <c r="O1360" i="1" s="1"/>
  <c r="P1360" i="1" s="1"/>
  <c r="X1360" i="1" s="1"/>
  <c r="B1360" i="1" s="1"/>
  <c r="F1361" i="1"/>
  <c r="U1361" i="1"/>
  <c r="W1361" i="1" s="1"/>
  <c r="E1361" i="1"/>
  <c r="G1360" i="1" l="1"/>
  <c r="F1362" i="1"/>
  <c r="U1362" i="1"/>
  <c r="W1362" i="1" s="1"/>
  <c r="E1362" i="1"/>
  <c r="D1361" i="1"/>
  <c r="G1361" i="1" s="1"/>
  <c r="J1363" i="1"/>
  <c r="K1363" i="1" s="1"/>
  <c r="M1363" i="1"/>
  <c r="I1364" i="1"/>
  <c r="N1363" i="1"/>
  <c r="L1361" i="1" l="1"/>
  <c r="O1361" i="1" s="1"/>
  <c r="P1361" i="1" s="1"/>
  <c r="X1361" i="1" s="1"/>
  <c r="B1361" i="1" s="1"/>
  <c r="F1363" i="1"/>
  <c r="U1363" i="1"/>
  <c r="W1363" i="1" s="1"/>
  <c r="E1363" i="1"/>
  <c r="D1362" i="1"/>
  <c r="G1362" i="1" s="1"/>
  <c r="J1364" i="1"/>
  <c r="K1364" i="1" s="1"/>
  <c r="I1365" i="1"/>
  <c r="M1364" i="1"/>
  <c r="N1364" i="1"/>
  <c r="L1362" i="1" l="1"/>
  <c r="O1362" i="1" s="1"/>
  <c r="P1362" i="1" s="1"/>
  <c r="X1362" i="1" s="1"/>
  <c r="B1362" i="1" s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D1364" i="1" l="1"/>
  <c r="L1364" i="1" s="1"/>
  <c r="O1364" i="1" s="1"/>
  <c r="P1364" i="1" s="1"/>
  <c r="X1364" i="1" s="1"/>
  <c r="B1364" i="1" s="1"/>
  <c r="I1367" i="1"/>
  <c r="J1366" i="1"/>
  <c r="K1366" i="1" s="1"/>
  <c r="M1366" i="1"/>
  <c r="N1366" i="1"/>
  <c r="L1363" i="1"/>
  <c r="O1363" i="1" s="1"/>
  <c r="P1363" i="1" s="1"/>
  <c r="X1363" i="1" s="1"/>
  <c r="B1363" i="1" s="1"/>
  <c r="F1365" i="1"/>
  <c r="U1365" i="1"/>
  <c r="W1365" i="1" s="1"/>
  <c r="E1365" i="1"/>
  <c r="G1364" i="1" l="1"/>
  <c r="I1368" i="1"/>
  <c r="J1367" i="1"/>
  <c r="K1367" i="1" s="1"/>
  <c r="M1367" i="1"/>
  <c r="N1367" i="1"/>
  <c r="D1365" i="1"/>
  <c r="L1365" i="1" s="1"/>
  <c r="O1365" i="1" s="1"/>
  <c r="P1365" i="1" s="1"/>
  <c r="X1365" i="1" s="1"/>
  <c r="B1365" i="1" s="1"/>
  <c r="F1366" i="1"/>
  <c r="E1366" i="1"/>
  <c r="U1366" i="1"/>
  <c r="W1366" i="1" s="1"/>
  <c r="G1365" i="1" l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L1366" i="1" l="1"/>
  <c r="O1366" i="1" s="1"/>
  <c r="P1366" i="1" s="1"/>
  <c r="X1366" i="1" s="1"/>
  <c r="B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P1367" i="1" s="1"/>
  <c r="X1367" i="1" s="1"/>
  <c r="B1367" i="1" s="1"/>
  <c r="F1369" i="1" l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P1368" i="1" s="1"/>
  <c r="X1368" i="1" s="1"/>
  <c r="B1368" i="1" s="1"/>
  <c r="G1367" i="1"/>
  <c r="F1370" i="1" l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P1369" i="1" s="1"/>
  <c r="G1368" i="1"/>
  <c r="X1369" i="1" l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P1370" i="1" s="1"/>
  <c r="X1370" i="1" s="1"/>
  <c r="B1370" i="1" s="1"/>
  <c r="G1369" i="1"/>
  <c r="B1369" i="1" l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L1371" i="1" l="1"/>
  <c r="O1371" i="1" s="1"/>
  <c r="P1371" i="1" s="1"/>
  <c r="X1371" i="1" s="1"/>
  <c r="B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P1372" i="1" s="1"/>
  <c r="X1372" i="1" s="1"/>
  <c r="B1372" i="1" s="1"/>
  <c r="D1373" i="1" l="1"/>
  <c r="L1373" i="1" s="1"/>
  <c r="O1373" i="1" s="1"/>
  <c r="P1373" i="1" s="1"/>
  <c r="X1373" i="1" s="1"/>
  <c r="B1373" i="1" s="1"/>
  <c r="F1374" i="1"/>
  <c r="E1374" i="1"/>
  <c r="U1374" i="1"/>
  <c r="W1374" i="1" s="1"/>
  <c r="I1376" i="1"/>
  <c r="J1375" i="1"/>
  <c r="K1375" i="1" s="1"/>
  <c r="M1375" i="1"/>
  <c r="N1375" i="1"/>
  <c r="G1372" i="1"/>
  <c r="G1373" i="1" l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L1374" i="1" l="1"/>
  <c r="O1374" i="1" s="1"/>
  <c r="P1374" i="1" s="1"/>
  <c r="X1374" i="1" s="1"/>
  <c r="B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P1375" i="1" s="1"/>
  <c r="X1375" i="1" s="1"/>
  <c r="B1375" i="1" s="1"/>
  <c r="G1375" i="1" l="1"/>
  <c r="D1376" i="1"/>
  <c r="L1376" i="1" s="1"/>
  <c r="I1379" i="1"/>
  <c r="J1378" i="1"/>
  <c r="K1378" i="1" s="1"/>
  <c r="N1378" i="1"/>
  <c r="F1377" i="1"/>
  <c r="U1377" i="1"/>
  <c r="W1377" i="1" s="1"/>
  <c r="E1377" i="1"/>
  <c r="G1376" i="1" l="1"/>
  <c r="M1377" i="1"/>
  <c r="O1376" i="1"/>
  <c r="P1376" i="1" s="1"/>
  <c r="X1376" i="1" s="1"/>
  <c r="B1376" i="1" s="1"/>
  <c r="J1379" i="1"/>
  <c r="K1379" i="1" s="1"/>
  <c r="I1380" i="1"/>
  <c r="D1377" i="1"/>
  <c r="L1377" i="1" s="1"/>
  <c r="F1378" i="1"/>
  <c r="E1378" i="1"/>
  <c r="U1378" i="1"/>
  <c r="W1378" i="1" s="1"/>
  <c r="G1377" i="1" l="1"/>
  <c r="M1378" i="1"/>
  <c r="O1377" i="1"/>
  <c r="P1377" i="1" s="1"/>
  <c r="X1377" i="1" s="1"/>
  <c r="B1377" i="1" s="1"/>
  <c r="J1380" i="1"/>
  <c r="K1380" i="1" s="1"/>
  <c r="I1381" i="1"/>
  <c r="F1379" i="1"/>
  <c r="E1379" i="1"/>
  <c r="U1379" i="1"/>
  <c r="W1379" i="1" s="1"/>
  <c r="D1378" i="1"/>
  <c r="L1378" i="1" s="1"/>
  <c r="O1378" i="1" s="1"/>
  <c r="P1378" i="1" s="1"/>
  <c r="X1378" i="1" s="1"/>
  <c r="B1378" i="1" s="1"/>
  <c r="U1380" i="1" l="1"/>
  <c r="W1380" i="1" s="1"/>
  <c r="M1379" i="1"/>
  <c r="N1379" i="1" s="1"/>
  <c r="G1378" i="1"/>
  <c r="D1379" i="1"/>
  <c r="G1379" i="1" s="1"/>
  <c r="J1381" i="1"/>
  <c r="K1381" i="1" s="1"/>
  <c r="I1382" i="1"/>
  <c r="F1380" i="1"/>
  <c r="E1380" i="1"/>
  <c r="L1379" i="1" l="1"/>
  <c r="O1379" i="1" s="1"/>
  <c r="P1379" i="1" s="1"/>
  <c r="D1380" i="1"/>
  <c r="L1380" i="1" s="1"/>
  <c r="J1382" i="1"/>
  <c r="K1382" i="1" s="1"/>
  <c r="I1383" i="1"/>
  <c r="F1381" i="1"/>
  <c r="U1381" i="1"/>
  <c r="W1381" i="1" s="1"/>
  <c r="E1381" i="1"/>
  <c r="S1379" i="1" l="1"/>
  <c r="G1380" i="1"/>
  <c r="M1380" i="1"/>
  <c r="M1381" i="1" s="1"/>
  <c r="M1382" i="1" s="1"/>
  <c r="I1384" i="1"/>
  <c r="J1383" i="1"/>
  <c r="K1383" i="1" s="1"/>
  <c r="F1382" i="1"/>
  <c r="U1382" i="1"/>
  <c r="W1382" i="1" s="1"/>
  <c r="E1382" i="1"/>
  <c r="X1379" i="1"/>
  <c r="D1381" i="1"/>
  <c r="L1381" i="1" s="1"/>
  <c r="B1379" i="1" l="1"/>
  <c r="N1380" i="1"/>
  <c r="N1381" i="1" s="1"/>
  <c r="N1382" i="1" s="1"/>
  <c r="N1383" i="1" s="1"/>
  <c r="N1384" i="1" s="1"/>
  <c r="G1381" i="1"/>
  <c r="S1380" i="1"/>
  <c r="Y1380" i="1" s="1"/>
  <c r="D1382" i="1"/>
  <c r="G1382" i="1" s="1"/>
  <c r="E1383" i="1"/>
  <c r="F1383" i="1"/>
  <c r="U1383" i="1"/>
  <c r="W1383" i="1" s="1"/>
  <c r="Y1379" i="1"/>
  <c r="J1384" i="1"/>
  <c r="K1384" i="1" s="1"/>
  <c r="I1385" i="1"/>
  <c r="O1380" i="1" l="1"/>
  <c r="P1380" i="1" s="1"/>
  <c r="X1380" i="1" s="1"/>
  <c r="B1380" i="1" s="1"/>
  <c r="O1381" i="1"/>
  <c r="P1381" i="1" s="1"/>
  <c r="X1381" i="1" s="1"/>
  <c r="B1381" i="1" s="1"/>
  <c r="L1382" i="1"/>
  <c r="O1382" i="1" s="1"/>
  <c r="P1382" i="1" s="1"/>
  <c r="D1383" i="1"/>
  <c r="L1383" i="1" s="1"/>
  <c r="O1383" i="1" s="1"/>
  <c r="P1383" i="1" s="1"/>
  <c r="X1383" i="1" s="1"/>
  <c r="B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N1385" i="1"/>
  <c r="M1386" i="1" l="1"/>
  <c r="X1382" i="1"/>
  <c r="B1382" i="1" s="1"/>
  <c r="S1382" i="1"/>
  <c r="Y1382" i="1" s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L1384" i="1" l="1"/>
  <c r="O1384" i="1" s="1"/>
  <c r="P1384" i="1" s="1"/>
  <c r="J1387" i="1"/>
  <c r="K1387" i="1" s="1"/>
  <c r="I1388" i="1"/>
  <c r="N1387" i="1"/>
  <c r="D1385" i="1"/>
  <c r="G1385" i="1" s="1"/>
  <c r="M1387" i="1"/>
  <c r="E1386" i="1"/>
  <c r="F1386" i="1"/>
  <c r="U1386" i="1"/>
  <c r="W1386" i="1" s="1"/>
  <c r="X1384" i="1" l="1"/>
  <c r="L1385" i="1"/>
  <c r="O1385" i="1" s="1"/>
  <c r="P1385" i="1" s="1"/>
  <c r="X1385" i="1" s="1"/>
  <c r="B1385" i="1" s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B1384" i="1" l="1"/>
  <c r="L1386" i="1"/>
  <c r="O1386" i="1" s="1"/>
  <c r="P1386" i="1" s="1"/>
  <c r="D1387" i="1"/>
  <c r="L1387" i="1" s="1"/>
  <c r="O1387" i="1" s="1"/>
  <c r="P1387" i="1" s="1"/>
  <c r="X1387" i="1" s="1"/>
  <c r="B1387" i="1" s="1"/>
  <c r="E1388" i="1"/>
  <c r="F1388" i="1"/>
  <c r="U1388" i="1"/>
  <c r="W1388" i="1" s="1"/>
  <c r="M1389" i="1"/>
  <c r="I1390" i="1"/>
  <c r="J1389" i="1"/>
  <c r="K1389" i="1" s="1"/>
  <c r="N1389" i="1"/>
  <c r="X1386" i="1" l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B1386" i="1" l="1"/>
  <c r="L1388" i="1"/>
  <c r="O1388" i="1" s="1"/>
  <c r="P1388" i="1" s="1"/>
  <c r="X1388" i="1" s="1"/>
  <c r="B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L1389" i="1" l="1"/>
  <c r="O1389" i="1" s="1"/>
  <c r="P1389" i="1" s="1"/>
  <c r="X1389" i="1" s="1"/>
  <c r="B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P1390" i="1" s="1"/>
  <c r="X1390" i="1" s="1"/>
  <c r="B1390" i="1" s="1"/>
  <c r="D1391" i="1" l="1"/>
  <c r="L1391" i="1" s="1"/>
  <c r="O1391" i="1" s="1"/>
  <c r="P1391" i="1" s="1"/>
  <c r="X1391" i="1" s="1"/>
  <c r="B1391" i="1" s="1"/>
  <c r="J1393" i="1"/>
  <c r="K1393" i="1" s="1"/>
  <c r="I1394" i="1"/>
  <c r="M1393" i="1"/>
  <c r="N1393" i="1"/>
  <c r="F1392" i="1"/>
  <c r="U1392" i="1"/>
  <c r="W1392" i="1" s="1"/>
  <c r="E1392" i="1"/>
  <c r="G1390" i="1"/>
  <c r="G1391" i="1" l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D1393" i="1" l="1"/>
  <c r="L1393" i="1" s="1"/>
  <c r="O1393" i="1" s="1"/>
  <c r="P1393" i="1" s="1"/>
  <c r="X1393" i="1" s="1"/>
  <c r="B1393" i="1" s="1"/>
  <c r="F1394" i="1"/>
  <c r="U1394" i="1"/>
  <c r="W1394" i="1" s="1"/>
  <c r="E1394" i="1"/>
  <c r="L1392" i="1"/>
  <c r="O1392" i="1" s="1"/>
  <c r="P1392" i="1" s="1"/>
  <c r="X1392" i="1" s="1"/>
  <c r="B1392" i="1" s="1"/>
  <c r="I1396" i="1"/>
  <c r="J1395" i="1"/>
  <c r="K1395" i="1" s="1"/>
  <c r="M1395" i="1"/>
  <c r="N1395" i="1"/>
  <c r="G1393" i="1" l="1"/>
  <c r="I1397" i="1"/>
  <c r="J1396" i="1"/>
  <c r="K1396" i="1" s="1"/>
  <c r="M1396" i="1"/>
  <c r="N1396" i="1"/>
  <c r="D1394" i="1"/>
  <c r="L1394" i="1" s="1"/>
  <c r="O1394" i="1" s="1"/>
  <c r="P1394" i="1" s="1"/>
  <c r="X1394" i="1" s="1"/>
  <c r="B1394" i="1" s="1"/>
  <c r="F1395" i="1"/>
  <c r="U1395" i="1"/>
  <c r="W1395" i="1" s="1"/>
  <c r="E1395" i="1"/>
  <c r="G1394" i="1" l="1"/>
  <c r="F1396" i="1"/>
  <c r="U1396" i="1"/>
  <c r="W1396" i="1" s="1"/>
  <c r="E1396" i="1"/>
  <c r="D1395" i="1"/>
  <c r="L1395" i="1" s="1"/>
  <c r="O1395" i="1" s="1"/>
  <c r="P1395" i="1" s="1"/>
  <c r="X1395" i="1" s="1"/>
  <c r="B1395" i="1" s="1"/>
  <c r="J1397" i="1"/>
  <c r="K1397" i="1" s="1"/>
  <c r="I1398" i="1"/>
  <c r="M1397" i="1"/>
  <c r="N1397" i="1"/>
  <c r="G1395" i="1" l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P1396" i="1" s="1"/>
  <c r="X1396" i="1" s="1"/>
  <c r="B1396" i="1" s="1"/>
  <c r="F1398" i="1" l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P1397" i="1" s="1"/>
  <c r="X1397" i="1" s="1"/>
  <c r="B1397" i="1" s="1"/>
  <c r="G1396" i="1"/>
  <c r="J1400" i="1" l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P1398" i="1" s="1"/>
  <c r="G1397" i="1"/>
  <c r="X1398" i="1" l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B1398" i="1" l="1"/>
  <c r="L1399" i="1"/>
  <c r="O1399" i="1" s="1"/>
  <c r="P1399" i="1" s="1"/>
  <c r="X1399" i="1" s="1"/>
  <c r="B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P1400" i="1" s="1"/>
  <c r="X1400" i="1" l="1"/>
  <c r="D1401" i="1"/>
  <c r="G1401" i="1" s="1"/>
  <c r="I1404" i="1"/>
  <c r="J1403" i="1"/>
  <c r="K1403" i="1" s="1"/>
  <c r="M1403" i="1"/>
  <c r="N1403" i="1"/>
  <c r="F1402" i="1"/>
  <c r="E1402" i="1"/>
  <c r="U1402" i="1"/>
  <c r="W1402" i="1" s="1"/>
  <c r="G1400" i="1"/>
  <c r="B1400" i="1" l="1"/>
  <c r="L1401" i="1"/>
  <c r="O1401" i="1" s="1"/>
  <c r="P1401" i="1" s="1"/>
  <c r="X1401" i="1" s="1"/>
  <c r="B1401" i="1" s="1"/>
  <c r="F1403" i="1"/>
  <c r="U1403" i="1"/>
  <c r="W1403" i="1" s="1"/>
  <c r="E1403" i="1"/>
  <c r="M1404" i="1"/>
  <c r="J1404" i="1"/>
  <c r="K1404" i="1" s="1"/>
  <c r="I1405" i="1"/>
  <c r="N1404" i="1"/>
  <c r="D1402" i="1"/>
  <c r="G1402" i="1" s="1"/>
  <c r="F1404" i="1" l="1"/>
  <c r="E1404" i="1"/>
  <c r="U1404" i="1"/>
  <c r="W1404" i="1" s="1"/>
  <c r="J1405" i="1"/>
  <c r="K1405" i="1" s="1"/>
  <c r="M1405" i="1"/>
  <c r="I1406" i="1"/>
  <c r="N1405" i="1"/>
  <c r="D1403" i="1"/>
  <c r="L1403" i="1" s="1"/>
  <c r="O1403" i="1" s="1"/>
  <c r="P1403" i="1" s="1"/>
  <c r="X1403" i="1" s="1"/>
  <c r="B1403" i="1" s="1"/>
  <c r="L1402" i="1"/>
  <c r="O1402" i="1" s="1"/>
  <c r="P1402" i="1" s="1"/>
  <c r="X1402" i="1" s="1"/>
  <c r="B1402" i="1" s="1"/>
  <c r="I1407" i="1" l="1"/>
  <c r="J1406" i="1"/>
  <c r="K1406" i="1" s="1"/>
  <c r="M1406" i="1"/>
  <c r="N1406" i="1"/>
  <c r="F1405" i="1"/>
  <c r="E1405" i="1"/>
  <c r="U1405" i="1"/>
  <c r="W1405" i="1" s="1"/>
  <c r="D1404" i="1"/>
  <c r="L1404" i="1" s="1"/>
  <c r="O1404" i="1" s="1"/>
  <c r="P1404" i="1" s="1"/>
  <c r="X1404" i="1" s="1"/>
  <c r="B1404" i="1" s="1"/>
  <c r="G1403" i="1"/>
  <c r="M1407" i="1" l="1"/>
  <c r="D1405" i="1"/>
  <c r="L1405" i="1" s="1"/>
  <c r="O1405" i="1" s="1"/>
  <c r="P1405" i="1" s="1"/>
  <c r="X1405" i="1" s="1"/>
  <c r="B1405" i="1" s="1"/>
  <c r="F1406" i="1"/>
  <c r="U1406" i="1"/>
  <c r="W1406" i="1" s="1"/>
  <c r="E1406" i="1"/>
  <c r="G1404" i="1"/>
  <c r="I1408" i="1"/>
  <c r="J1407" i="1"/>
  <c r="K1407" i="1" s="1"/>
  <c r="N1407" i="1"/>
  <c r="G1405" i="1" l="1"/>
  <c r="J1408" i="1"/>
  <c r="K1408" i="1" s="1"/>
  <c r="I1409" i="1"/>
  <c r="N1408" i="1"/>
  <c r="D1406" i="1"/>
  <c r="L1406" i="1" s="1"/>
  <c r="O1406" i="1" s="1"/>
  <c r="P1406" i="1" s="1"/>
  <c r="X1406" i="1" s="1"/>
  <c r="B1406" i="1" s="1"/>
  <c r="F1407" i="1"/>
  <c r="U1407" i="1"/>
  <c r="W1407" i="1" s="1"/>
  <c r="E1407" i="1"/>
  <c r="G1406" i="1" l="1"/>
  <c r="D1407" i="1"/>
  <c r="L1407" i="1" s="1"/>
  <c r="I1410" i="1"/>
  <c r="J1409" i="1"/>
  <c r="K1409" i="1" s="1"/>
  <c r="F1408" i="1"/>
  <c r="E1408" i="1"/>
  <c r="U1408" i="1"/>
  <c r="W1408" i="1" s="1"/>
  <c r="G1407" i="1" l="1"/>
  <c r="F1409" i="1"/>
  <c r="E1409" i="1"/>
  <c r="U1409" i="1"/>
  <c r="W1409" i="1" s="1"/>
  <c r="I1411" i="1"/>
  <c r="J1410" i="1"/>
  <c r="K1410" i="1" s="1"/>
  <c r="M1408" i="1"/>
  <c r="M1409" i="1" s="1"/>
  <c r="N1409" i="1" s="1"/>
  <c r="N1410" i="1" s="1"/>
  <c r="O1407" i="1"/>
  <c r="P1407" i="1" s="1"/>
  <c r="X1407" i="1" s="1"/>
  <c r="B1407" i="1" s="1"/>
  <c r="D1408" i="1"/>
  <c r="L1408" i="1" s="1"/>
  <c r="O1408" i="1" s="1"/>
  <c r="P1408" i="1" s="1"/>
  <c r="X1408" i="1" s="1"/>
  <c r="B1408" i="1" s="1"/>
  <c r="G1408" i="1" l="1"/>
  <c r="F1410" i="1"/>
  <c r="U1410" i="1"/>
  <c r="W1410" i="1" s="1"/>
  <c r="E1410" i="1"/>
  <c r="I1412" i="1"/>
  <c r="J1411" i="1"/>
  <c r="K1411" i="1" s="1"/>
  <c r="D1409" i="1"/>
  <c r="L1409" i="1" s="1"/>
  <c r="M1410" i="1" l="1"/>
  <c r="O1409" i="1"/>
  <c r="P1409" i="1" s="1"/>
  <c r="X1409" i="1" s="1"/>
  <c r="B1409" i="1" s="1"/>
  <c r="F1411" i="1"/>
  <c r="E1411" i="1"/>
  <c r="G1409" i="1"/>
  <c r="I1413" i="1"/>
  <c r="J1412" i="1"/>
  <c r="K1412" i="1" s="1"/>
  <c r="D1410" i="1"/>
  <c r="L1410" i="1" s="1"/>
  <c r="G1410" i="1" l="1"/>
  <c r="D1411" i="1"/>
  <c r="L1411" i="1" s="1"/>
  <c r="F1412" i="1"/>
  <c r="E1412" i="1"/>
  <c r="U1412" i="1"/>
  <c r="W1412" i="1" s="1"/>
  <c r="J1413" i="1"/>
  <c r="K1413" i="1" s="1"/>
  <c r="I1414" i="1"/>
  <c r="M1411" i="1"/>
  <c r="N1411" i="1" s="1"/>
  <c r="N1412" i="1" s="1"/>
  <c r="N1413" i="1" s="1"/>
  <c r="O1410" i="1"/>
  <c r="P1410" i="1" s="1"/>
  <c r="S1410" i="1" l="1"/>
  <c r="G1411" i="1"/>
  <c r="F1413" i="1"/>
  <c r="E1413" i="1"/>
  <c r="U1413" i="1"/>
  <c r="W1413" i="1" s="1"/>
  <c r="I1415" i="1"/>
  <c r="J1414" i="1"/>
  <c r="K1414" i="1" s="1"/>
  <c r="N1414" i="1"/>
  <c r="X1410" i="1"/>
  <c r="M1412" i="1"/>
  <c r="M1413" i="1" s="1"/>
  <c r="M1414" i="1" s="1"/>
  <c r="O1411" i="1"/>
  <c r="P1411" i="1" s="1"/>
  <c r="D1412" i="1"/>
  <c r="L1412" i="1" s="1"/>
  <c r="O1412" i="1" s="1"/>
  <c r="P1412" i="1" s="1"/>
  <c r="X1412" i="1" s="1"/>
  <c r="B1412" i="1" s="1"/>
  <c r="G1412" i="1" l="1"/>
  <c r="X1411" i="1"/>
  <c r="B1411" i="1" s="1"/>
  <c r="S1411" i="1"/>
  <c r="Y1411" i="1" s="1"/>
  <c r="M1415" i="1"/>
  <c r="E1414" i="1"/>
  <c r="U1414" i="1"/>
  <c r="W1414" i="1" s="1"/>
  <c r="F1414" i="1"/>
  <c r="I1416" i="1"/>
  <c r="J1415" i="1"/>
  <c r="K1415" i="1" s="1"/>
  <c r="N1415" i="1"/>
  <c r="Y1410" i="1"/>
  <c r="D1413" i="1"/>
  <c r="G1413" i="1" s="1"/>
  <c r="B1410" i="1"/>
  <c r="E1415" i="1" l="1"/>
  <c r="F1415" i="1"/>
  <c r="U1415" i="1"/>
  <c r="W1415" i="1" s="1"/>
  <c r="I1417" i="1"/>
  <c r="J1416" i="1"/>
  <c r="K1416" i="1" s="1"/>
  <c r="N1416" i="1"/>
  <c r="M1416" i="1"/>
  <c r="L1413" i="1"/>
  <c r="O1413" i="1" s="1"/>
  <c r="P1413" i="1" s="1"/>
  <c r="D1414" i="1"/>
  <c r="L1414" i="1" s="1"/>
  <c r="O1414" i="1" s="1"/>
  <c r="P1414" i="1" s="1"/>
  <c r="X1414" i="1" s="1"/>
  <c r="B1414" i="1" s="1"/>
  <c r="X1413" i="1" l="1"/>
  <c r="G1414" i="1"/>
  <c r="E1416" i="1"/>
  <c r="U1416" i="1"/>
  <c r="W1416" i="1" s="1"/>
  <c r="F1416" i="1"/>
  <c r="I1418" i="1"/>
  <c r="J1417" i="1"/>
  <c r="K1417" i="1" s="1"/>
  <c r="M1417" i="1"/>
  <c r="N1417" i="1"/>
  <c r="D1415" i="1"/>
  <c r="L1415" i="1" s="1"/>
  <c r="O1415" i="1" s="1"/>
  <c r="P1415" i="1" s="1"/>
  <c r="X1415" i="1" s="1"/>
  <c r="B1415" i="1" s="1"/>
  <c r="B1413" i="1" l="1"/>
  <c r="E1417" i="1"/>
  <c r="F1417" i="1"/>
  <c r="U1417" i="1"/>
  <c r="W1417" i="1" s="1"/>
  <c r="I1419" i="1"/>
  <c r="J1418" i="1"/>
  <c r="K1418" i="1" s="1"/>
  <c r="M1418" i="1"/>
  <c r="N1418" i="1"/>
  <c r="G1415" i="1"/>
  <c r="D1416" i="1"/>
  <c r="L1416" i="1" s="1"/>
  <c r="O1416" i="1" s="1"/>
  <c r="P1416" i="1" s="1"/>
  <c r="X1416" i="1" s="1"/>
  <c r="B1416" i="1" s="1"/>
  <c r="G1416" i="1" l="1"/>
  <c r="I1420" i="1"/>
  <c r="J1419" i="1"/>
  <c r="K1419" i="1" s="1"/>
  <c r="M1419" i="1"/>
  <c r="N1419" i="1"/>
  <c r="E1418" i="1"/>
  <c r="F1418" i="1"/>
  <c r="U1418" i="1"/>
  <c r="W1418" i="1" s="1"/>
  <c r="D1417" i="1"/>
  <c r="L1417" i="1" s="1"/>
  <c r="O1417" i="1" s="1"/>
  <c r="P1417" i="1" s="1"/>
  <c r="X1417" i="1" s="1"/>
  <c r="B1417" i="1" s="1"/>
  <c r="D1418" i="1" l="1"/>
  <c r="L1418" i="1" s="1"/>
  <c r="O1418" i="1" s="1"/>
  <c r="P1418" i="1" s="1"/>
  <c r="X1418" i="1" s="1"/>
  <c r="B1418" i="1" s="1"/>
  <c r="E1419" i="1"/>
  <c r="F1419" i="1"/>
  <c r="U1419" i="1"/>
  <c r="W1419" i="1" s="1"/>
  <c r="G1417" i="1"/>
  <c r="I1421" i="1"/>
  <c r="M1420" i="1"/>
  <c r="J1420" i="1"/>
  <c r="K1420" i="1" s="1"/>
  <c r="N1420" i="1"/>
  <c r="G1418" i="1" l="1"/>
  <c r="I1422" i="1"/>
  <c r="J1421" i="1"/>
  <c r="K1421" i="1" s="1"/>
  <c r="M1421" i="1"/>
  <c r="N1421" i="1"/>
  <c r="D1419" i="1"/>
  <c r="G1419" i="1" s="1"/>
  <c r="E1420" i="1"/>
  <c r="F1420" i="1"/>
  <c r="U1420" i="1"/>
  <c r="W1420" i="1" s="1"/>
  <c r="L1419" i="1" l="1"/>
  <c r="O1419" i="1" s="1"/>
  <c r="P1419" i="1" s="1"/>
  <c r="X1419" i="1" s="1"/>
  <c r="B1419" i="1" s="1"/>
  <c r="D1420" i="1"/>
  <c r="L1420" i="1" s="1"/>
  <c r="O1420" i="1" s="1"/>
  <c r="P1420" i="1" s="1"/>
  <c r="X1420" i="1" s="1"/>
  <c r="B1420" i="1" s="1"/>
  <c r="E1421" i="1"/>
  <c r="F1421" i="1"/>
  <c r="U1421" i="1"/>
  <c r="W1421" i="1" s="1"/>
  <c r="I1423" i="1"/>
  <c r="J1422" i="1"/>
  <c r="K1422" i="1" s="1"/>
  <c r="M1422" i="1"/>
  <c r="N1422" i="1"/>
  <c r="G1420" i="1" l="1"/>
  <c r="E1422" i="1"/>
  <c r="U1422" i="1"/>
  <c r="W1422" i="1" s="1"/>
  <c r="F1422" i="1"/>
  <c r="I1424" i="1"/>
  <c r="M1423" i="1"/>
  <c r="J1423" i="1"/>
  <c r="K1423" i="1" s="1"/>
  <c r="N1423" i="1"/>
  <c r="D1421" i="1"/>
  <c r="L1421" i="1" s="1"/>
  <c r="O1421" i="1" s="1"/>
  <c r="P1421" i="1" s="1"/>
  <c r="X1421" i="1" s="1"/>
  <c r="B1421" i="1" s="1"/>
  <c r="E1423" i="1" l="1"/>
  <c r="F1423" i="1"/>
  <c r="U1423" i="1"/>
  <c r="W1423" i="1" s="1"/>
  <c r="M1424" i="1"/>
  <c r="I1425" i="1"/>
  <c r="J1424" i="1"/>
  <c r="K1424" i="1" s="1"/>
  <c r="N1424" i="1"/>
  <c r="G1421" i="1"/>
  <c r="D1422" i="1"/>
  <c r="G1422" i="1" s="1"/>
  <c r="L1422" i="1" l="1"/>
  <c r="O1422" i="1" s="1"/>
  <c r="P1422" i="1" s="1"/>
  <c r="X1422" i="1" s="1"/>
  <c r="B1422" i="1" s="1"/>
  <c r="E1424" i="1"/>
  <c r="U1424" i="1"/>
  <c r="W1424" i="1" s="1"/>
  <c r="F1424" i="1"/>
  <c r="J1425" i="1"/>
  <c r="K1425" i="1" s="1"/>
  <c r="M1425" i="1"/>
  <c r="I1426" i="1"/>
  <c r="N1425" i="1"/>
  <c r="D1423" i="1"/>
  <c r="G1423" i="1" s="1"/>
  <c r="M1426" i="1" l="1"/>
  <c r="I1427" i="1"/>
  <c r="J1426" i="1"/>
  <c r="K1426" i="1" s="1"/>
  <c r="N1426" i="1"/>
  <c r="E1425" i="1"/>
  <c r="F1425" i="1"/>
  <c r="U1425" i="1"/>
  <c r="W1425" i="1" s="1"/>
  <c r="L1423" i="1"/>
  <c r="O1423" i="1" s="1"/>
  <c r="P1423" i="1" s="1"/>
  <c r="X1423" i="1" s="1"/>
  <c r="B1423" i="1" s="1"/>
  <c r="D1424" i="1"/>
  <c r="G1424" i="1" s="1"/>
  <c r="L1424" i="1" l="1"/>
  <c r="O1424" i="1" s="1"/>
  <c r="P1424" i="1" s="1"/>
  <c r="X1424" i="1" s="1"/>
  <c r="B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L1425" i="1" l="1"/>
  <c r="O1425" i="1" s="1"/>
  <c r="P1425" i="1" s="1"/>
  <c r="X1425" i="1" s="1"/>
  <c r="B1425" i="1" s="1"/>
  <c r="I1429" i="1"/>
  <c r="J1428" i="1"/>
  <c r="K1428" i="1" s="1"/>
  <c r="M1428" i="1"/>
  <c r="N1428" i="1"/>
  <c r="E1427" i="1"/>
  <c r="U1427" i="1"/>
  <c r="W1427" i="1" s="1"/>
  <c r="F1427" i="1"/>
  <c r="D1426" i="1"/>
  <c r="L1426" i="1" s="1"/>
  <c r="O1426" i="1" s="1"/>
  <c r="P1426" i="1" s="1"/>
  <c r="X1426" i="1" s="1"/>
  <c r="B1426" i="1" s="1"/>
  <c r="D1427" i="1" l="1"/>
  <c r="G1427" i="1" s="1"/>
  <c r="E1428" i="1"/>
  <c r="U1428" i="1"/>
  <c r="W1428" i="1" s="1"/>
  <c r="F1428" i="1"/>
  <c r="G1426" i="1"/>
  <c r="I1430" i="1"/>
  <c r="J1429" i="1"/>
  <c r="K1429" i="1" s="1"/>
  <c r="M1429" i="1"/>
  <c r="N1429" i="1"/>
  <c r="L1427" i="1" l="1"/>
  <c r="O1427" i="1" s="1"/>
  <c r="P1427" i="1" s="1"/>
  <c r="X1427" i="1" s="1"/>
  <c r="B1427" i="1" s="1"/>
  <c r="J1430" i="1"/>
  <c r="K1430" i="1" s="1"/>
  <c r="M1430" i="1"/>
  <c r="I1431" i="1"/>
  <c r="N1430" i="1"/>
  <c r="D1428" i="1"/>
  <c r="G1428" i="1" s="1"/>
  <c r="E1429" i="1"/>
  <c r="F1429" i="1"/>
  <c r="U1429" i="1"/>
  <c r="W1429" i="1" s="1"/>
  <c r="L1428" i="1" l="1"/>
  <c r="O1428" i="1" s="1"/>
  <c r="P1428" i="1" s="1"/>
  <c r="D1429" i="1"/>
  <c r="L1429" i="1" s="1"/>
  <c r="O1429" i="1" s="1"/>
  <c r="P1429" i="1" s="1"/>
  <c r="X1429" i="1" s="1"/>
  <c r="B1429" i="1" s="1"/>
  <c r="I1432" i="1"/>
  <c r="J1431" i="1"/>
  <c r="K1431" i="1" s="1"/>
  <c r="M1431" i="1"/>
  <c r="N1431" i="1"/>
  <c r="E1430" i="1"/>
  <c r="F1430" i="1"/>
  <c r="U1430" i="1"/>
  <c r="W1430" i="1" s="1"/>
  <c r="X1428" i="1" l="1"/>
  <c r="G1429" i="1"/>
  <c r="E1431" i="1"/>
  <c r="U1431" i="1"/>
  <c r="W1431" i="1" s="1"/>
  <c r="F1431" i="1"/>
  <c r="D1430" i="1"/>
  <c r="L1430" i="1" s="1"/>
  <c r="O1430" i="1" s="1"/>
  <c r="P1430" i="1" s="1"/>
  <c r="X1430" i="1" s="1"/>
  <c r="B1430" i="1" s="1"/>
  <c r="I1433" i="1"/>
  <c r="M1432" i="1"/>
  <c r="J1432" i="1"/>
  <c r="K1432" i="1" s="1"/>
  <c r="N1432" i="1"/>
  <c r="B1428" i="1" l="1"/>
  <c r="G1430" i="1"/>
  <c r="J1433" i="1"/>
  <c r="K1433" i="1" s="1"/>
  <c r="I1434" i="1"/>
  <c r="M1433" i="1"/>
  <c r="N1433" i="1"/>
  <c r="E1432" i="1"/>
  <c r="F1432" i="1"/>
  <c r="U1432" i="1"/>
  <c r="W1432" i="1" s="1"/>
  <c r="D1431" i="1"/>
  <c r="L1431" i="1" s="1"/>
  <c r="O1431" i="1" s="1"/>
  <c r="P1431" i="1" s="1"/>
  <c r="X1431" i="1" l="1"/>
  <c r="G1431" i="1"/>
  <c r="D1432" i="1"/>
  <c r="L1432" i="1" s="1"/>
  <c r="O1432" i="1" s="1"/>
  <c r="P1432" i="1" s="1"/>
  <c r="X1432" i="1" s="1"/>
  <c r="B1432" i="1" s="1"/>
  <c r="J1434" i="1"/>
  <c r="K1434" i="1" s="1"/>
  <c r="I1435" i="1"/>
  <c r="M1434" i="1"/>
  <c r="N1434" i="1"/>
  <c r="E1433" i="1"/>
  <c r="F1433" i="1"/>
  <c r="U1433" i="1"/>
  <c r="W1433" i="1" s="1"/>
  <c r="B1431" i="1" l="1"/>
  <c r="G1432" i="1"/>
  <c r="I1436" i="1"/>
  <c r="J1435" i="1"/>
  <c r="K1435" i="1" s="1"/>
  <c r="M1435" i="1"/>
  <c r="N1435" i="1"/>
  <c r="E1434" i="1"/>
  <c r="F1434" i="1"/>
  <c r="U1434" i="1"/>
  <c r="W1434" i="1" s="1"/>
  <c r="D1433" i="1"/>
  <c r="L1433" i="1" s="1"/>
  <c r="O1433" i="1" s="1"/>
  <c r="P1433" i="1" s="1"/>
  <c r="X1433" i="1" s="1"/>
  <c r="B1433" i="1" s="1"/>
  <c r="M1436" i="1" l="1"/>
  <c r="D1434" i="1"/>
  <c r="G1434" i="1" s="1"/>
  <c r="E1435" i="1"/>
  <c r="U1435" i="1"/>
  <c r="W1435" i="1" s="1"/>
  <c r="F1435" i="1"/>
  <c r="G1433" i="1"/>
  <c r="I1437" i="1"/>
  <c r="J1436" i="1"/>
  <c r="K1436" i="1" s="1"/>
  <c r="N1436" i="1"/>
  <c r="M1437" i="1" l="1"/>
  <c r="L1434" i="1"/>
  <c r="O1434" i="1" s="1"/>
  <c r="P1434" i="1" s="1"/>
  <c r="X1434" i="1" s="1"/>
  <c r="B1434" i="1" s="1"/>
  <c r="D1435" i="1"/>
  <c r="L1435" i="1" s="1"/>
  <c r="O1435" i="1" s="1"/>
  <c r="P1435" i="1" s="1"/>
  <c r="X1435" i="1" s="1"/>
  <c r="B1435" i="1" s="1"/>
  <c r="E1436" i="1"/>
  <c r="F1436" i="1"/>
  <c r="U1436" i="1"/>
  <c r="W1436" i="1" s="1"/>
  <c r="J1437" i="1"/>
  <c r="K1437" i="1" s="1"/>
  <c r="I1438" i="1"/>
  <c r="N1437" i="1"/>
  <c r="G1435" i="1" l="1"/>
  <c r="J1438" i="1"/>
  <c r="K1438" i="1" s="1"/>
  <c r="I1439" i="1"/>
  <c r="N1438" i="1"/>
  <c r="E1437" i="1"/>
  <c r="U1437" i="1"/>
  <c r="W1437" i="1" s="1"/>
  <c r="F1437" i="1"/>
  <c r="D1436" i="1"/>
  <c r="L1436" i="1" s="1"/>
  <c r="O1436" i="1" s="1"/>
  <c r="P1436" i="1" s="1"/>
  <c r="X1436" i="1" s="1"/>
  <c r="B1436" i="1" s="1"/>
  <c r="G1436" i="1" l="1"/>
  <c r="D1437" i="1"/>
  <c r="L1437" i="1" s="1"/>
  <c r="I1440" i="1"/>
  <c r="J1439" i="1"/>
  <c r="K1439" i="1" s="1"/>
  <c r="N1439" i="1"/>
  <c r="E1438" i="1"/>
  <c r="F1438" i="1"/>
  <c r="U1438" i="1"/>
  <c r="W1438" i="1" s="1"/>
  <c r="G1437" i="1" l="1"/>
  <c r="E1439" i="1"/>
  <c r="F1439" i="1"/>
  <c r="U1439" i="1"/>
  <c r="W1439" i="1" s="1"/>
  <c r="I1441" i="1"/>
  <c r="J1440" i="1"/>
  <c r="K1440" i="1" s="1"/>
  <c r="D1438" i="1"/>
  <c r="L1438" i="1" s="1"/>
  <c r="M1438" i="1"/>
  <c r="O1437" i="1"/>
  <c r="P1437" i="1" s="1"/>
  <c r="X1437" i="1" s="1"/>
  <c r="B1437" i="1" s="1"/>
  <c r="G1438" i="1" l="1"/>
  <c r="M1439" i="1"/>
  <c r="O1438" i="1"/>
  <c r="P1438" i="1" s="1"/>
  <c r="X1438" i="1" s="1"/>
  <c r="B1438" i="1" s="1"/>
  <c r="E1440" i="1"/>
  <c r="F1440" i="1"/>
  <c r="U1440" i="1"/>
  <c r="W1440" i="1" s="1"/>
  <c r="J1441" i="1"/>
  <c r="K1441" i="1" s="1"/>
  <c r="I1442" i="1"/>
  <c r="D1439" i="1"/>
  <c r="G1439" i="1" s="1"/>
  <c r="L1439" i="1" l="1"/>
  <c r="O1439" i="1" s="1"/>
  <c r="P1439" i="1" s="1"/>
  <c r="X1439" i="1" s="1"/>
  <c r="B1439" i="1" s="1"/>
  <c r="M1440" i="1"/>
  <c r="N1440" i="1" s="1"/>
  <c r="J1442" i="1"/>
  <c r="K1442" i="1" s="1"/>
  <c r="I1443" i="1"/>
  <c r="F1441" i="1"/>
  <c r="U1441" i="1"/>
  <c r="W1441" i="1" s="1"/>
  <c r="E1441" i="1"/>
  <c r="D1440" i="1"/>
  <c r="L1440" i="1" s="1"/>
  <c r="U1442" i="1" l="1"/>
  <c r="W1442" i="1" s="1"/>
  <c r="G1440" i="1"/>
  <c r="M1441" i="1"/>
  <c r="N1441" i="1" s="1"/>
  <c r="O1440" i="1"/>
  <c r="P1440" i="1" s="1"/>
  <c r="D1441" i="1"/>
  <c r="G1441" i="1" s="1"/>
  <c r="I1444" i="1"/>
  <c r="J1443" i="1"/>
  <c r="K1443" i="1" s="1"/>
  <c r="E1442" i="1"/>
  <c r="F1442" i="1"/>
  <c r="X1440" i="1" l="1"/>
  <c r="B1440" i="1" s="1"/>
  <c r="S1440" i="1"/>
  <c r="L1441" i="1"/>
  <c r="O1441" i="1" s="1"/>
  <c r="P1441" i="1" s="1"/>
  <c r="S1441" i="1" s="1"/>
  <c r="J1444" i="1"/>
  <c r="K1444" i="1" s="1"/>
  <c r="I1445" i="1"/>
  <c r="E1443" i="1"/>
  <c r="F1443" i="1"/>
  <c r="U1443" i="1"/>
  <c r="W1443" i="1" s="1"/>
  <c r="D1442" i="1"/>
  <c r="L1442" i="1" s="1"/>
  <c r="M1442" i="1" l="1"/>
  <c r="N1442" i="1" s="1"/>
  <c r="N1443" i="1" s="1"/>
  <c r="N1444" i="1" s="1"/>
  <c r="N1445" i="1" s="1"/>
  <c r="Y1440" i="1"/>
  <c r="D1443" i="1"/>
  <c r="L1443" i="1" s="1"/>
  <c r="X1441" i="1"/>
  <c r="G1442" i="1"/>
  <c r="J1445" i="1"/>
  <c r="K1445" i="1" s="1"/>
  <c r="I1446" i="1"/>
  <c r="F1444" i="1"/>
  <c r="E1444" i="1"/>
  <c r="U1444" i="1"/>
  <c r="W1444" i="1" s="1"/>
  <c r="Y1441" i="1" l="1"/>
  <c r="M1443" i="1"/>
  <c r="M1444" i="1" s="1"/>
  <c r="M1445" i="1" s="1"/>
  <c r="G1443" i="1"/>
  <c r="O1443" i="1"/>
  <c r="P1443" i="1" s="1"/>
  <c r="X1443" i="1" s="1"/>
  <c r="B1443" i="1" s="1"/>
  <c r="B1441" i="1"/>
  <c r="D1444" i="1"/>
  <c r="L1444" i="1" s="1"/>
  <c r="O1444" i="1" s="1"/>
  <c r="P1444" i="1" s="1"/>
  <c r="X1444" i="1" s="1"/>
  <c r="B1444" i="1" s="1"/>
  <c r="J1446" i="1"/>
  <c r="K1446" i="1" s="1"/>
  <c r="I1447" i="1"/>
  <c r="N1446" i="1"/>
  <c r="E1445" i="1"/>
  <c r="F1445" i="1"/>
  <c r="U1445" i="1"/>
  <c r="W1445" i="1" s="1"/>
  <c r="M1446" i="1"/>
  <c r="O1442" i="1"/>
  <c r="P1442" i="1" s="1"/>
  <c r="G1444" i="1" l="1"/>
  <c r="X1442" i="1"/>
  <c r="B1442" i="1" s="1"/>
  <c r="S1442" i="1"/>
  <c r="Y1442" i="1" s="1"/>
  <c r="D1445" i="1"/>
  <c r="G1445" i="1" s="1"/>
  <c r="I1448" i="1"/>
  <c r="M1447" i="1"/>
  <c r="J1447" i="1"/>
  <c r="K1447" i="1" s="1"/>
  <c r="N1447" i="1"/>
  <c r="E1446" i="1"/>
  <c r="F1446" i="1"/>
  <c r="U1446" i="1"/>
  <c r="W1446" i="1" s="1"/>
  <c r="L1445" i="1" l="1"/>
  <c r="O1445" i="1" s="1"/>
  <c r="P1445" i="1" s="1"/>
  <c r="X1445" i="1" s="1"/>
  <c r="B1445" i="1" s="1"/>
  <c r="E1447" i="1"/>
  <c r="F1447" i="1"/>
  <c r="U1447" i="1"/>
  <c r="W1447" i="1" s="1"/>
  <c r="M1448" i="1"/>
  <c r="J1448" i="1"/>
  <c r="K1448" i="1" s="1"/>
  <c r="I1449" i="1"/>
  <c r="N1448" i="1"/>
  <c r="D1446" i="1"/>
  <c r="G1446" i="1" s="1"/>
  <c r="E1448" i="1" l="1"/>
  <c r="U1448" i="1"/>
  <c r="W1448" i="1" s="1"/>
  <c r="F1448" i="1"/>
  <c r="I1450" i="1"/>
  <c r="M1449" i="1"/>
  <c r="J1449" i="1"/>
  <c r="K1449" i="1" s="1"/>
  <c r="N1449" i="1"/>
  <c r="L1446" i="1"/>
  <c r="O1446" i="1" s="1"/>
  <c r="P1446" i="1" s="1"/>
  <c r="X1446" i="1" s="1"/>
  <c r="B1446" i="1" s="1"/>
  <c r="D1447" i="1"/>
  <c r="L1447" i="1" s="1"/>
  <c r="O1447" i="1" s="1"/>
  <c r="P1447" i="1" s="1"/>
  <c r="X1447" i="1" l="1"/>
  <c r="G1447" i="1"/>
  <c r="E1449" i="1"/>
  <c r="U1449" i="1"/>
  <c r="W1449" i="1" s="1"/>
  <c r="F1449" i="1"/>
  <c r="M1450" i="1"/>
  <c r="J1450" i="1"/>
  <c r="K1450" i="1" s="1"/>
  <c r="I1451" i="1"/>
  <c r="N1450" i="1"/>
  <c r="D1448" i="1"/>
  <c r="G1448" i="1" s="1"/>
  <c r="B1447" i="1" l="1"/>
  <c r="E1450" i="1"/>
  <c r="F1450" i="1"/>
  <c r="U1450" i="1"/>
  <c r="W1450" i="1" s="1"/>
  <c r="M1451" i="1"/>
  <c r="J1451" i="1"/>
  <c r="K1451" i="1" s="1"/>
  <c r="I1452" i="1"/>
  <c r="N1451" i="1"/>
  <c r="L1448" i="1"/>
  <c r="O1448" i="1" s="1"/>
  <c r="P1448" i="1" s="1"/>
  <c r="X1448" i="1" s="1"/>
  <c r="B1448" i="1" s="1"/>
  <c r="D1449" i="1"/>
  <c r="G1449" i="1" s="1"/>
  <c r="L1449" i="1" l="1"/>
  <c r="O1449" i="1" s="1"/>
  <c r="P1449" i="1" s="1"/>
  <c r="X1449" i="1" s="1"/>
  <c r="B1449" i="1" s="1"/>
  <c r="J1452" i="1"/>
  <c r="K1452" i="1" s="1"/>
  <c r="I1453" i="1"/>
  <c r="M1452" i="1"/>
  <c r="N1452" i="1"/>
  <c r="E1451" i="1"/>
  <c r="U1451" i="1"/>
  <c r="W1451" i="1" s="1"/>
  <c r="F1451" i="1"/>
  <c r="D1450" i="1"/>
  <c r="G1450" i="1" s="1"/>
  <c r="L1450" i="1" l="1"/>
  <c r="O1450" i="1" s="1"/>
  <c r="P1450" i="1" s="1"/>
  <c r="X1450" i="1" s="1"/>
  <c r="B1450" i="1" s="1"/>
  <c r="D1451" i="1"/>
  <c r="L1451" i="1" s="1"/>
  <c r="O1451" i="1" s="1"/>
  <c r="P1451" i="1" s="1"/>
  <c r="X1451" i="1" s="1"/>
  <c r="B1451" i="1" s="1"/>
  <c r="J1453" i="1"/>
  <c r="K1453" i="1" s="1"/>
  <c r="M1453" i="1"/>
  <c r="I1454" i="1"/>
  <c r="N1453" i="1"/>
  <c r="E1452" i="1"/>
  <c r="U1452" i="1"/>
  <c r="W1452" i="1" s="1"/>
  <c r="F1452" i="1"/>
  <c r="G1451" i="1" l="1"/>
  <c r="E1453" i="1"/>
  <c r="U1453" i="1"/>
  <c r="W1453" i="1" s="1"/>
  <c r="F1453" i="1"/>
  <c r="I1455" i="1"/>
  <c r="M1454" i="1"/>
  <c r="J1454" i="1"/>
  <c r="K1454" i="1" s="1"/>
  <c r="N1454" i="1"/>
  <c r="D1452" i="1"/>
  <c r="G1452" i="1" s="1"/>
  <c r="E1454" i="1" l="1"/>
  <c r="U1454" i="1"/>
  <c r="W1454" i="1" s="1"/>
  <c r="F1454" i="1"/>
  <c r="M1455" i="1"/>
  <c r="I1456" i="1"/>
  <c r="J1455" i="1"/>
  <c r="K1455" i="1" s="1"/>
  <c r="N1455" i="1"/>
  <c r="L1452" i="1"/>
  <c r="O1452" i="1" s="1"/>
  <c r="P1452" i="1" s="1"/>
  <c r="X1452" i="1" s="1"/>
  <c r="B1452" i="1" s="1"/>
  <c r="D1453" i="1"/>
  <c r="L1453" i="1" s="1"/>
  <c r="O1453" i="1" s="1"/>
  <c r="P1453" i="1" s="1"/>
  <c r="X1453" i="1" s="1"/>
  <c r="B1453" i="1" s="1"/>
  <c r="G1453" i="1" l="1"/>
  <c r="E1455" i="1"/>
  <c r="F1455" i="1"/>
  <c r="U1455" i="1"/>
  <c r="W1455" i="1" s="1"/>
  <c r="J1456" i="1"/>
  <c r="K1456" i="1" s="1"/>
  <c r="M1456" i="1"/>
  <c r="I1457" i="1"/>
  <c r="N1456" i="1"/>
  <c r="D1454" i="1"/>
  <c r="G1454" i="1" s="1"/>
  <c r="I1458" i="1" l="1"/>
  <c r="J1457" i="1"/>
  <c r="K1457" i="1" s="1"/>
  <c r="M1457" i="1"/>
  <c r="N1457" i="1"/>
  <c r="E1456" i="1"/>
  <c r="U1456" i="1"/>
  <c r="W1456" i="1" s="1"/>
  <c r="F1456" i="1"/>
  <c r="L1454" i="1"/>
  <c r="O1454" i="1" s="1"/>
  <c r="P1454" i="1" s="1"/>
  <c r="X1454" i="1" s="1"/>
  <c r="B1454" i="1" s="1"/>
  <c r="D1455" i="1"/>
  <c r="L1455" i="1" s="1"/>
  <c r="O1455" i="1" s="1"/>
  <c r="P1455" i="1" s="1"/>
  <c r="X1455" i="1" s="1"/>
  <c r="B1455" i="1" s="1"/>
  <c r="G1455" i="1" l="1"/>
  <c r="D1456" i="1"/>
  <c r="G1456" i="1" s="1"/>
  <c r="E1457" i="1"/>
  <c r="F1457" i="1"/>
  <c r="U1457" i="1"/>
  <c r="W1457" i="1" s="1"/>
  <c r="J1458" i="1"/>
  <c r="K1458" i="1" s="1"/>
  <c r="I1459" i="1"/>
  <c r="M1458" i="1"/>
  <c r="N1458" i="1"/>
  <c r="L1456" i="1" l="1"/>
  <c r="O1456" i="1" s="1"/>
  <c r="P1456" i="1" s="1"/>
  <c r="X1456" i="1" s="1"/>
  <c r="B1456" i="1" s="1"/>
  <c r="J1459" i="1"/>
  <c r="K1459" i="1" s="1"/>
  <c r="M1459" i="1"/>
  <c r="I1460" i="1"/>
  <c r="N1459" i="1"/>
  <c r="D1457" i="1"/>
  <c r="L1457" i="1" s="1"/>
  <c r="O1457" i="1" s="1"/>
  <c r="P1457" i="1" s="1"/>
  <c r="X1457" i="1" s="1"/>
  <c r="B1457" i="1" s="1"/>
  <c r="E1458" i="1"/>
  <c r="F1458" i="1"/>
  <c r="U1458" i="1"/>
  <c r="W1458" i="1" s="1"/>
  <c r="G1457" i="1" l="1"/>
  <c r="D1458" i="1"/>
  <c r="G1458" i="1" s="1"/>
  <c r="J1460" i="1"/>
  <c r="K1460" i="1" s="1"/>
  <c r="M1460" i="1"/>
  <c r="I1461" i="1"/>
  <c r="N1460" i="1"/>
  <c r="E1459" i="1"/>
  <c r="U1459" i="1"/>
  <c r="W1459" i="1" s="1"/>
  <c r="F1459" i="1"/>
  <c r="L1458" i="1" l="1"/>
  <c r="O1458" i="1" s="1"/>
  <c r="P1458" i="1" s="1"/>
  <c r="X1458" i="1" s="1"/>
  <c r="B1458" i="1" s="1"/>
  <c r="D1459" i="1"/>
  <c r="L1459" i="1" s="1"/>
  <c r="O1459" i="1" s="1"/>
  <c r="P1459" i="1" s="1"/>
  <c r="X1459" i="1" s="1"/>
  <c r="B1459" i="1" s="1"/>
  <c r="I1462" i="1"/>
  <c r="M1461" i="1"/>
  <c r="J1461" i="1"/>
  <c r="K1461" i="1" s="1"/>
  <c r="N1461" i="1"/>
  <c r="E1460" i="1"/>
  <c r="U1460" i="1"/>
  <c r="W1460" i="1" s="1"/>
  <c r="F1460" i="1"/>
  <c r="G1459" i="1" l="1"/>
  <c r="D1460" i="1"/>
  <c r="L1460" i="1" s="1"/>
  <c r="O1460" i="1" s="1"/>
  <c r="P1460" i="1" s="1"/>
  <c r="E1461" i="1"/>
  <c r="F1461" i="1"/>
  <c r="U1461" i="1"/>
  <c r="W1461" i="1" s="1"/>
  <c r="J1462" i="1"/>
  <c r="K1462" i="1" s="1"/>
  <c r="I1463" i="1"/>
  <c r="M1462" i="1"/>
  <c r="N1462" i="1"/>
  <c r="X1460" i="1" l="1"/>
  <c r="G1460" i="1"/>
  <c r="J1463" i="1"/>
  <c r="K1463" i="1" s="1"/>
  <c r="M1463" i="1"/>
  <c r="I1464" i="1"/>
  <c r="N1463" i="1"/>
  <c r="E1462" i="1"/>
  <c r="U1462" i="1"/>
  <c r="W1462" i="1" s="1"/>
  <c r="F1462" i="1"/>
  <c r="D1461" i="1"/>
  <c r="G1461" i="1" s="1"/>
  <c r="B1460" i="1" l="1"/>
  <c r="L1461" i="1"/>
  <c r="O1461" i="1" s="1"/>
  <c r="P1461" i="1" s="1"/>
  <c r="X1461" i="1" s="1"/>
  <c r="B1461" i="1" s="1"/>
  <c r="J1464" i="1"/>
  <c r="K1464" i="1" s="1"/>
  <c r="M1464" i="1"/>
  <c r="I1465" i="1"/>
  <c r="N1464" i="1"/>
  <c r="D1462" i="1"/>
  <c r="L1462" i="1" s="1"/>
  <c r="O1462" i="1" s="1"/>
  <c r="P1462" i="1" s="1"/>
  <c r="X1462" i="1" s="1"/>
  <c r="B1462" i="1" s="1"/>
  <c r="E1463" i="1"/>
  <c r="U1463" i="1"/>
  <c r="W1463" i="1" s="1"/>
  <c r="F1463" i="1"/>
  <c r="G1462" i="1" l="1"/>
  <c r="D1463" i="1"/>
  <c r="G1463" i="1" s="1"/>
  <c r="M1465" i="1"/>
  <c r="I1466" i="1"/>
  <c r="J1465" i="1"/>
  <c r="K1465" i="1" s="1"/>
  <c r="N1465" i="1"/>
  <c r="E1464" i="1"/>
  <c r="U1464" i="1"/>
  <c r="W1464" i="1" s="1"/>
  <c r="F1464" i="1"/>
  <c r="L1463" i="1" l="1"/>
  <c r="O1463" i="1" s="1"/>
  <c r="P1463" i="1" s="1"/>
  <c r="X1463" i="1" s="1"/>
  <c r="B1463" i="1" s="1"/>
  <c r="E1465" i="1"/>
  <c r="F1465" i="1"/>
  <c r="U1465" i="1"/>
  <c r="W1465" i="1" s="1"/>
  <c r="I1467" i="1"/>
  <c r="J1466" i="1"/>
  <c r="K1466" i="1" s="1"/>
  <c r="M1466" i="1"/>
  <c r="N1466" i="1"/>
  <c r="D1464" i="1"/>
  <c r="L1464" i="1" s="1"/>
  <c r="O1464" i="1" s="1"/>
  <c r="P1464" i="1" s="1"/>
  <c r="X1464" i="1" s="1"/>
  <c r="B1464" i="1" s="1"/>
  <c r="M1467" i="1" l="1"/>
  <c r="E1466" i="1"/>
  <c r="F1466" i="1"/>
  <c r="U1466" i="1"/>
  <c r="W1466" i="1" s="1"/>
  <c r="J1467" i="1"/>
  <c r="K1467" i="1" s="1"/>
  <c r="I1468" i="1"/>
  <c r="N1467" i="1"/>
  <c r="G1464" i="1"/>
  <c r="D1465" i="1"/>
  <c r="G1465" i="1" s="1"/>
  <c r="L1465" i="1" l="1"/>
  <c r="O1465" i="1" s="1"/>
  <c r="P1465" i="1" s="1"/>
  <c r="X1465" i="1" s="1"/>
  <c r="B1465" i="1" s="1"/>
  <c r="E1467" i="1"/>
  <c r="U1467" i="1"/>
  <c r="W1467" i="1" s="1"/>
  <c r="F1467" i="1"/>
  <c r="J1468" i="1"/>
  <c r="K1468" i="1" s="1"/>
  <c r="I1469" i="1"/>
  <c r="N1468" i="1"/>
  <c r="M1468" i="1"/>
  <c r="D1466" i="1"/>
  <c r="L1466" i="1" s="1"/>
  <c r="O1466" i="1" s="1"/>
  <c r="P1466" i="1" s="1"/>
  <c r="X1466" i="1" s="1"/>
  <c r="B1466" i="1" s="1"/>
  <c r="J1469" i="1" l="1"/>
  <c r="K1469" i="1" s="1"/>
  <c r="I1470" i="1"/>
  <c r="N1469" i="1"/>
  <c r="E1468" i="1"/>
  <c r="F1468" i="1"/>
  <c r="U1468" i="1"/>
  <c r="W1468" i="1" s="1"/>
  <c r="G1466" i="1"/>
  <c r="D1467" i="1"/>
  <c r="L1467" i="1" s="1"/>
  <c r="O1467" i="1" s="1"/>
  <c r="P1467" i="1" s="1"/>
  <c r="X1467" i="1" s="1"/>
  <c r="B1467" i="1" s="1"/>
  <c r="G1467" i="1" l="1"/>
  <c r="D1468" i="1"/>
  <c r="L1468" i="1" s="1"/>
  <c r="J1470" i="1"/>
  <c r="K1470" i="1" s="1"/>
  <c r="I1471" i="1"/>
  <c r="E1469" i="1"/>
  <c r="F1469" i="1"/>
  <c r="U1469" i="1"/>
  <c r="W1469" i="1" s="1"/>
  <c r="G1468" i="1" l="1"/>
  <c r="J1471" i="1"/>
  <c r="K1471" i="1" s="1"/>
  <c r="I1472" i="1"/>
  <c r="E1470" i="1"/>
  <c r="U1470" i="1"/>
  <c r="W1470" i="1" s="1"/>
  <c r="F1470" i="1"/>
  <c r="M1469" i="1"/>
  <c r="O1468" i="1"/>
  <c r="P1468" i="1" s="1"/>
  <c r="X1468" i="1" s="1"/>
  <c r="B1468" i="1" s="1"/>
  <c r="D1469" i="1"/>
  <c r="G1469" i="1" s="1"/>
  <c r="D1470" i="1" l="1"/>
  <c r="L1470" i="1" s="1"/>
  <c r="L1469" i="1"/>
  <c r="I1473" i="1"/>
  <c r="J1472" i="1"/>
  <c r="K1472" i="1" s="1"/>
  <c r="E1471" i="1"/>
  <c r="F1471" i="1"/>
  <c r="U1471" i="1"/>
  <c r="W1471" i="1" s="1"/>
  <c r="U1472" i="1" l="1"/>
  <c r="W1472" i="1" s="1"/>
  <c r="G1470" i="1"/>
  <c r="D1471" i="1"/>
  <c r="L1471" i="1" s="1"/>
  <c r="J1473" i="1"/>
  <c r="K1473" i="1" s="1"/>
  <c r="I1474" i="1"/>
  <c r="M1470" i="1"/>
  <c r="O1469" i="1"/>
  <c r="P1469" i="1" s="1"/>
  <c r="X1469" i="1" s="1"/>
  <c r="B1469" i="1" s="1"/>
  <c r="E1472" i="1"/>
  <c r="F1472" i="1"/>
  <c r="G1471" i="1" l="1"/>
  <c r="M1471" i="1"/>
  <c r="M1472" i="1" s="1"/>
  <c r="N1470" i="1"/>
  <c r="E1473" i="1"/>
  <c r="F1473" i="1"/>
  <c r="U1473" i="1"/>
  <c r="W1473" i="1" s="1"/>
  <c r="I1475" i="1"/>
  <c r="J1474" i="1"/>
  <c r="K1474" i="1" s="1"/>
  <c r="D1472" i="1"/>
  <c r="L1472" i="1" s="1"/>
  <c r="N1471" i="1" l="1"/>
  <c r="O1471" i="1" s="1"/>
  <c r="P1471" i="1" s="1"/>
  <c r="S1471" i="1" s="1"/>
  <c r="O1470" i="1"/>
  <c r="P1470" i="1" s="1"/>
  <c r="G1472" i="1"/>
  <c r="J1475" i="1"/>
  <c r="K1475" i="1" s="1"/>
  <c r="I1476" i="1"/>
  <c r="M1473" i="1"/>
  <c r="U1474" i="1"/>
  <c r="W1474" i="1" s="1"/>
  <c r="F1474" i="1"/>
  <c r="E1474" i="1"/>
  <c r="D1473" i="1"/>
  <c r="G1473" i="1" s="1"/>
  <c r="N1472" i="1" l="1"/>
  <c r="N1473" i="1" s="1"/>
  <c r="N1474" i="1" s="1"/>
  <c r="N1475" i="1" s="1"/>
  <c r="N1476" i="1" s="1"/>
  <c r="X1471" i="1"/>
  <c r="Y1471" i="1" s="1"/>
  <c r="X1470" i="1"/>
  <c r="S1470" i="1"/>
  <c r="L1473" i="1"/>
  <c r="M1474" i="1"/>
  <c r="M1475" i="1" s="1"/>
  <c r="M1476" i="1" s="1"/>
  <c r="D1474" i="1"/>
  <c r="G1474" i="1" s="1"/>
  <c r="J1476" i="1"/>
  <c r="K1476" i="1" s="1"/>
  <c r="I1477" i="1"/>
  <c r="F1475" i="1"/>
  <c r="E1475" i="1"/>
  <c r="U1475" i="1"/>
  <c r="W1475" i="1" s="1"/>
  <c r="B1470" i="1" l="1"/>
  <c r="O1473" i="1"/>
  <c r="P1473" i="1" s="1"/>
  <c r="X1473" i="1" s="1"/>
  <c r="B1473" i="1" s="1"/>
  <c r="O1472" i="1"/>
  <c r="P1472" i="1" s="1"/>
  <c r="X1472" i="1" s="1"/>
  <c r="B1472" i="1" s="1"/>
  <c r="B1471" i="1"/>
  <c r="Y1470" i="1"/>
  <c r="L1474" i="1"/>
  <c r="O1474" i="1" s="1"/>
  <c r="P1474" i="1" s="1"/>
  <c r="X1474" i="1" s="1"/>
  <c r="B1474" i="1" s="1"/>
  <c r="S1473" i="1"/>
  <c r="S1472" i="1"/>
  <c r="Y1472" i="1" s="1"/>
  <c r="D1475" i="1"/>
  <c r="L1475" i="1" s="1"/>
  <c r="O1475" i="1" s="1"/>
  <c r="P1475" i="1" s="1"/>
  <c r="X1475" i="1" s="1"/>
  <c r="B1475" i="1" s="1"/>
  <c r="F1476" i="1"/>
  <c r="U1476" i="1"/>
  <c r="W1476" i="1" s="1"/>
  <c r="E1476" i="1"/>
  <c r="I1478" i="1"/>
  <c r="J1477" i="1"/>
  <c r="K1477" i="1" s="1"/>
  <c r="N1477" i="1"/>
  <c r="M1477" i="1"/>
  <c r="G1475" i="1" l="1"/>
  <c r="Y1473" i="1"/>
  <c r="D1476" i="1"/>
  <c r="L1476" i="1" s="1"/>
  <c r="O1476" i="1" s="1"/>
  <c r="P1476" i="1" s="1"/>
  <c r="X1476" i="1" s="1"/>
  <c r="B1476" i="1" s="1"/>
  <c r="F1477" i="1"/>
  <c r="U1477" i="1"/>
  <c r="W1477" i="1" s="1"/>
  <c r="E1477" i="1"/>
  <c r="J1478" i="1"/>
  <c r="K1478" i="1" s="1"/>
  <c r="I1479" i="1"/>
  <c r="N1478" i="1"/>
  <c r="M1478" i="1"/>
  <c r="G1476" i="1" l="1"/>
  <c r="F1478" i="1"/>
  <c r="E1478" i="1"/>
  <c r="U1478" i="1"/>
  <c r="W1478" i="1" s="1"/>
  <c r="I1480" i="1"/>
  <c r="M1479" i="1"/>
  <c r="J1479" i="1"/>
  <c r="K1479" i="1" s="1"/>
  <c r="N1479" i="1"/>
  <c r="D1477" i="1"/>
  <c r="G1477" i="1" s="1"/>
  <c r="F1479" i="1" l="1"/>
  <c r="E1479" i="1"/>
  <c r="U1479" i="1"/>
  <c r="W1479" i="1" s="1"/>
  <c r="J1480" i="1"/>
  <c r="K1480" i="1" s="1"/>
  <c r="I1481" i="1"/>
  <c r="M1480" i="1"/>
  <c r="N1480" i="1"/>
  <c r="D1478" i="1"/>
  <c r="G1478" i="1" s="1"/>
  <c r="L1477" i="1"/>
  <c r="O1477" i="1" s="1"/>
  <c r="P1477" i="1" s="1"/>
  <c r="X1477" i="1" l="1"/>
  <c r="J1481" i="1"/>
  <c r="K1481" i="1" s="1"/>
  <c r="I1482" i="1"/>
  <c r="M1481" i="1"/>
  <c r="N1481" i="1"/>
  <c r="U1480" i="1"/>
  <c r="W1480" i="1" s="1"/>
  <c r="E1480" i="1"/>
  <c r="F1480" i="1"/>
  <c r="D1479" i="1"/>
  <c r="L1479" i="1" s="1"/>
  <c r="O1479" i="1" s="1"/>
  <c r="P1479" i="1" s="1"/>
  <c r="X1479" i="1" s="1"/>
  <c r="B1479" i="1" s="1"/>
  <c r="L1478" i="1"/>
  <c r="O1478" i="1" s="1"/>
  <c r="P1478" i="1" s="1"/>
  <c r="X1478" i="1" s="1"/>
  <c r="B1478" i="1" s="1"/>
  <c r="B1477" i="1" l="1"/>
  <c r="G1479" i="1"/>
  <c r="D1480" i="1"/>
  <c r="L1480" i="1" s="1"/>
  <c r="O1480" i="1" s="1"/>
  <c r="P1480" i="1" s="1"/>
  <c r="I1483" i="1"/>
  <c r="J1482" i="1"/>
  <c r="K1482" i="1" s="1"/>
  <c r="M1482" i="1"/>
  <c r="N1482" i="1"/>
  <c r="F1481" i="1"/>
  <c r="U1481" i="1"/>
  <c r="W1481" i="1" s="1"/>
  <c r="E1481" i="1"/>
  <c r="X1480" i="1" l="1"/>
  <c r="G1480" i="1"/>
  <c r="U1482" i="1"/>
  <c r="W1482" i="1" s="1"/>
  <c r="E1482" i="1"/>
  <c r="F1482" i="1"/>
  <c r="J1483" i="1"/>
  <c r="K1483" i="1" s="1"/>
  <c r="M1483" i="1"/>
  <c r="I1484" i="1"/>
  <c r="N1483" i="1"/>
  <c r="D1481" i="1"/>
  <c r="L1481" i="1" s="1"/>
  <c r="O1481" i="1" s="1"/>
  <c r="P1481" i="1" s="1"/>
  <c r="X1481" i="1" s="1"/>
  <c r="B1481" i="1" s="1"/>
  <c r="B1480" i="1" l="1"/>
  <c r="F1483" i="1"/>
  <c r="U1483" i="1"/>
  <c r="W1483" i="1" s="1"/>
  <c r="E1483" i="1"/>
  <c r="G1481" i="1"/>
  <c r="D1482" i="1"/>
  <c r="L1482" i="1" s="1"/>
  <c r="O1482" i="1" s="1"/>
  <c r="P1482" i="1" s="1"/>
  <c r="X1482" i="1" s="1"/>
  <c r="B1482" i="1" s="1"/>
  <c r="J1484" i="1"/>
  <c r="K1484" i="1" s="1"/>
  <c r="M1484" i="1"/>
  <c r="I1485" i="1"/>
  <c r="N1484" i="1"/>
  <c r="G1482" i="1" l="1"/>
  <c r="F1484" i="1"/>
  <c r="U1484" i="1"/>
  <c r="W1484" i="1" s="1"/>
  <c r="E1484" i="1"/>
  <c r="D1483" i="1"/>
  <c r="L1483" i="1" s="1"/>
  <c r="O1483" i="1" s="1"/>
  <c r="P1483" i="1" s="1"/>
  <c r="X1483" i="1" s="1"/>
  <c r="B1483" i="1" s="1"/>
  <c r="I1486" i="1"/>
  <c r="J1485" i="1"/>
  <c r="K1485" i="1" s="1"/>
  <c r="M1485" i="1"/>
  <c r="N1485" i="1"/>
  <c r="G1483" i="1" l="1"/>
  <c r="F1485" i="1"/>
  <c r="U1485" i="1"/>
  <c r="W1485" i="1" s="1"/>
  <c r="E1485" i="1"/>
  <c r="M1486" i="1"/>
  <c r="I1487" i="1"/>
  <c r="J1486" i="1"/>
  <c r="K1486" i="1" s="1"/>
  <c r="N1486" i="1"/>
  <c r="D1484" i="1"/>
  <c r="G1484" i="1" s="1"/>
  <c r="J1487" i="1" l="1"/>
  <c r="K1487" i="1" s="1"/>
  <c r="M1487" i="1"/>
  <c r="I1488" i="1"/>
  <c r="N1487" i="1"/>
  <c r="F1486" i="1"/>
  <c r="U1486" i="1"/>
  <c r="W1486" i="1" s="1"/>
  <c r="E1486" i="1"/>
  <c r="D1485" i="1"/>
  <c r="G1485" i="1" s="1"/>
  <c r="L1484" i="1"/>
  <c r="O1484" i="1" s="1"/>
  <c r="P1484" i="1" s="1"/>
  <c r="X1484" i="1" s="1"/>
  <c r="B1484" i="1" s="1"/>
  <c r="L1485" i="1" l="1"/>
  <c r="O1485" i="1" s="1"/>
  <c r="P1485" i="1" s="1"/>
  <c r="X1485" i="1" s="1"/>
  <c r="B1485" i="1" s="1"/>
  <c r="D1486" i="1"/>
  <c r="L1486" i="1" s="1"/>
  <c r="O1486" i="1" s="1"/>
  <c r="P1486" i="1" s="1"/>
  <c r="X1486" i="1" s="1"/>
  <c r="B1486" i="1" s="1"/>
  <c r="I1489" i="1"/>
  <c r="J1488" i="1"/>
  <c r="K1488" i="1" s="1"/>
  <c r="M1488" i="1"/>
  <c r="N1488" i="1"/>
  <c r="U1487" i="1"/>
  <c r="W1487" i="1" s="1"/>
  <c r="F1487" i="1"/>
  <c r="E1487" i="1"/>
  <c r="G1486" i="1" l="1"/>
  <c r="J1489" i="1"/>
  <c r="K1489" i="1" s="1"/>
  <c r="M1489" i="1"/>
  <c r="I1490" i="1"/>
  <c r="N1489" i="1"/>
  <c r="U1488" i="1"/>
  <c r="W1488" i="1" s="1"/>
  <c r="F1488" i="1"/>
  <c r="E1488" i="1"/>
  <c r="D1487" i="1"/>
  <c r="G1487" i="1" s="1"/>
  <c r="L1487" i="1" l="1"/>
  <c r="O1487" i="1" s="1"/>
  <c r="P1487" i="1" s="1"/>
  <c r="X1487" i="1" s="1"/>
  <c r="B1487" i="1" s="1"/>
  <c r="D1488" i="1"/>
  <c r="G1488" i="1" s="1"/>
  <c r="I1491" i="1"/>
  <c r="M1490" i="1"/>
  <c r="J1490" i="1"/>
  <c r="K1490" i="1" s="1"/>
  <c r="N1490" i="1"/>
  <c r="F1489" i="1"/>
  <c r="U1489" i="1"/>
  <c r="W1489" i="1" s="1"/>
  <c r="E1489" i="1"/>
  <c r="L1488" i="1" l="1"/>
  <c r="O1488" i="1" s="1"/>
  <c r="P1488" i="1" s="1"/>
  <c r="X1488" i="1" s="1"/>
  <c r="B1488" i="1" s="1"/>
  <c r="J1491" i="1"/>
  <c r="K1491" i="1" s="1"/>
  <c r="M1491" i="1"/>
  <c r="I1492" i="1"/>
  <c r="N1491" i="1"/>
  <c r="D1489" i="1"/>
  <c r="L1489" i="1" s="1"/>
  <c r="O1489" i="1" s="1"/>
  <c r="P1489" i="1" s="1"/>
  <c r="X1489" i="1" s="1"/>
  <c r="B1489" i="1" s="1"/>
  <c r="E1490" i="1"/>
  <c r="F1490" i="1"/>
  <c r="U1490" i="1"/>
  <c r="W1490" i="1" s="1"/>
  <c r="G1489" i="1" l="1"/>
  <c r="I1493" i="1"/>
  <c r="M1492" i="1"/>
  <c r="J1492" i="1"/>
  <c r="K1492" i="1" s="1"/>
  <c r="N1492" i="1"/>
  <c r="D1490" i="1"/>
  <c r="G1490" i="1" s="1"/>
  <c r="F1491" i="1"/>
  <c r="U1491" i="1"/>
  <c r="W1491" i="1" s="1"/>
  <c r="E1491" i="1"/>
  <c r="L1490" i="1" l="1"/>
  <c r="O1490" i="1" s="1"/>
  <c r="P1490" i="1" s="1"/>
  <c r="X1490" i="1" s="1"/>
  <c r="B1490" i="1" s="1"/>
  <c r="F1492" i="1"/>
  <c r="U1492" i="1"/>
  <c r="W1492" i="1" s="1"/>
  <c r="E1492" i="1"/>
  <c r="D1491" i="1"/>
  <c r="G1491" i="1" s="1"/>
  <c r="J1493" i="1"/>
  <c r="K1493" i="1" s="1"/>
  <c r="M1493" i="1"/>
  <c r="I1494" i="1"/>
  <c r="N1493" i="1"/>
  <c r="L1491" i="1" l="1"/>
  <c r="O1491" i="1" s="1"/>
  <c r="P1491" i="1" s="1"/>
  <c r="F1493" i="1"/>
  <c r="U1493" i="1"/>
  <c r="W1493" i="1" s="1"/>
  <c r="E1493" i="1"/>
  <c r="D1492" i="1"/>
  <c r="G1492" i="1" s="1"/>
  <c r="J1494" i="1"/>
  <c r="K1494" i="1" s="1"/>
  <c r="I1495" i="1"/>
  <c r="M1494" i="1"/>
  <c r="N1494" i="1"/>
  <c r="X1491" i="1" l="1"/>
  <c r="L1492" i="1"/>
  <c r="O1492" i="1" s="1"/>
  <c r="P1492" i="1" s="1"/>
  <c r="X1492" i="1" s="1"/>
  <c r="B1492" i="1" s="1"/>
  <c r="M1495" i="1"/>
  <c r="I1496" i="1"/>
  <c r="J1495" i="1"/>
  <c r="K1495" i="1" s="1"/>
  <c r="N1495" i="1"/>
  <c r="F1494" i="1"/>
  <c r="U1494" i="1"/>
  <c r="W1494" i="1" s="1"/>
  <c r="E1494" i="1"/>
  <c r="D1493" i="1"/>
  <c r="L1493" i="1" s="1"/>
  <c r="O1493" i="1" s="1"/>
  <c r="P1493" i="1" s="1"/>
  <c r="X1493" i="1" s="1"/>
  <c r="B1493" i="1" s="1"/>
  <c r="B1491" i="1" l="1"/>
  <c r="D1494" i="1"/>
  <c r="L1494" i="1" s="1"/>
  <c r="O1494" i="1" s="1"/>
  <c r="P1494" i="1" s="1"/>
  <c r="X1494" i="1" s="1"/>
  <c r="B1494" i="1" s="1"/>
  <c r="I1497" i="1"/>
  <c r="J1496" i="1"/>
  <c r="K1496" i="1" s="1"/>
  <c r="M1496" i="1"/>
  <c r="N1496" i="1"/>
  <c r="F1495" i="1"/>
  <c r="U1495" i="1"/>
  <c r="W1495" i="1" s="1"/>
  <c r="E1495" i="1"/>
  <c r="G1493" i="1"/>
  <c r="G1494" i="1" l="1"/>
  <c r="M1497" i="1"/>
  <c r="J1497" i="1"/>
  <c r="K1497" i="1" s="1"/>
  <c r="I1498" i="1"/>
  <c r="N1497" i="1"/>
  <c r="F1496" i="1"/>
  <c r="E1496" i="1"/>
  <c r="U1496" i="1"/>
  <c r="W1496" i="1" s="1"/>
  <c r="D1495" i="1"/>
  <c r="L1495" i="1" s="1"/>
  <c r="O1495" i="1" s="1"/>
  <c r="P1495" i="1" s="1"/>
  <c r="X1495" i="1" s="1"/>
  <c r="B1495" i="1" s="1"/>
  <c r="M1498" i="1" l="1"/>
  <c r="G1495" i="1"/>
  <c r="D1496" i="1"/>
  <c r="G1496" i="1" s="1"/>
  <c r="J1498" i="1"/>
  <c r="K1498" i="1" s="1"/>
  <c r="I1499" i="1"/>
  <c r="N1498" i="1"/>
  <c r="E1497" i="1"/>
  <c r="F1497" i="1"/>
  <c r="U1497" i="1"/>
  <c r="W1497" i="1" s="1"/>
  <c r="L1496" i="1" l="1"/>
  <c r="O1496" i="1" s="1"/>
  <c r="P1496" i="1" s="1"/>
  <c r="X1496" i="1" s="1"/>
  <c r="B1496" i="1" s="1"/>
  <c r="F1498" i="1"/>
  <c r="E1498" i="1"/>
  <c r="U1498" i="1"/>
  <c r="W1498" i="1" s="1"/>
  <c r="D1497" i="1"/>
  <c r="L1497" i="1" s="1"/>
  <c r="O1497" i="1" s="1"/>
  <c r="P1497" i="1" s="1"/>
  <c r="X1497" i="1" s="1"/>
  <c r="B1497" i="1" s="1"/>
  <c r="I1500" i="1"/>
  <c r="J1499" i="1"/>
  <c r="K1499" i="1" s="1"/>
  <c r="N1499" i="1"/>
  <c r="G1497" i="1" l="1"/>
  <c r="F1499" i="1"/>
  <c r="E1499" i="1"/>
  <c r="U1499" i="1"/>
  <c r="W1499" i="1" s="1"/>
  <c r="D1498" i="1"/>
  <c r="L1498" i="1" s="1"/>
  <c r="I1501" i="1"/>
  <c r="J1500" i="1"/>
  <c r="K1500" i="1" s="1"/>
  <c r="N1500" i="1"/>
  <c r="G1498" i="1" l="1"/>
  <c r="F1500" i="1"/>
  <c r="U1500" i="1"/>
  <c r="W1500" i="1" s="1"/>
  <c r="E1500" i="1"/>
  <c r="I1502" i="1"/>
  <c r="J1501" i="1"/>
  <c r="K1501" i="1" s="1"/>
  <c r="M1499" i="1"/>
  <c r="M1500" i="1" s="1"/>
  <c r="O1498" i="1"/>
  <c r="P1498" i="1" s="1"/>
  <c r="X1498" i="1" s="1"/>
  <c r="B1498" i="1" s="1"/>
  <c r="D1499" i="1"/>
  <c r="G1499" i="1" s="1"/>
  <c r="L1499" i="1" l="1"/>
  <c r="O1499" i="1" s="1"/>
  <c r="P1499" i="1" s="1"/>
  <c r="X1499" i="1" s="1"/>
  <c r="B1499" i="1" s="1"/>
  <c r="F1501" i="1"/>
  <c r="E1501" i="1"/>
  <c r="U1501" i="1"/>
  <c r="W1501" i="1" s="1"/>
  <c r="J1502" i="1"/>
  <c r="K1502" i="1" s="1"/>
  <c r="U1502" i="1" s="1"/>
  <c r="W1502" i="1" s="1"/>
  <c r="I1503" i="1"/>
  <c r="D1500" i="1"/>
  <c r="G1500" i="1" s="1"/>
  <c r="L1500" i="1" l="1"/>
  <c r="O1500" i="1" s="1"/>
  <c r="P1500" i="1" s="1"/>
  <c r="X1500" i="1" s="1"/>
  <c r="B1500" i="1" s="1"/>
  <c r="J1503" i="1"/>
  <c r="K1503" i="1" s="1"/>
  <c r="I1504" i="1"/>
  <c r="E1502" i="1"/>
  <c r="F1502" i="1"/>
  <c r="D1501" i="1"/>
  <c r="L1501" i="1" s="1"/>
  <c r="M1501" i="1" l="1"/>
  <c r="N1501" i="1" s="1"/>
  <c r="O1501" i="1" s="1"/>
  <c r="P1501" i="1" s="1"/>
  <c r="S1501" i="1" s="1"/>
  <c r="M1502" i="1"/>
  <c r="D1502" i="1"/>
  <c r="G1502" i="1" s="1"/>
  <c r="I1505" i="1"/>
  <c r="J1504" i="1"/>
  <c r="K1504" i="1" s="1"/>
  <c r="F1503" i="1"/>
  <c r="E1503" i="1"/>
  <c r="U1503" i="1"/>
  <c r="W1503" i="1" s="1"/>
  <c r="G1501" i="1"/>
  <c r="N1502" i="1" l="1"/>
  <c r="N1503" i="1" s="1"/>
  <c r="N1504" i="1" s="1"/>
  <c r="N1505" i="1" s="1"/>
  <c r="L1502" i="1"/>
  <c r="M1503" i="1"/>
  <c r="M1504" i="1" s="1"/>
  <c r="M1505" i="1" s="1"/>
  <c r="E1504" i="1"/>
  <c r="F1504" i="1"/>
  <c r="U1504" i="1"/>
  <c r="W1504" i="1" s="1"/>
  <c r="D1503" i="1"/>
  <c r="G1503" i="1" s="1"/>
  <c r="X1501" i="1"/>
  <c r="I1506" i="1"/>
  <c r="J1505" i="1"/>
  <c r="K1505" i="1" s="1"/>
  <c r="O1502" i="1" l="1"/>
  <c r="P1502" i="1" s="1"/>
  <c r="S1502" i="1"/>
  <c r="Y1502" i="1" s="1"/>
  <c r="Y1501" i="1"/>
  <c r="L1503" i="1"/>
  <c r="O1503" i="1" s="1"/>
  <c r="P1503" i="1" s="1"/>
  <c r="X1503" i="1" s="1"/>
  <c r="B1503" i="1" s="1"/>
  <c r="E1505" i="1"/>
  <c r="F1505" i="1"/>
  <c r="U1505" i="1"/>
  <c r="W1505" i="1" s="1"/>
  <c r="B1501" i="1"/>
  <c r="D1504" i="1"/>
  <c r="G1504" i="1" s="1"/>
  <c r="I1507" i="1"/>
  <c r="J1506" i="1"/>
  <c r="K1506" i="1" s="1"/>
  <c r="N1506" i="1"/>
  <c r="M1506" i="1"/>
  <c r="X1502" i="1" l="1"/>
  <c r="L1504" i="1"/>
  <c r="O1504" i="1" s="1"/>
  <c r="P1504" i="1" s="1"/>
  <c r="X1504" i="1" s="1"/>
  <c r="B1504" i="1" s="1"/>
  <c r="M1507" i="1"/>
  <c r="E1506" i="1"/>
  <c r="U1506" i="1"/>
  <c r="W1506" i="1" s="1"/>
  <c r="F1506" i="1"/>
  <c r="D1505" i="1"/>
  <c r="L1505" i="1" s="1"/>
  <c r="O1505" i="1" s="1"/>
  <c r="P1505" i="1" s="1"/>
  <c r="X1505" i="1" s="1"/>
  <c r="B1505" i="1" s="1"/>
  <c r="J1507" i="1"/>
  <c r="K1507" i="1" s="1"/>
  <c r="I1508" i="1"/>
  <c r="N1507" i="1"/>
  <c r="B1502" i="1" l="1"/>
  <c r="G1505" i="1"/>
  <c r="E1507" i="1"/>
  <c r="F1507" i="1"/>
  <c r="U1507" i="1"/>
  <c r="W1507" i="1" s="1"/>
  <c r="D1506" i="1"/>
  <c r="L1506" i="1" s="1"/>
  <c r="O1506" i="1" s="1"/>
  <c r="P1506" i="1" s="1"/>
  <c r="X1506" i="1" s="1"/>
  <c r="B1506" i="1" s="1"/>
  <c r="I1509" i="1"/>
  <c r="M1508" i="1"/>
  <c r="J1508" i="1"/>
  <c r="K1508" i="1" s="1"/>
  <c r="N1508" i="1"/>
  <c r="G1506" i="1" l="1"/>
  <c r="I1510" i="1"/>
  <c r="M1509" i="1"/>
  <c r="J1509" i="1"/>
  <c r="K1509" i="1" s="1"/>
  <c r="N1509" i="1"/>
  <c r="E1508" i="1"/>
  <c r="F1508" i="1"/>
  <c r="U1508" i="1"/>
  <c r="W1508" i="1" s="1"/>
  <c r="D1507" i="1"/>
  <c r="G1507" i="1" s="1"/>
  <c r="U1509" i="1" l="1"/>
  <c r="W1509" i="1" s="1"/>
  <c r="F1509" i="1"/>
  <c r="E1509" i="1"/>
  <c r="D1508" i="1"/>
  <c r="L1508" i="1" s="1"/>
  <c r="O1508" i="1" s="1"/>
  <c r="P1508" i="1" s="1"/>
  <c r="L1507" i="1"/>
  <c r="O1507" i="1" s="1"/>
  <c r="P1507" i="1" s="1"/>
  <c r="X1507" i="1" s="1"/>
  <c r="B1507" i="1" s="1"/>
  <c r="J1510" i="1"/>
  <c r="K1510" i="1" s="1"/>
  <c r="M1510" i="1"/>
  <c r="I1511" i="1"/>
  <c r="N1510" i="1"/>
  <c r="X1508" i="1" l="1"/>
  <c r="G1508" i="1"/>
  <c r="D1509" i="1"/>
  <c r="G1509" i="1" s="1"/>
  <c r="E1510" i="1"/>
  <c r="F1510" i="1"/>
  <c r="U1510" i="1"/>
  <c r="W1510" i="1" s="1"/>
  <c r="M1511" i="1"/>
  <c r="I1512" i="1"/>
  <c r="J1511" i="1"/>
  <c r="K1511" i="1" s="1"/>
  <c r="N1511" i="1"/>
  <c r="B1508" i="1" l="1"/>
  <c r="L1509" i="1"/>
  <c r="O1509" i="1" s="1"/>
  <c r="P1509" i="1" s="1"/>
  <c r="D1510" i="1"/>
  <c r="G1510" i="1" s="1"/>
  <c r="E1511" i="1"/>
  <c r="F1511" i="1"/>
  <c r="U1511" i="1"/>
  <c r="W1511" i="1" s="1"/>
  <c r="I1513" i="1"/>
  <c r="M1512" i="1"/>
  <c r="J1512" i="1"/>
  <c r="K1512" i="1" s="1"/>
  <c r="N1512" i="1"/>
  <c r="X1509" i="1" l="1"/>
  <c r="L1510" i="1"/>
  <c r="O1510" i="1" s="1"/>
  <c r="P1510" i="1" s="1"/>
  <c r="X1510" i="1" s="1"/>
  <c r="B1510" i="1" s="1"/>
  <c r="J1513" i="1"/>
  <c r="K1513" i="1" s="1"/>
  <c r="I1514" i="1"/>
  <c r="M1513" i="1"/>
  <c r="N1513" i="1"/>
  <c r="D1511" i="1"/>
  <c r="L1511" i="1" s="1"/>
  <c r="O1511" i="1" s="1"/>
  <c r="P1511" i="1" s="1"/>
  <c r="X1511" i="1" s="1"/>
  <c r="B1511" i="1" s="1"/>
  <c r="E1512" i="1"/>
  <c r="U1512" i="1"/>
  <c r="W1512" i="1" s="1"/>
  <c r="F1512" i="1"/>
  <c r="B1509" i="1" l="1"/>
  <c r="G1511" i="1"/>
  <c r="D1512" i="1"/>
  <c r="G1512" i="1" s="1"/>
  <c r="I1515" i="1"/>
  <c r="J1514" i="1"/>
  <c r="K1514" i="1" s="1"/>
  <c r="M1514" i="1"/>
  <c r="N1514" i="1"/>
  <c r="E1513" i="1"/>
  <c r="F1513" i="1"/>
  <c r="U1513" i="1"/>
  <c r="W1513" i="1" s="1"/>
  <c r="L1512" i="1" l="1"/>
  <c r="O1512" i="1" s="1"/>
  <c r="P1512" i="1" s="1"/>
  <c r="X1512" i="1" s="1"/>
  <c r="B1512" i="1" s="1"/>
  <c r="E1514" i="1"/>
  <c r="F1514" i="1"/>
  <c r="U1514" i="1"/>
  <c r="W1514" i="1" s="1"/>
  <c r="M1515" i="1"/>
  <c r="I1516" i="1"/>
  <c r="J1515" i="1"/>
  <c r="K1515" i="1" s="1"/>
  <c r="N1515" i="1"/>
  <c r="D1513" i="1"/>
  <c r="L1513" i="1" s="1"/>
  <c r="O1513" i="1" s="1"/>
  <c r="P1513" i="1" s="1"/>
  <c r="X1513" i="1" s="1"/>
  <c r="B1513" i="1" s="1"/>
  <c r="E1515" i="1" l="1"/>
  <c r="U1515" i="1"/>
  <c r="W1515" i="1" s="1"/>
  <c r="F1515" i="1"/>
  <c r="I1517" i="1"/>
  <c r="M1516" i="1"/>
  <c r="J1516" i="1"/>
  <c r="K1516" i="1" s="1"/>
  <c r="N1516" i="1"/>
  <c r="G1513" i="1"/>
  <c r="D1514" i="1"/>
  <c r="G1514" i="1" s="1"/>
  <c r="L1514" i="1" l="1"/>
  <c r="O1514" i="1" s="1"/>
  <c r="P1514" i="1" s="1"/>
  <c r="X1514" i="1" s="1"/>
  <c r="B1514" i="1" s="1"/>
  <c r="J1517" i="1"/>
  <c r="K1517" i="1" s="1"/>
  <c r="M1517" i="1"/>
  <c r="I1518" i="1"/>
  <c r="N1517" i="1"/>
  <c r="E1516" i="1"/>
  <c r="F1516" i="1"/>
  <c r="U1516" i="1"/>
  <c r="W1516" i="1" s="1"/>
  <c r="D1515" i="1"/>
  <c r="L1515" i="1" s="1"/>
  <c r="O1515" i="1" s="1"/>
  <c r="P1515" i="1" s="1"/>
  <c r="X1515" i="1" s="1"/>
  <c r="B1515" i="1" s="1"/>
  <c r="G1515" i="1" l="1"/>
  <c r="J1518" i="1"/>
  <c r="K1518" i="1" s="1"/>
  <c r="I1519" i="1"/>
  <c r="M1518" i="1"/>
  <c r="N1518" i="1"/>
  <c r="D1516" i="1"/>
  <c r="L1516" i="1" s="1"/>
  <c r="O1516" i="1" s="1"/>
  <c r="P1516" i="1" s="1"/>
  <c r="X1516" i="1" s="1"/>
  <c r="B1516" i="1" s="1"/>
  <c r="E1517" i="1"/>
  <c r="F1517" i="1"/>
  <c r="U1517" i="1"/>
  <c r="W1517" i="1" s="1"/>
  <c r="G1516" i="1" l="1"/>
  <c r="D1517" i="1"/>
  <c r="G1517" i="1" s="1"/>
  <c r="I1520" i="1"/>
  <c r="J1519" i="1"/>
  <c r="K1519" i="1" s="1"/>
  <c r="M1519" i="1"/>
  <c r="N1519" i="1"/>
  <c r="E1518" i="1"/>
  <c r="F1518" i="1"/>
  <c r="U1518" i="1"/>
  <c r="W1518" i="1" s="1"/>
  <c r="L1517" i="1" l="1"/>
  <c r="O1517" i="1" s="1"/>
  <c r="P1517" i="1" s="1"/>
  <c r="X1517" i="1" s="1"/>
  <c r="B1517" i="1" s="1"/>
  <c r="E1519" i="1"/>
  <c r="U1519" i="1"/>
  <c r="W1519" i="1" s="1"/>
  <c r="F1519" i="1"/>
  <c r="D1518" i="1"/>
  <c r="L1518" i="1" s="1"/>
  <c r="O1518" i="1" s="1"/>
  <c r="P1518" i="1" s="1"/>
  <c r="X1518" i="1" s="1"/>
  <c r="B1518" i="1" s="1"/>
  <c r="M1520" i="1"/>
  <c r="I1521" i="1"/>
  <c r="J1520" i="1"/>
  <c r="K1520" i="1" s="1"/>
  <c r="N1520" i="1"/>
  <c r="G1518" i="1" l="1"/>
  <c r="M1521" i="1"/>
  <c r="I1522" i="1"/>
  <c r="J1521" i="1"/>
  <c r="K1521" i="1" s="1"/>
  <c r="N1521" i="1"/>
  <c r="E1520" i="1"/>
  <c r="U1520" i="1"/>
  <c r="W1520" i="1" s="1"/>
  <c r="F1520" i="1"/>
  <c r="D1519" i="1"/>
  <c r="L1519" i="1" s="1"/>
  <c r="O1519" i="1" s="1"/>
  <c r="P1519" i="1" s="1"/>
  <c r="X1519" i="1" s="1"/>
  <c r="B1519" i="1" s="1"/>
  <c r="E1521" i="1" l="1"/>
  <c r="F1521" i="1"/>
  <c r="U1521" i="1"/>
  <c r="W1521" i="1" s="1"/>
  <c r="D1520" i="1"/>
  <c r="G1520" i="1" s="1"/>
  <c r="J1522" i="1"/>
  <c r="K1522" i="1" s="1"/>
  <c r="I1523" i="1"/>
  <c r="M1522" i="1"/>
  <c r="N1522" i="1"/>
  <c r="G1519" i="1"/>
  <c r="I1524" i="1" l="1"/>
  <c r="J1523" i="1"/>
  <c r="K1523" i="1" s="1"/>
  <c r="M1523" i="1"/>
  <c r="N1523" i="1"/>
  <c r="F1522" i="1"/>
  <c r="E1522" i="1"/>
  <c r="U1522" i="1"/>
  <c r="W1522" i="1" s="1"/>
  <c r="L1520" i="1"/>
  <c r="O1520" i="1" s="1"/>
  <c r="P1520" i="1" s="1"/>
  <c r="X1520" i="1" s="1"/>
  <c r="B1520" i="1" s="1"/>
  <c r="D1521" i="1"/>
  <c r="G1521" i="1" s="1"/>
  <c r="L1521" i="1" l="1"/>
  <c r="O1521" i="1" s="1"/>
  <c r="P1521" i="1" s="1"/>
  <c r="X1521" i="1" s="1"/>
  <c r="B1521" i="1" s="1"/>
  <c r="D1522" i="1"/>
  <c r="G1522" i="1" s="1"/>
  <c r="E1523" i="1"/>
  <c r="F1523" i="1"/>
  <c r="U1523" i="1"/>
  <c r="W1523" i="1" s="1"/>
  <c r="M1524" i="1"/>
  <c r="I1525" i="1"/>
  <c r="J1524" i="1"/>
  <c r="K1524" i="1" s="1"/>
  <c r="N1524" i="1"/>
  <c r="L1522" i="1" l="1"/>
  <c r="O1522" i="1" s="1"/>
  <c r="P1522" i="1" s="1"/>
  <c r="X1522" i="1" s="1"/>
  <c r="B1522" i="1" s="1"/>
  <c r="I1526" i="1"/>
  <c r="M1525" i="1"/>
  <c r="J1525" i="1"/>
  <c r="K1525" i="1" s="1"/>
  <c r="N1525" i="1"/>
  <c r="D1523" i="1"/>
  <c r="G1523" i="1" s="1"/>
  <c r="E1524" i="1"/>
  <c r="U1524" i="1"/>
  <c r="W1524" i="1" s="1"/>
  <c r="F1524" i="1"/>
  <c r="L1523" i="1" l="1"/>
  <c r="O1523" i="1" s="1"/>
  <c r="P1523" i="1" s="1"/>
  <c r="E1525" i="1"/>
  <c r="F1525" i="1"/>
  <c r="U1525" i="1"/>
  <c r="W1525" i="1" s="1"/>
  <c r="D1524" i="1"/>
  <c r="L1524" i="1" s="1"/>
  <c r="O1524" i="1" s="1"/>
  <c r="P1524" i="1" s="1"/>
  <c r="X1524" i="1" s="1"/>
  <c r="B1524" i="1" s="1"/>
  <c r="I1527" i="1"/>
  <c r="J1526" i="1"/>
  <c r="K1526" i="1" s="1"/>
  <c r="M1526" i="1"/>
  <c r="N1526" i="1"/>
  <c r="X1523" i="1" l="1"/>
  <c r="G1524" i="1"/>
  <c r="F1526" i="1"/>
  <c r="E1526" i="1"/>
  <c r="U1526" i="1"/>
  <c r="W1526" i="1" s="1"/>
  <c r="I1528" i="1"/>
  <c r="J1527" i="1"/>
  <c r="K1527" i="1" s="1"/>
  <c r="M1527" i="1"/>
  <c r="N1527" i="1"/>
  <c r="D1525" i="1"/>
  <c r="L1525" i="1" s="1"/>
  <c r="O1525" i="1" s="1"/>
  <c r="P1525" i="1" s="1"/>
  <c r="X1525" i="1" s="1"/>
  <c r="B1525" i="1" s="1"/>
  <c r="B1523" i="1" l="1"/>
  <c r="M1528" i="1"/>
  <c r="E1527" i="1"/>
  <c r="F1527" i="1"/>
  <c r="U1527" i="1"/>
  <c r="W1527" i="1" s="1"/>
  <c r="J1528" i="1"/>
  <c r="K1528" i="1" s="1"/>
  <c r="I1529" i="1"/>
  <c r="N1528" i="1"/>
  <c r="D1526" i="1"/>
  <c r="G1526" i="1" s="1"/>
  <c r="G1525" i="1"/>
  <c r="I1530" i="1" l="1"/>
  <c r="J1529" i="1"/>
  <c r="K1529" i="1" s="1"/>
  <c r="N1529" i="1"/>
  <c r="E1528" i="1"/>
  <c r="U1528" i="1"/>
  <c r="W1528" i="1" s="1"/>
  <c r="F1528" i="1"/>
  <c r="M1529" i="1"/>
  <c r="L1526" i="1"/>
  <c r="O1526" i="1" s="1"/>
  <c r="P1526" i="1" s="1"/>
  <c r="X1526" i="1" s="1"/>
  <c r="B1526" i="1" s="1"/>
  <c r="D1527" i="1"/>
  <c r="G1527" i="1" s="1"/>
  <c r="L1527" i="1" l="1"/>
  <c r="O1527" i="1" s="1"/>
  <c r="P1527" i="1" s="1"/>
  <c r="X1527" i="1" s="1"/>
  <c r="B1527" i="1" s="1"/>
  <c r="D1528" i="1"/>
  <c r="L1528" i="1" s="1"/>
  <c r="O1528" i="1" s="1"/>
  <c r="P1528" i="1" s="1"/>
  <c r="X1528" i="1" s="1"/>
  <c r="B1528" i="1" s="1"/>
  <c r="E1529" i="1"/>
  <c r="U1529" i="1"/>
  <c r="W1529" i="1" s="1"/>
  <c r="F1529" i="1"/>
  <c r="I1531" i="1"/>
  <c r="J1530" i="1"/>
  <c r="K1530" i="1" s="1"/>
  <c r="N1530" i="1"/>
  <c r="G1528" i="1" l="1"/>
  <c r="E1530" i="1"/>
  <c r="F1530" i="1"/>
  <c r="U1530" i="1"/>
  <c r="W1530" i="1" s="1"/>
  <c r="I1532" i="1"/>
  <c r="J1531" i="1"/>
  <c r="K1531" i="1" s="1"/>
  <c r="N1531" i="1"/>
  <c r="D1529" i="1"/>
  <c r="G1529" i="1" s="1"/>
  <c r="L1529" i="1" l="1"/>
  <c r="O1529" i="1" s="1"/>
  <c r="P1529" i="1" s="1"/>
  <c r="X1529" i="1" s="1"/>
  <c r="B1529" i="1" s="1"/>
  <c r="E1531" i="1"/>
  <c r="U1531" i="1"/>
  <c r="W1531" i="1" s="1"/>
  <c r="F1531" i="1"/>
  <c r="J1532" i="1"/>
  <c r="K1532" i="1" s="1"/>
  <c r="I1533" i="1"/>
  <c r="M1530" i="1"/>
  <c r="D1530" i="1"/>
  <c r="G1530" i="1" s="1"/>
  <c r="L1530" i="1" l="1"/>
  <c r="O1530" i="1" s="1"/>
  <c r="P1530" i="1" s="1"/>
  <c r="X1530" i="1" s="1"/>
  <c r="B1530" i="1" s="1"/>
  <c r="I1534" i="1"/>
  <c r="J1533" i="1"/>
  <c r="K1533" i="1" s="1"/>
  <c r="E1532" i="1"/>
  <c r="U1532" i="1"/>
  <c r="W1532" i="1" s="1"/>
  <c r="F1532" i="1"/>
  <c r="M1531" i="1"/>
  <c r="D1531" i="1"/>
  <c r="L1531" i="1" s="1"/>
  <c r="O1531" i="1" s="1"/>
  <c r="P1531" i="1" s="1"/>
  <c r="X1531" i="1" s="1"/>
  <c r="B1531" i="1" s="1"/>
  <c r="U1533" i="1" l="1"/>
  <c r="W1533" i="1" s="1"/>
  <c r="M1532" i="1"/>
  <c r="N1532" i="1" s="1"/>
  <c r="G1531" i="1"/>
  <c r="D1532" i="1"/>
  <c r="G1532" i="1" s="1"/>
  <c r="E1533" i="1"/>
  <c r="F1533" i="1"/>
  <c r="J1534" i="1"/>
  <c r="K1534" i="1" s="1"/>
  <c r="I1535" i="1"/>
  <c r="L1532" i="1" l="1"/>
  <c r="M1533" i="1" s="1"/>
  <c r="N1533" i="1" s="1"/>
  <c r="N1534" i="1" s="1"/>
  <c r="N1535" i="1" s="1"/>
  <c r="E1534" i="1"/>
  <c r="U1534" i="1"/>
  <c r="W1534" i="1" s="1"/>
  <c r="F1534" i="1"/>
  <c r="J1535" i="1"/>
  <c r="K1535" i="1" s="1"/>
  <c r="I1536" i="1"/>
  <c r="D1533" i="1"/>
  <c r="G1533" i="1" s="1"/>
  <c r="O1532" i="1" l="1"/>
  <c r="P1532" i="1" s="1"/>
  <c r="S1532" i="1" s="1"/>
  <c r="L1533" i="1"/>
  <c r="O1533" i="1" s="1"/>
  <c r="P1533" i="1" s="1"/>
  <c r="J1536" i="1"/>
  <c r="K1536" i="1" s="1"/>
  <c r="I1537" i="1"/>
  <c r="N1536" i="1"/>
  <c r="M1534" i="1"/>
  <c r="M1535" i="1" s="1"/>
  <c r="M1536" i="1" s="1"/>
  <c r="F1535" i="1"/>
  <c r="E1535" i="1"/>
  <c r="U1535" i="1"/>
  <c r="W1535" i="1" s="1"/>
  <c r="D1534" i="1"/>
  <c r="L1534" i="1" s="1"/>
  <c r="O1534" i="1" s="1"/>
  <c r="P1534" i="1" s="1"/>
  <c r="X1534" i="1" s="1"/>
  <c r="B1534" i="1" s="1"/>
  <c r="M1537" i="1" l="1"/>
  <c r="X1532" i="1"/>
  <c r="G1534" i="1"/>
  <c r="X1533" i="1"/>
  <c r="B1533" i="1" s="1"/>
  <c r="S1533" i="1"/>
  <c r="Y1533" i="1" s="1"/>
  <c r="F1536" i="1"/>
  <c r="E1536" i="1"/>
  <c r="U1536" i="1"/>
  <c r="W1536" i="1" s="1"/>
  <c r="I1538" i="1"/>
  <c r="J1537" i="1"/>
  <c r="K1537" i="1" s="1"/>
  <c r="N1537" i="1"/>
  <c r="D1535" i="1"/>
  <c r="G1535" i="1" s="1"/>
  <c r="Y1532" i="1" l="1"/>
  <c r="B1532" i="1"/>
  <c r="I1539" i="1"/>
  <c r="J1538" i="1"/>
  <c r="K1538" i="1" s="1"/>
  <c r="N1538" i="1"/>
  <c r="E1537" i="1"/>
  <c r="F1537" i="1"/>
  <c r="U1537" i="1"/>
  <c r="W1537" i="1" s="1"/>
  <c r="M1538" i="1"/>
  <c r="D1536" i="1"/>
  <c r="G1536" i="1" s="1"/>
  <c r="L1535" i="1"/>
  <c r="O1535" i="1" s="1"/>
  <c r="P1535" i="1" s="1"/>
  <c r="X1535" i="1" s="1"/>
  <c r="B1535" i="1" s="1"/>
  <c r="D1537" i="1" l="1"/>
  <c r="L1537" i="1" s="1"/>
  <c r="O1537" i="1" s="1"/>
  <c r="P1537" i="1" s="1"/>
  <c r="X1537" i="1" s="1"/>
  <c r="B1537" i="1" s="1"/>
  <c r="F1538" i="1"/>
  <c r="E1538" i="1"/>
  <c r="U1538" i="1"/>
  <c r="W1538" i="1" s="1"/>
  <c r="L1536" i="1"/>
  <c r="O1536" i="1" s="1"/>
  <c r="P1536" i="1" s="1"/>
  <c r="X1536" i="1" s="1"/>
  <c r="B1536" i="1" s="1"/>
  <c r="I1540" i="1"/>
  <c r="J1539" i="1"/>
  <c r="K1539" i="1" s="1"/>
  <c r="M1539" i="1"/>
  <c r="N1539" i="1"/>
  <c r="G1537" i="1" l="1"/>
  <c r="M1540" i="1"/>
  <c r="I1541" i="1"/>
  <c r="J1540" i="1"/>
  <c r="K1540" i="1" s="1"/>
  <c r="N1540" i="1"/>
  <c r="D1538" i="1"/>
  <c r="L1538" i="1" s="1"/>
  <c r="O1538" i="1" s="1"/>
  <c r="P1538" i="1" s="1"/>
  <c r="F1539" i="1"/>
  <c r="U1539" i="1"/>
  <c r="W1539" i="1" s="1"/>
  <c r="E1539" i="1"/>
  <c r="X1538" i="1" l="1"/>
  <c r="F1540" i="1"/>
  <c r="E1540" i="1"/>
  <c r="U1540" i="1"/>
  <c r="W1540" i="1" s="1"/>
  <c r="G1538" i="1"/>
  <c r="D1539" i="1"/>
  <c r="L1539" i="1" s="1"/>
  <c r="O1539" i="1" s="1"/>
  <c r="P1539" i="1" s="1"/>
  <c r="X1539" i="1" s="1"/>
  <c r="B1539" i="1" s="1"/>
  <c r="I1542" i="1"/>
  <c r="M1541" i="1"/>
  <c r="J1541" i="1"/>
  <c r="K1541" i="1" s="1"/>
  <c r="N1541" i="1"/>
  <c r="B1538" i="1" l="1"/>
  <c r="G1539" i="1"/>
  <c r="I1543" i="1"/>
  <c r="M1542" i="1"/>
  <c r="J1542" i="1"/>
  <c r="K1542" i="1" s="1"/>
  <c r="N1542" i="1"/>
  <c r="D1540" i="1"/>
  <c r="L1540" i="1" s="1"/>
  <c r="O1540" i="1" s="1"/>
  <c r="P1540" i="1" s="1"/>
  <c r="X1540" i="1" s="1"/>
  <c r="B1540" i="1" s="1"/>
  <c r="F1541" i="1"/>
  <c r="E1541" i="1"/>
  <c r="U1541" i="1"/>
  <c r="W1541" i="1" s="1"/>
  <c r="G1540" i="1" l="1"/>
  <c r="F1542" i="1"/>
  <c r="U1542" i="1"/>
  <c r="W1542" i="1" s="1"/>
  <c r="E1542" i="1"/>
  <c r="D1541" i="1"/>
  <c r="L1541" i="1" s="1"/>
  <c r="O1541" i="1" s="1"/>
  <c r="P1541" i="1" s="1"/>
  <c r="X1541" i="1" s="1"/>
  <c r="B1541" i="1" s="1"/>
  <c r="I1544" i="1"/>
  <c r="J1543" i="1"/>
  <c r="K1543" i="1" s="1"/>
  <c r="M1543" i="1"/>
  <c r="N1543" i="1"/>
  <c r="G1541" i="1" l="1"/>
  <c r="F1543" i="1"/>
  <c r="U1543" i="1"/>
  <c r="W1543" i="1" s="1"/>
  <c r="E1543" i="1"/>
  <c r="M1544" i="1"/>
  <c r="J1544" i="1"/>
  <c r="K1544" i="1" s="1"/>
  <c r="I1545" i="1"/>
  <c r="N1544" i="1"/>
  <c r="D1542" i="1"/>
  <c r="L1542" i="1" s="1"/>
  <c r="O1542" i="1" s="1"/>
  <c r="P1542" i="1" s="1"/>
  <c r="X1542" i="1" s="1"/>
  <c r="B1542" i="1" s="1"/>
  <c r="J1545" i="1" l="1"/>
  <c r="K1545" i="1" s="1"/>
  <c r="M1545" i="1"/>
  <c r="I1546" i="1"/>
  <c r="N1545" i="1"/>
  <c r="E1544" i="1"/>
  <c r="F1544" i="1"/>
  <c r="U1544" i="1"/>
  <c r="W1544" i="1" s="1"/>
  <c r="D1543" i="1"/>
  <c r="G1543" i="1" s="1"/>
  <c r="G1542" i="1"/>
  <c r="L1543" i="1" l="1"/>
  <c r="O1543" i="1" s="1"/>
  <c r="P1543" i="1" s="1"/>
  <c r="X1543" i="1" s="1"/>
  <c r="B1543" i="1" s="1"/>
  <c r="D1544" i="1"/>
  <c r="L1544" i="1" s="1"/>
  <c r="O1544" i="1" s="1"/>
  <c r="P1544" i="1" s="1"/>
  <c r="X1544" i="1" s="1"/>
  <c r="B1544" i="1" s="1"/>
  <c r="I1547" i="1"/>
  <c r="J1546" i="1"/>
  <c r="K1546" i="1" s="1"/>
  <c r="M1546" i="1"/>
  <c r="N1546" i="1"/>
  <c r="F1545" i="1"/>
  <c r="E1545" i="1"/>
  <c r="U1545" i="1"/>
  <c r="W1545" i="1" s="1"/>
  <c r="G1544" i="1" l="1"/>
  <c r="F1546" i="1"/>
  <c r="U1546" i="1"/>
  <c r="W1546" i="1" s="1"/>
  <c r="E1546" i="1"/>
  <c r="M1547" i="1"/>
  <c r="I1548" i="1"/>
  <c r="J1547" i="1"/>
  <c r="K1547" i="1" s="1"/>
  <c r="N1547" i="1"/>
  <c r="D1545" i="1"/>
  <c r="G1545" i="1" s="1"/>
  <c r="J1548" i="1" l="1"/>
  <c r="K1548" i="1" s="1"/>
  <c r="I1549" i="1"/>
  <c r="M1548" i="1"/>
  <c r="N1548" i="1"/>
  <c r="F1547" i="1"/>
  <c r="E1547" i="1"/>
  <c r="U1547" i="1"/>
  <c r="W1547" i="1" s="1"/>
  <c r="D1546" i="1"/>
  <c r="G1546" i="1" s="1"/>
  <c r="L1545" i="1"/>
  <c r="O1545" i="1" s="1"/>
  <c r="P1545" i="1" s="1"/>
  <c r="X1545" i="1" s="1"/>
  <c r="B1545" i="1" s="1"/>
  <c r="L1546" i="1" l="1"/>
  <c r="O1546" i="1" s="1"/>
  <c r="P1546" i="1" s="1"/>
  <c r="X1546" i="1" s="1"/>
  <c r="B1546" i="1" s="1"/>
  <c r="D1547" i="1"/>
  <c r="L1547" i="1" s="1"/>
  <c r="O1547" i="1" s="1"/>
  <c r="P1547" i="1" s="1"/>
  <c r="X1547" i="1" s="1"/>
  <c r="B1547" i="1" s="1"/>
  <c r="I1550" i="1"/>
  <c r="J1549" i="1"/>
  <c r="K1549" i="1" s="1"/>
  <c r="M1549" i="1"/>
  <c r="N1549" i="1"/>
  <c r="F1548" i="1"/>
  <c r="U1548" i="1"/>
  <c r="W1548" i="1" s="1"/>
  <c r="E1548" i="1"/>
  <c r="G1547" i="1" l="1"/>
  <c r="F1549" i="1"/>
  <c r="E1549" i="1"/>
  <c r="U1549" i="1"/>
  <c r="W1549" i="1" s="1"/>
  <c r="I1551" i="1"/>
  <c r="J1550" i="1"/>
  <c r="K1550" i="1" s="1"/>
  <c r="M1550" i="1"/>
  <c r="N1550" i="1"/>
  <c r="D1548" i="1"/>
  <c r="G1548" i="1" s="1"/>
  <c r="F1550" i="1" l="1"/>
  <c r="U1550" i="1"/>
  <c r="W1550" i="1" s="1"/>
  <c r="E1550" i="1"/>
  <c r="J1551" i="1"/>
  <c r="K1551" i="1" s="1"/>
  <c r="I1552" i="1"/>
  <c r="M1551" i="1"/>
  <c r="N1551" i="1"/>
  <c r="D1549" i="1"/>
  <c r="L1549" i="1" s="1"/>
  <c r="O1549" i="1" s="1"/>
  <c r="P1549" i="1" s="1"/>
  <c r="X1549" i="1" s="1"/>
  <c r="B1549" i="1" s="1"/>
  <c r="L1548" i="1"/>
  <c r="O1548" i="1" s="1"/>
  <c r="P1548" i="1" s="1"/>
  <c r="X1548" i="1" s="1"/>
  <c r="B1548" i="1" s="1"/>
  <c r="M1552" i="1" l="1"/>
  <c r="J1552" i="1"/>
  <c r="K1552" i="1" s="1"/>
  <c r="I1553" i="1"/>
  <c r="N1552" i="1"/>
  <c r="F1551" i="1"/>
  <c r="U1551" i="1"/>
  <c r="W1551" i="1" s="1"/>
  <c r="E1551" i="1"/>
  <c r="D1550" i="1"/>
  <c r="L1550" i="1" s="1"/>
  <c r="O1550" i="1" s="1"/>
  <c r="P1550" i="1" s="1"/>
  <c r="X1550" i="1" s="1"/>
  <c r="B1550" i="1" s="1"/>
  <c r="G1549" i="1"/>
  <c r="D1551" i="1" l="1"/>
  <c r="G1551" i="1" s="1"/>
  <c r="F1552" i="1"/>
  <c r="E1552" i="1"/>
  <c r="U1552" i="1"/>
  <c r="W1552" i="1" s="1"/>
  <c r="M1553" i="1"/>
  <c r="I1554" i="1"/>
  <c r="J1553" i="1"/>
  <c r="K1553" i="1" s="1"/>
  <c r="N1553" i="1"/>
  <c r="G1550" i="1"/>
  <c r="L1551" i="1" l="1"/>
  <c r="O1551" i="1" s="1"/>
  <c r="P1551" i="1" s="1"/>
  <c r="X1551" i="1" s="1"/>
  <c r="B1551" i="1" s="1"/>
  <c r="J1554" i="1"/>
  <c r="K1554" i="1" s="1"/>
  <c r="I1555" i="1"/>
  <c r="M1554" i="1"/>
  <c r="N1554" i="1"/>
  <c r="D1552" i="1"/>
  <c r="L1552" i="1" s="1"/>
  <c r="O1552" i="1" s="1"/>
  <c r="P1552" i="1" s="1"/>
  <c r="F1553" i="1"/>
  <c r="U1553" i="1"/>
  <c r="W1553" i="1" s="1"/>
  <c r="E1553" i="1"/>
  <c r="X1552" i="1" l="1"/>
  <c r="G1552" i="1"/>
  <c r="D1553" i="1"/>
  <c r="L1553" i="1" s="1"/>
  <c r="O1553" i="1" s="1"/>
  <c r="P1553" i="1" s="1"/>
  <c r="X1553" i="1" s="1"/>
  <c r="B1553" i="1" s="1"/>
  <c r="I1556" i="1"/>
  <c r="J1555" i="1"/>
  <c r="K1555" i="1" s="1"/>
  <c r="M1555" i="1"/>
  <c r="N1555" i="1"/>
  <c r="F1554" i="1"/>
  <c r="E1554" i="1"/>
  <c r="U1554" i="1"/>
  <c r="W1554" i="1" s="1"/>
  <c r="B1552" i="1" l="1"/>
  <c r="G1553" i="1"/>
  <c r="F1555" i="1"/>
  <c r="U1555" i="1"/>
  <c r="W1555" i="1" s="1"/>
  <c r="E1555" i="1"/>
  <c r="M1556" i="1"/>
  <c r="I1557" i="1"/>
  <c r="J1556" i="1"/>
  <c r="K1556" i="1" s="1"/>
  <c r="N1556" i="1"/>
  <c r="D1554" i="1"/>
  <c r="L1554" i="1" s="1"/>
  <c r="O1554" i="1" s="1"/>
  <c r="P1554" i="1" s="1"/>
  <c r="X1554" i="1" s="1"/>
  <c r="B1554" i="1" s="1"/>
  <c r="I1558" i="1" l="1"/>
  <c r="J1557" i="1"/>
  <c r="K1557" i="1" s="1"/>
  <c r="M1557" i="1"/>
  <c r="N1557" i="1"/>
  <c r="F1556" i="1"/>
  <c r="U1556" i="1"/>
  <c r="W1556" i="1" s="1"/>
  <c r="E1556" i="1"/>
  <c r="D1555" i="1"/>
  <c r="L1555" i="1" s="1"/>
  <c r="O1555" i="1" s="1"/>
  <c r="P1555" i="1" s="1"/>
  <c r="X1555" i="1" s="1"/>
  <c r="B1555" i="1" s="1"/>
  <c r="G1554" i="1"/>
  <c r="M1558" i="1" l="1"/>
  <c r="D1556" i="1"/>
  <c r="G1556" i="1" s="1"/>
  <c r="F1557" i="1"/>
  <c r="E1557" i="1"/>
  <c r="U1557" i="1"/>
  <c r="W1557" i="1" s="1"/>
  <c r="G1555" i="1"/>
  <c r="J1558" i="1"/>
  <c r="K1558" i="1" s="1"/>
  <c r="I1559" i="1"/>
  <c r="N1558" i="1"/>
  <c r="M1559" i="1" l="1"/>
  <c r="L1556" i="1"/>
  <c r="O1556" i="1" s="1"/>
  <c r="P1556" i="1" s="1"/>
  <c r="X1556" i="1" s="1"/>
  <c r="B1556" i="1" s="1"/>
  <c r="D1557" i="1"/>
  <c r="G1557" i="1" s="1"/>
  <c r="J1559" i="1"/>
  <c r="K1559" i="1" s="1"/>
  <c r="I1560" i="1"/>
  <c r="N1559" i="1"/>
  <c r="F1558" i="1"/>
  <c r="U1558" i="1"/>
  <c r="W1558" i="1" s="1"/>
  <c r="E1558" i="1"/>
  <c r="L1557" i="1" l="1"/>
  <c r="O1557" i="1" s="1"/>
  <c r="P1557" i="1" s="1"/>
  <c r="X1557" i="1" s="1"/>
  <c r="B1557" i="1" s="1"/>
  <c r="J1560" i="1"/>
  <c r="K1560" i="1" s="1"/>
  <c r="I1561" i="1"/>
  <c r="F1559" i="1"/>
  <c r="E1559" i="1"/>
  <c r="U1559" i="1"/>
  <c r="W1559" i="1" s="1"/>
  <c r="D1558" i="1"/>
  <c r="L1558" i="1" s="1"/>
  <c r="O1558" i="1" s="1"/>
  <c r="P1558" i="1" s="1"/>
  <c r="X1558" i="1" s="1"/>
  <c r="B1558" i="1" s="1"/>
  <c r="G1558" i="1" l="1"/>
  <c r="D1559" i="1"/>
  <c r="L1559" i="1" s="1"/>
  <c r="I1562" i="1"/>
  <c r="J1561" i="1"/>
  <c r="K1561" i="1" s="1"/>
  <c r="F1560" i="1"/>
  <c r="U1560" i="1"/>
  <c r="W1560" i="1" s="1"/>
  <c r="E1560" i="1"/>
  <c r="G1559" i="1" l="1"/>
  <c r="O1559" i="1"/>
  <c r="P1559" i="1" s="1"/>
  <c r="X1559" i="1" s="1"/>
  <c r="B1559" i="1" s="1"/>
  <c r="M1560" i="1"/>
  <c r="N1560" i="1" s="1"/>
  <c r="E1561" i="1"/>
  <c r="F1561" i="1"/>
  <c r="U1561" i="1"/>
  <c r="W1561" i="1" s="1"/>
  <c r="I1563" i="1"/>
  <c r="J1562" i="1"/>
  <c r="K1562" i="1" s="1"/>
  <c r="D1560" i="1"/>
  <c r="G1560" i="1" s="1"/>
  <c r="L1560" i="1" l="1"/>
  <c r="M1561" i="1" s="1"/>
  <c r="N1561" i="1" s="1"/>
  <c r="N1562" i="1" s="1"/>
  <c r="N1563" i="1" s="1"/>
  <c r="F1562" i="1"/>
  <c r="U1562" i="1"/>
  <c r="W1562" i="1" s="1"/>
  <c r="E1562" i="1"/>
  <c r="J1563" i="1"/>
  <c r="K1563" i="1" s="1"/>
  <c r="I1564" i="1"/>
  <c r="D1561" i="1"/>
  <c r="G1561" i="1" s="1"/>
  <c r="L1561" i="1" l="1"/>
  <c r="O1561" i="1" s="1"/>
  <c r="P1561" i="1" s="1"/>
  <c r="O1560" i="1"/>
  <c r="P1560" i="1" s="1"/>
  <c r="X1560" i="1" s="1"/>
  <c r="F1563" i="1"/>
  <c r="E1563" i="1"/>
  <c r="U1563" i="1"/>
  <c r="W1563" i="1" s="1"/>
  <c r="J1564" i="1"/>
  <c r="K1564" i="1" s="1"/>
  <c r="U1564" i="1" s="1"/>
  <c r="W1564" i="1" s="1"/>
  <c r="I1565" i="1"/>
  <c r="D1562" i="1"/>
  <c r="L1562" i="1" s="1"/>
  <c r="O1562" i="1" s="1"/>
  <c r="P1562" i="1" s="1"/>
  <c r="X1562" i="1" s="1"/>
  <c r="B1562" i="1" s="1"/>
  <c r="M1562" i="1"/>
  <c r="M1563" i="1" s="1"/>
  <c r="B1560" i="1" l="1"/>
  <c r="S1560" i="1"/>
  <c r="X1561" i="1"/>
  <c r="B1561" i="1" s="1"/>
  <c r="S1561" i="1"/>
  <c r="Y1561" i="1" s="1"/>
  <c r="G1562" i="1"/>
  <c r="J1565" i="1"/>
  <c r="K1565" i="1" s="1"/>
  <c r="I1566" i="1"/>
  <c r="F1564" i="1"/>
  <c r="E1564" i="1"/>
  <c r="D1563" i="1"/>
  <c r="G1563" i="1" s="1"/>
  <c r="Y1560" i="1" l="1"/>
  <c r="L1563" i="1"/>
  <c r="O1563" i="1" s="1"/>
  <c r="P1563" i="1" s="1"/>
  <c r="S1563" i="1" s="1"/>
  <c r="D1564" i="1"/>
  <c r="L1564" i="1" s="1"/>
  <c r="M1564" i="1"/>
  <c r="N1564" i="1" s="1"/>
  <c r="N1565" i="1" s="1"/>
  <c r="N1566" i="1" s="1"/>
  <c r="J1566" i="1"/>
  <c r="K1566" i="1" s="1"/>
  <c r="I1567" i="1"/>
  <c r="E1565" i="1"/>
  <c r="U1565" i="1"/>
  <c r="W1565" i="1" s="1"/>
  <c r="F1565" i="1"/>
  <c r="G1564" i="1" l="1"/>
  <c r="I1568" i="1"/>
  <c r="J1567" i="1"/>
  <c r="K1567" i="1" s="1"/>
  <c r="N1567" i="1"/>
  <c r="X1563" i="1"/>
  <c r="Y1563" i="1" s="1"/>
  <c r="U1566" i="1"/>
  <c r="W1566" i="1" s="1"/>
  <c r="E1566" i="1"/>
  <c r="F1566" i="1"/>
  <c r="M1565" i="1"/>
  <c r="M1566" i="1" s="1"/>
  <c r="M1567" i="1" s="1"/>
  <c r="O1564" i="1"/>
  <c r="P1564" i="1" s="1"/>
  <c r="D1565" i="1"/>
  <c r="G1565" i="1" s="1"/>
  <c r="M1568" i="1" l="1"/>
  <c r="L1565" i="1"/>
  <c r="O1565" i="1" s="1"/>
  <c r="P1565" i="1" s="1"/>
  <c r="X1565" i="1" s="1"/>
  <c r="B1565" i="1" s="1"/>
  <c r="X1564" i="1"/>
  <c r="B1564" i="1" s="1"/>
  <c r="S1564" i="1"/>
  <c r="Y1564" i="1" s="1"/>
  <c r="B1563" i="1"/>
  <c r="F1567" i="1"/>
  <c r="E1567" i="1"/>
  <c r="U1567" i="1"/>
  <c r="W1567" i="1" s="1"/>
  <c r="D1566" i="1"/>
  <c r="L1566" i="1" s="1"/>
  <c r="O1566" i="1" s="1"/>
  <c r="P1566" i="1" s="1"/>
  <c r="X1566" i="1" s="1"/>
  <c r="B1566" i="1" s="1"/>
  <c r="J1568" i="1"/>
  <c r="K1568" i="1" s="1"/>
  <c r="I1569" i="1"/>
  <c r="N1568" i="1"/>
  <c r="M1569" i="1" l="1"/>
  <c r="G1566" i="1"/>
  <c r="F1568" i="1"/>
  <c r="E1568" i="1"/>
  <c r="U1568" i="1"/>
  <c r="W1568" i="1" s="1"/>
  <c r="D1567" i="1"/>
  <c r="L1567" i="1" s="1"/>
  <c r="O1567" i="1" s="1"/>
  <c r="P1567" i="1" s="1"/>
  <c r="X1567" i="1" s="1"/>
  <c r="B1567" i="1" s="1"/>
  <c r="J1569" i="1"/>
  <c r="K1569" i="1" s="1"/>
  <c r="I1570" i="1"/>
  <c r="N1569" i="1"/>
  <c r="G1567" i="1" l="1"/>
  <c r="M1570" i="1"/>
  <c r="I1571" i="1"/>
  <c r="J1570" i="1"/>
  <c r="K1570" i="1" s="1"/>
  <c r="N1570" i="1"/>
  <c r="E1569" i="1"/>
  <c r="F1569" i="1"/>
  <c r="U1569" i="1"/>
  <c r="W1569" i="1" s="1"/>
  <c r="D1568" i="1"/>
  <c r="L1568" i="1" s="1"/>
  <c r="O1568" i="1" s="1"/>
  <c r="P1568" i="1" s="1"/>
  <c r="X1568" i="1" l="1"/>
  <c r="D1569" i="1"/>
  <c r="L1569" i="1" s="1"/>
  <c r="O1569" i="1" s="1"/>
  <c r="P1569" i="1" s="1"/>
  <c r="X1569" i="1" s="1"/>
  <c r="B1569" i="1" s="1"/>
  <c r="M1571" i="1"/>
  <c r="J1571" i="1"/>
  <c r="K1571" i="1" s="1"/>
  <c r="I1572" i="1"/>
  <c r="N1571" i="1"/>
  <c r="E1570" i="1"/>
  <c r="U1570" i="1"/>
  <c r="W1570" i="1" s="1"/>
  <c r="F1570" i="1"/>
  <c r="G1568" i="1"/>
  <c r="B1568" i="1" l="1"/>
  <c r="G1569" i="1"/>
  <c r="E1571" i="1"/>
  <c r="U1571" i="1"/>
  <c r="W1571" i="1" s="1"/>
  <c r="F1571" i="1"/>
  <c r="D1570" i="1"/>
  <c r="G1570" i="1" s="1"/>
  <c r="I1573" i="1"/>
  <c r="M1572" i="1"/>
  <c r="J1572" i="1"/>
  <c r="K1572" i="1" s="1"/>
  <c r="N1572" i="1"/>
  <c r="L1570" i="1" l="1"/>
  <c r="O1570" i="1" s="1"/>
  <c r="P1570" i="1" s="1"/>
  <c r="X1570" i="1" s="1"/>
  <c r="B1570" i="1" s="1"/>
  <c r="J1573" i="1"/>
  <c r="K1573" i="1" s="1"/>
  <c r="M1573" i="1"/>
  <c r="I1574" i="1"/>
  <c r="N1573" i="1"/>
  <c r="E1572" i="1"/>
  <c r="U1572" i="1"/>
  <c r="W1572" i="1" s="1"/>
  <c r="F1572" i="1"/>
  <c r="D1571" i="1"/>
  <c r="G1571" i="1" s="1"/>
  <c r="L1571" i="1" l="1"/>
  <c r="O1571" i="1" s="1"/>
  <c r="P1571" i="1" s="1"/>
  <c r="X1571" i="1" s="1"/>
  <c r="B1571" i="1" s="1"/>
  <c r="I1575" i="1"/>
  <c r="J1574" i="1"/>
  <c r="K1574" i="1" s="1"/>
  <c r="M1574" i="1"/>
  <c r="N1574" i="1"/>
  <c r="D1572" i="1"/>
  <c r="G1572" i="1" s="1"/>
  <c r="U1573" i="1"/>
  <c r="W1573" i="1" s="1"/>
  <c r="E1573" i="1"/>
  <c r="F1573" i="1"/>
  <c r="L1572" i="1" l="1"/>
  <c r="O1572" i="1" s="1"/>
  <c r="P1572" i="1" s="1"/>
  <c r="X1572" i="1" s="1"/>
  <c r="B1572" i="1" s="1"/>
  <c r="E1574" i="1"/>
  <c r="F1574" i="1"/>
  <c r="U1574" i="1"/>
  <c r="W1574" i="1" s="1"/>
  <c r="D1573" i="1"/>
  <c r="G1573" i="1" s="1"/>
  <c r="M1575" i="1"/>
  <c r="J1575" i="1"/>
  <c r="K1575" i="1" s="1"/>
  <c r="I1576" i="1"/>
  <c r="N1575" i="1"/>
  <c r="L1573" i="1" l="1"/>
  <c r="O1573" i="1" s="1"/>
  <c r="P1573" i="1" s="1"/>
  <c r="X1573" i="1" s="1"/>
  <c r="B1573" i="1" s="1"/>
  <c r="E1575" i="1"/>
  <c r="U1575" i="1"/>
  <c r="W1575" i="1" s="1"/>
  <c r="F1575" i="1"/>
  <c r="J1576" i="1"/>
  <c r="K1576" i="1" s="1"/>
  <c r="M1576" i="1"/>
  <c r="I1577" i="1"/>
  <c r="N1576" i="1"/>
  <c r="D1574" i="1"/>
  <c r="G1574" i="1" s="1"/>
  <c r="J1577" i="1" l="1"/>
  <c r="K1577" i="1" s="1"/>
  <c r="I1578" i="1"/>
  <c r="M1577" i="1"/>
  <c r="N1577" i="1"/>
  <c r="E1576" i="1"/>
  <c r="F1576" i="1"/>
  <c r="U1576" i="1"/>
  <c r="W1576" i="1" s="1"/>
  <c r="L1574" i="1"/>
  <c r="O1574" i="1" s="1"/>
  <c r="P1574" i="1" s="1"/>
  <c r="X1574" i="1" s="1"/>
  <c r="B1574" i="1" s="1"/>
  <c r="D1575" i="1"/>
  <c r="L1575" i="1" s="1"/>
  <c r="O1575" i="1" s="1"/>
  <c r="P1575" i="1" s="1"/>
  <c r="X1575" i="1" s="1"/>
  <c r="B1575" i="1" s="1"/>
  <c r="D1576" i="1" l="1"/>
  <c r="L1576" i="1" s="1"/>
  <c r="O1576" i="1" s="1"/>
  <c r="P1576" i="1" s="1"/>
  <c r="X1576" i="1" s="1"/>
  <c r="B1576" i="1" s="1"/>
  <c r="G1575" i="1"/>
  <c r="J1578" i="1"/>
  <c r="K1578" i="1" s="1"/>
  <c r="I1579" i="1"/>
  <c r="M1578" i="1"/>
  <c r="N1578" i="1"/>
  <c r="F1577" i="1"/>
  <c r="U1577" i="1"/>
  <c r="W1577" i="1" s="1"/>
  <c r="E1577" i="1"/>
  <c r="G1576" i="1" l="1"/>
  <c r="M1579" i="1"/>
  <c r="I1580" i="1"/>
  <c r="J1579" i="1"/>
  <c r="K1579" i="1" s="1"/>
  <c r="N1579" i="1"/>
  <c r="D1577" i="1"/>
  <c r="G1577" i="1" s="1"/>
  <c r="E1578" i="1"/>
  <c r="F1578" i="1"/>
  <c r="U1578" i="1"/>
  <c r="W1578" i="1" s="1"/>
  <c r="L1577" i="1" l="1"/>
  <c r="O1577" i="1" s="1"/>
  <c r="P1577" i="1" s="1"/>
  <c r="X1577" i="1" s="1"/>
  <c r="B1577" i="1" s="1"/>
  <c r="D1578" i="1"/>
  <c r="L1578" i="1" s="1"/>
  <c r="O1578" i="1" s="1"/>
  <c r="P1578" i="1" s="1"/>
  <c r="X1578" i="1" s="1"/>
  <c r="B1578" i="1" s="1"/>
  <c r="E1579" i="1"/>
  <c r="U1579" i="1"/>
  <c r="W1579" i="1" s="1"/>
  <c r="F1579" i="1"/>
  <c r="M1580" i="1"/>
  <c r="J1580" i="1"/>
  <c r="K1580" i="1" s="1"/>
  <c r="I1581" i="1"/>
  <c r="N1580" i="1"/>
  <c r="G1578" i="1" l="1"/>
  <c r="E1580" i="1"/>
  <c r="F1580" i="1"/>
  <c r="U1580" i="1"/>
  <c r="W1580" i="1" s="1"/>
  <c r="D1579" i="1"/>
  <c r="L1579" i="1" s="1"/>
  <c r="O1579" i="1" s="1"/>
  <c r="P1579" i="1" s="1"/>
  <c r="X1579" i="1" s="1"/>
  <c r="B1579" i="1" s="1"/>
  <c r="J1581" i="1"/>
  <c r="K1581" i="1" s="1"/>
  <c r="I1582" i="1"/>
  <c r="M1581" i="1"/>
  <c r="N1581" i="1"/>
  <c r="G1579" i="1" l="1"/>
  <c r="I1583" i="1"/>
  <c r="J1582" i="1"/>
  <c r="K1582" i="1" s="1"/>
  <c r="M1582" i="1"/>
  <c r="N1582" i="1"/>
  <c r="E1581" i="1"/>
  <c r="F1581" i="1"/>
  <c r="U1581" i="1"/>
  <c r="W1581" i="1" s="1"/>
  <c r="D1580" i="1"/>
  <c r="L1580" i="1" s="1"/>
  <c r="O1580" i="1" s="1"/>
  <c r="P1580" i="1" s="1"/>
  <c r="X1580" i="1" s="1"/>
  <c r="B1580" i="1" s="1"/>
  <c r="D1581" i="1" l="1"/>
  <c r="G1581" i="1" s="1"/>
  <c r="E1582" i="1"/>
  <c r="U1582" i="1"/>
  <c r="W1582" i="1" s="1"/>
  <c r="F1582" i="1"/>
  <c r="G1580" i="1"/>
  <c r="I1584" i="1"/>
  <c r="M1583" i="1"/>
  <c r="J1583" i="1"/>
  <c r="K1583" i="1" s="1"/>
  <c r="N1583" i="1"/>
  <c r="L1581" i="1" l="1"/>
  <c r="O1581" i="1" s="1"/>
  <c r="P1581" i="1" s="1"/>
  <c r="X1581" i="1" s="1"/>
  <c r="B1581" i="1" s="1"/>
  <c r="I1585" i="1"/>
  <c r="J1584" i="1"/>
  <c r="K1584" i="1" s="1"/>
  <c r="M1584" i="1"/>
  <c r="N1584" i="1"/>
  <c r="D1582" i="1"/>
  <c r="G1582" i="1" s="1"/>
  <c r="E1583" i="1"/>
  <c r="U1583" i="1"/>
  <c r="W1583" i="1" s="1"/>
  <c r="F1583" i="1"/>
  <c r="L1582" i="1" l="1"/>
  <c r="O1582" i="1" s="1"/>
  <c r="P1582" i="1" s="1"/>
  <c r="D1583" i="1"/>
  <c r="G1583" i="1" s="1"/>
  <c r="F1584" i="1"/>
  <c r="E1584" i="1"/>
  <c r="U1584" i="1"/>
  <c r="W1584" i="1" s="1"/>
  <c r="M1585" i="1"/>
  <c r="I1586" i="1"/>
  <c r="J1585" i="1"/>
  <c r="K1585" i="1" s="1"/>
  <c r="N1585" i="1"/>
  <c r="X1582" i="1" l="1"/>
  <c r="L1583" i="1"/>
  <c r="O1583" i="1" s="1"/>
  <c r="P1583" i="1" s="1"/>
  <c r="X1583" i="1" s="1"/>
  <c r="B1583" i="1" s="1"/>
  <c r="I1587" i="1"/>
  <c r="J1586" i="1"/>
  <c r="K1586" i="1" s="1"/>
  <c r="M1586" i="1"/>
  <c r="N1586" i="1"/>
  <c r="D1584" i="1"/>
  <c r="L1584" i="1" s="1"/>
  <c r="O1584" i="1" s="1"/>
  <c r="P1584" i="1" s="1"/>
  <c r="X1584" i="1" s="1"/>
  <c r="B1584" i="1" s="1"/>
  <c r="E1585" i="1"/>
  <c r="F1585" i="1"/>
  <c r="U1585" i="1"/>
  <c r="W1585" i="1" s="1"/>
  <c r="B1582" i="1" l="1"/>
  <c r="G1584" i="1"/>
  <c r="D1585" i="1"/>
  <c r="G1585" i="1" s="1"/>
  <c r="E1586" i="1"/>
  <c r="U1586" i="1"/>
  <c r="W1586" i="1" s="1"/>
  <c r="F1586" i="1"/>
  <c r="J1587" i="1"/>
  <c r="K1587" i="1" s="1"/>
  <c r="I1588" i="1"/>
  <c r="M1587" i="1"/>
  <c r="N1587" i="1"/>
  <c r="L1585" i="1" l="1"/>
  <c r="O1585" i="1" s="1"/>
  <c r="P1585" i="1" s="1"/>
  <c r="I1589" i="1"/>
  <c r="J1588" i="1"/>
  <c r="K1588" i="1" s="1"/>
  <c r="M1588" i="1"/>
  <c r="N1588" i="1"/>
  <c r="E1587" i="1"/>
  <c r="F1587" i="1"/>
  <c r="U1587" i="1"/>
  <c r="W1587" i="1" s="1"/>
  <c r="D1586" i="1"/>
  <c r="L1586" i="1" s="1"/>
  <c r="O1586" i="1" s="1"/>
  <c r="P1586" i="1" s="1"/>
  <c r="X1586" i="1" s="1"/>
  <c r="B1586" i="1" s="1"/>
  <c r="X1585" i="1" l="1"/>
  <c r="M1589" i="1"/>
  <c r="E1588" i="1"/>
  <c r="F1588" i="1"/>
  <c r="U1588" i="1"/>
  <c r="W1588" i="1" s="1"/>
  <c r="D1587" i="1"/>
  <c r="L1587" i="1" s="1"/>
  <c r="O1587" i="1" s="1"/>
  <c r="P1587" i="1" s="1"/>
  <c r="X1587" i="1" s="1"/>
  <c r="B1587" i="1" s="1"/>
  <c r="G1586" i="1"/>
  <c r="J1589" i="1"/>
  <c r="K1589" i="1" s="1"/>
  <c r="I1590" i="1"/>
  <c r="N1589" i="1"/>
  <c r="B1585" i="1" l="1"/>
  <c r="G1587" i="1"/>
  <c r="J1590" i="1"/>
  <c r="K1590" i="1" s="1"/>
  <c r="I1591" i="1"/>
  <c r="N1590" i="1"/>
  <c r="D1588" i="1"/>
  <c r="L1588" i="1" s="1"/>
  <c r="O1588" i="1" s="1"/>
  <c r="P1588" i="1" s="1"/>
  <c r="X1588" i="1" s="1"/>
  <c r="B1588" i="1" s="1"/>
  <c r="E1589" i="1"/>
  <c r="F1589" i="1"/>
  <c r="U1589" i="1"/>
  <c r="W1589" i="1" s="1"/>
  <c r="M1590" i="1"/>
  <c r="G1588" i="1" l="1"/>
  <c r="D1589" i="1"/>
  <c r="L1589" i="1" s="1"/>
  <c r="O1589" i="1" s="1"/>
  <c r="P1589" i="1" s="1"/>
  <c r="X1589" i="1" s="1"/>
  <c r="B1589" i="1" s="1"/>
  <c r="I1592" i="1"/>
  <c r="J1591" i="1"/>
  <c r="K1591" i="1" s="1"/>
  <c r="E1590" i="1"/>
  <c r="U1590" i="1"/>
  <c r="W1590" i="1" s="1"/>
  <c r="F1590" i="1"/>
  <c r="G1589" i="1" l="1"/>
  <c r="E1591" i="1"/>
  <c r="F1591" i="1"/>
  <c r="U1591" i="1"/>
  <c r="W1591" i="1" s="1"/>
  <c r="D1590" i="1"/>
  <c r="G1590" i="1" s="1"/>
  <c r="J1592" i="1"/>
  <c r="K1592" i="1" s="1"/>
  <c r="U1592" i="1" s="1"/>
  <c r="W1592" i="1" s="1"/>
  <c r="I1593" i="1"/>
  <c r="L1590" i="1" l="1"/>
  <c r="O1590" i="1" s="1"/>
  <c r="P1590" i="1" s="1"/>
  <c r="X1590" i="1" s="1"/>
  <c r="B1590" i="1" s="1"/>
  <c r="J1593" i="1"/>
  <c r="K1593" i="1" s="1"/>
  <c r="I1594" i="1"/>
  <c r="M1591" i="1"/>
  <c r="N1591" i="1" s="1"/>
  <c r="E1592" i="1"/>
  <c r="F1592" i="1"/>
  <c r="D1591" i="1"/>
  <c r="G1591" i="1" s="1"/>
  <c r="L1591" i="1" l="1"/>
  <c r="M1592" i="1" s="1"/>
  <c r="N1592" i="1" s="1"/>
  <c r="N1593" i="1" s="1"/>
  <c r="D1592" i="1"/>
  <c r="L1592" i="1" s="1"/>
  <c r="J1594" i="1"/>
  <c r="K1594" i="1" s="1"/>
  <c r="I1595" i="1"/>
  <c r="E1593" i="1"/>
  <c r="F1593" i="1"/>
  <c r="U1593" i="1"/>
  <c r="W1593" i="1" s="1"/>
  <c r="G1592" i="1" l="1"/>
  <c r="O1591" i="1"/>
  <c r="P1591" i="1" s="1"/>
  <c r="S1591" i="1" s="1"/>
  <c r="M1593" i="1"/>
  <c r="O1592" i="1"/>
  <c r="P1592" i="1" s="1"/>
  <c r="I1596" i="1"/>
  <c r="J1595" i="1"/>
  <c r="K1595" i="1" s="1"/>
  <c r="E1594" i="1"/>
  <c r="F1594" i="1"/>
  <c r="U1594" i="1"/>
  <c r="W1594" i="1" s="1"/>
  <c r="D1593" i="1"/>
  <c r="L1593" i="1" s="1"/>
  <c r="X1591" i="1" l="1"/>
  <c r="Y1591" i="1" s="1"/>
  <c r="G1593" i="1"/>
  <c r="X1592" i="1"/>
  <c r="B1592" i="1" s="1"/>
  <c r="S1592" i="1"/>
  <c r="Y1592" i="1" s="1"/>
  <c r="M1594" i="1"/>
  <c r="N1594" i="1" s="1"/>
  <c r="N1595" i="1" s="1"/>
  <c r="N1596" i="1" s="1"/>
  <c r="O1593" i="1"/>
  <c r="P1593" i="1" s="1"/>
  <c r="J1596" i="1"/>
  <c r="K1596" i="1" s="1"/>
  <c r="I1597" i="1"/>
  <c r="F1595" i="1"/>
  <c r="U1595" i="1"/>
  <c r="W1595" i="1" s="1"/>
  <c r="E1595" i="1"/>
  <c r="D1594" i="1"/>
  <c r="L1594" i="1" s="1"/>
  <c r="B1591" i="1" l="1"/>
  <c r="G1594" i="1"/>
  <c r="X1593" i="1"/>
  <c r="S1593" i="1"/>
  <c r="M1595" i="1"/>
  <c r="M1596" i="1" s="1"/>
  <c r="M1597" i="1" s="1"/>
  <c r="O1594" i="1"/>
  <c r="P1594" i="1" s="1"/>
  <c r="X1594" i="1" s="1"/>
  <c r="B1594" i="1" s="1"/>
  <c r="F1596" i="1"/>
  <c r="E1596" i="1"/>
  <c r="U1596" i="1"/>
  <c r="W1596" i="1" s="1"/>
  <c r="J1597" i="1"/>
  <c r="K1597" i="1" s="1"/>
  <c r="I1598" i="1"/>
  <c r="N1597" i="1"/>
  <c r="D1595" i="1"/>
  <c r="G1595" i="1" s="1"/>
  <c r="B1593" i="1" l="1"/>
  <c r="L1595" i="1"/>
  <c r="O1595" i="1" s="1"/>
  <c r="P1595" i="1" s="1"/>
  <c r="X1595" i="1" s="1"/>
  <c r="B1595" i="1" s="1"/>
  <c r="Y1593" i="1"/>
  <c r="J1598" i="1"/>
  <c r="K1598" i="1" s="1"/>
  <c r="I1599" i="1"/>
  <c r="N1598" i="1"/>
  <c r="E1597" i="1"/>
  <c r="F1597" i="1"/>
  <c r="U1597" i="1"/>
  <c r="W1597" i="1" s="1"/>
  <c r="D1596" i="1"/>
  <c r="G1596" i="1" s="1"/>
  <c r="M1598" i="1"/>
  <c r="M1599" i="1" l="1"/>
  <c r="L1596" i="1"/>
  <c r="O1596" i="1" s="1"/>
  <c r="P1596" i="1" s="1"/>
  <c r="X1596" i="1" s="1"/>
  <c r="B1596" i="1" s="1"/>
  <c r="D1597" i="1"/>
  <c r="G1597" i="1" s="1"/>
  <c r="I1600" i="1"/>
  <c r="J1599" i="1"/>
  <c r="K1599" i="1" s="1"/>
  <c r="N1599" i="1"/>
  <c r="F1598" i="1"/>
  <c r="U1598" i="1"/>
  <c r="W1598" i="1" s="1"/>
  <c r="E1598" i="1"/>
  <c r="L1597" i="1" l="1"/>
  <c r="O1597" i="1" s="1"/>
  <c r="P1597" i="1" s="1"/>
  <c r="X1597" i="1" s="1"/>
  <c r="B1597" i="1" s="1"/>
  <c r="F1599" i="1"/>
  <c r="U1599" i="1"/>
  <c r="W1599" i="1" s="1"/>
  <c r="E1599" i="1"/>
  <c r="I1601" i="1"/>
  <c r="J1600" i="1"/>
  <c r="K1600" i="1" s="1"/>
  <c r="M1600" i="1"/>
  <c r="N1600" i="1"/>
  <c r="D1598" i="1"/>
  <c r="L1598" i="1" s="1"/>
  <c r="O1598" i="1" s="1"/>
  <c r="P1598" i="1" s="1"/>
  <c r="X1598" i="1" s="1"/>
  <c r="B1598" i="1" s="1"/>
  <c r="F1600" i="1" l="1"/>
  <c r="U1600" i="1"/>
  <c r="W1600" i="1" s="1"/>
  <c r="E1600" i="1"/>
  <c r="D1599" i="1"/>
  <c r="L1599" i="1" s="1"/>
  <c r="O1599" i="1" s="1"/>
  <c r="P1599" i="1" s="1"/>
  <c r="J1601" i="1"/>
  <c r="K1601" i="1" s="1"/>
  <c r="I1602" i="1"/>
  <c r="M1601" i="1"/>
  <c r="N1601" i="1"/>
  <c r="G1598" i="1"/>
  <c r="X1599" i="1" l="1"/>
  <c r="G1599" i="1"/>
  <c r="M1602" i="1"/>
  <c r="I1603" i="1"/>
  <c r="J1602" i="1"/>
  <c r="K1602" i="1" s="1"/>
  <c r="N1602" i="1"/>
  <c r="F1601" i="1"/>
  <c r="U1601" i="1"/>
  <c r="W1601" i="1" s="1"/>
  <c r="E1601" i="1"/>
  <c r="D1600" i="1"/>
  <c r="G1600" i="1" s="1"/>
  <c r="B1599" i="1" l="1"/>
  <c r="E1602" i="1"/>
  <c r="U1602" i="1"/>
  <c r="W1602" i="1" s="1"/>
  <c r="F1602" i="1"/>
  <c r="D1601" i="1"/>
  <c r="L1601" i="1" s="1"/>
  <c r="O1601" i="1" s="1"/>
  <c r="P1601" i="1" s="1"/>
  <c r="X1601" i="1" s="1"/>
  <c r="B1601" i="1" s="1"/>
  <c r="I1604" i="1"/>
  <c r="J1603" i="1"/>
  <c r="K1603" i="1" s="1"/>
  <c r="M1603" i="1"/>
  <c r="N1603" i="1"/>
  <c r="L1600" i="1"/>
  <c r="O1600" i="1" s="1"/>
  <c r="P1600" i="1" s="1"/>
  <c r="X1600" i="1" s="1"/>
  <c r="B1600" i="1" s="1"/>
  <c r="G1601" i="1" l="1"/>
  <c r="E1603" i="1"/>
  <c r="U1603" i="1"/>
  <c r="W1603" i="1" s="1"/>
  <c r="F1603" i="1"/>
  <c r="J1604" i="1"/>
  <c r="K1604" i="1" s="1"/>
  <c r="I1605" i="1"/>
  <c r="M1604" i="1"/>
  <c r="N1604" i="1"/>
  <c r="D1602" i="1"/>
  <c r="G1602" i="1" s="1"/>
  <c r="M1605" i="1" l="1"/>
  <c r="J1605" i="1"/>
  <c r="K1605" i="1" s="1"/>
  <c r="I1606" i="1"/>
  <c r="N1605" i="1"/>
  <c r="E1604" i="1"/>
  <c r="F1604" i="1"/>
  <c r="U1604" i="1"/>
  <c r="W1604" i="1" s="1"/>
  <c r="L1602" i="1"/>
  <c r="O1602" i="1" s="1"/>
  <c r="P1602" i="1" s="1"/>
  <c r="X1602" i="1" s="1"/>
  <c r="B1602" i="1" s="1"/>
  <c r="D1603" i="1"/>
  <c r="G1603" i="1" s="1"/>
  <c r="L1603" i="1" l="1"/>
  <c r="O1603" i="1" s="1"/>
  <c r="P1603" i="1" s="1"/>
  <c r="X1603" i="1" s="1"/>
  <c r="B1603" i="1" s="1"/>
  <c r="D1604" i="1"/>
  <c r="G1604" i="1" s="1"/>
  <c r="J1606" i="1"/>
  <c r="K1606" i="1" s="1"/>
  <c r="I1607" i="1"/>
  <c r="M1606" i="1"/>
  <c r="N1606" i="1"/>
  <c r="E1605" i="1"/>
  <c r="U1605" i="1"/>
  <c r="W1605" i="1" s="1"/>
  <c r="F1605" i="1"/>
  <c r="L1604" i="1" l="1"/>
  <c r="O1604" i="1" s="1"/>
  <c r="P1604" i="1" s="1"/>
  <c r="X1604" i="1" s="1"/>
  <c r="B1604" i="1" s="1"/>
  <c r="D1605" i="1"/>
  <c r="G1605" i="1" s="1"/>
  <c r="E1606" i="1"/>
  <c r="U1606" i="1"/>
  <c r="W1606" i="1" s="1"/>
  <c r="F1606" i="1"/>
  <c r="J1607" i="1"/>
  <c r="K1607" i="1" s="1"/>
  <c r="I1608" i="1"/>
  <c r="M1607" i="1"/>
  <c r="N1607" i="1"/>
  <c r="L1605" i="1" l="1"/>
  <c r="O1605" i="1" s="1"/>
  <c r="P1605" i="1" s="1"/>
  <c r="X1605" i="1" s="1"/>
  <c r="B1605" i="1" s="1"/>
  <c r="I1609" i="1"/>
  <c r="M1608" i="1"/>
  <c r="J1608" i="1"/>
  <c r="K1608" i="1" s="1"/>
  <c r="N1608" i="1"/>
  <c r="E1607" i="1"/>
  <c r="F1607" i="1"/>
  <c r="U1607" i="1"/>
  <c r="W1607" i="1" s="1"/>
  <c r="D1606" i="1"/>
  <c r="G1606" i="1" s="1"/>
  <c r="E1608" i="1" l="1"/>
  <c r="U1608" i="1"/>
  <c r="W1608" i="1" s="1"/>
  <c r="F1608" i="1"/>
  <c r="D1607" i="1"/>
  <c r="G1607" i="1" s="1"/>
  <c r="L1606" i="1"/>
  <c r="O1606" i="1" s="1"/>
  <c r="P1606" i="1" s="1"/>
  <c r="X1606" i="1" s="1"/>
  <c r="B1606" i="1" s="1"/>
  <c r="M1609" i="1"/>
  <c r="J1609" i="1"/>
  <c r="K1609" i="1" s="1"/>
  <c r="I1610" i="1"/>
  <c r="N1609" i="1"/>
  <c r="L1607" i="1" l="1"/>
  <c r="O1607" i="1" s="1"/>
  <c r="P1607" i="1" s="1"/>
  <c r="X1607" i="1" s="1"/>
  <c r="B1607" i="1" s="1"/>
  <c r="J1610" i="1"/>
  <c r="K1610" i="1" s="1"/>
  <c r="M1610" i="1"/>
  <c r="I1611" i="1"/>
  <c r="N1610" i="1"/>
  <c r="E1609" i="1"/>
  <c r="U1609" i="1"/>
  <c r="W1609" i="1" s="1"/>
  <c r="F1609" i="1"/>
  <c r="D1608" i="1"/>
  <c r="L1608" i="1" s="1"/>
  <c r="O1608" i="1" s="1"/>
  <c r="P1608" i="1" s="1"/>
  <c r="X1608" i="1" s="1"/>
  <c r="B1608" i="1" s="1"/>
  <c r="G1608" i="1" l="1"/>
  <c r="D1609" i="1"/>
  <c r="G1609" i="1" s="1"/>
  <c r="I1612" i="1"/>
  <c r="J1611" i="1"/>
  <c r="K1611" i="1" s="1"/>
  <c r="M1611" i="1"/>
  <c r="N1611" i="1"/>
  <c r="E1610" i="1"/>
  <c r="U1610" i="1"/>
  <c r="W1610" i="1" s="1"/>
  <c r="F1610" i="1"/>
  <c r="L1609" i="1" l="1"/>
  <c r="O1609" i="1" s="1"/>
  <c r="P1609" i="1" s="1"/>
  <c r="X1609" i="1" s="1"/>
  <c r="B1609" i="1" s="1"/>
  <c r="E1611" i="1"/>
  <c r="U1611" i="1"/>
  <c r="W1611" i="1" s="1"/>
  <c r="F1611" i="1"/>
  <c r="I1613" i="1"/>
  <c r="J1612" i="1"/>
  <c r="K1612" i="1" s="1"/>
  <c r="M1612" i="1"/>
  <c r="N1612" i="1"/>
  <c r="D1610" i="1"/>
  <c r="L1610" i="1" s="1"/>
  <c r="O1610" i="1" s="1"/>
  <c r="P1610" i="1" s="1"/>
  <c r="X1610" i="1" l="1"/>
  <c r="E1612" i="1"/>
  <c r="U1612" i="1"/>
  <c r="W1612" i="1" s="1"/>
  <c r="F1612" i="1"/>
  <c r="J1613" i="1"/>
  <c r="K1613" i="1" s="1"/>
  <c r="M1613" i="1"/>
  <c r="I1614" i="1"/>
  <c r="N1613" i="1"/>
  <c r="G1610" i="1"/>
  <c r="D1611" i="1"/>
  <c r="G1611" i="1" s="1"/>
  <c r="B1610" i="1" l="1"/>
  <c r="L1611" i="1"/>
  <c r="O1611" i="1" s="1"/>
  <c r="P1611" i="1" s="1"/>
  <c r="X1611" i="1" s="1"/>
  <c r="B1611" i="1" s="1"/>
  <c r="J1614" i="1"/>
  <c r="K1614" i="1" s="1"/>
  <c r="I1615" i="1"/>
  <c r="M1614" i="1"/>
  <c r="N1614" i="1"/>
  <c r="E1613" i="1"/>
  <c r="U1613" i="1"/>
  <c r="W1613" i="1" s="1"/>
  <c r="F1613" i="1"/>
  <c r="D1612" i="1"/>
  <c r="G1612" i="1" s="1"/>
  <c r="L1612" i="1" l="1"/>
  <c r="O1612" i="1" s="1"/>
  <c r="P1612" i="1" s="1"/>
  <c r="X1612" i="1" s="1"/>
  <c r="B1612" i="1" s="1"/>
  <c r="D1613" i="1"/>
  <c r="G1613" i="1" s="1"/>
  <c r="M1615" i="1"/>
  <c r="J1615" i="1"/>
  <c r="K1615" i="1" s="1"/>
  <c r="I1616" i="1"/>
  <c r="N1615" i="1"/>
  <c r="E1614" i="1"/>
  <c r="U1614" i="1"/>
  <c r="W1614" i="1" s="1"/>
  <c r="F1614" i="1"/>
  <c r="L1613" i="1" l="1"/>
  <c r="O1613" i="1" s="1"/>
  <c r="P1613" i="1" s="1"/>
  <c r="X1613" i="1" s="1"/>
  <c r="B1613" i="1" s="1"/>
  <c r="J1616" i="1"/>
  <c r="K1616" i="1" s="1"/>
  <c r="I1617" i="1"/>
  <c r="M1616" i="1"/>
  <c r="N1616" i="1"/>
  <c r="U1615" i="1"/>
  <c r="W1615" i="1" s="1"/>
  <c r="E1615" i="1"/>
  <c r="F1615" i="1"/>
  <c r="D1614" i="1"/>
  <c r="L1614" i="1" s="1"/>
  <c r="O1614" i="1" s="1"/>
  <c r="P1614" i="1" s="1"/>
  <c r="X1614" i="1" s="1"/>
  <c r="B1614" i="1" s="1"/>
  <c r="G1614" i="1" l="1"/>
  <c r="D1615" i="1"/>
  <c r="L1615" i="1" s="1"/>
  <c r="O1615" i="1" s="1"/>
  <c r="P1615" i="1" s="1"/>
  <c r="X1615" i="1" s="1"/>
  <c r="B1615" i="1" s="1"/>
  <c r="J1617" i="1"/>
  <c r="K1617" i="1" s="1"/>
  <c r="M1617" i="1"/>
  <c r="I1618" i="1"/>
  <c r="N1617" i="1"/>
  <c r="E1616" i="1"/>
  <c r="F1616" i="1"/>
  <c r="U1616" i="1"/>
  <c r="W1616" i="1" s="1"/>
  <c r="G1615" i="1" l="1"/>
  <c r="I1619" i="1"/>
  <c r="J1618" i="1"/>
  <c r="K1618" i="1" s="1"/>
  <c r="M1618" i="1"/>
  <c r="N1618" i="1"/>
  <c r="E1617" i="1"/>
  <c r="U1617" i="1"/>
  <c r="W1617" i="1" s="1"/>
  <c r="F1617" i="1"/>
  <c r="D1616" i="1"/>
  <c r="L1616" i="1" s="1"/>
  <c r="O1616" i="1" s="1"/>
  <c r="P1616" i="1" s="1"/>
  <c r="X1616" i="1" s="1"/>
  <c r="B1616" i="1" s="1"/>
  <c r="D1617" i="1" l="1"/>
  <c r="L1617" i="1" s="1"/>
  <c r="O1617" i="1" s="1"/>
  <c r="P1617" i="1" s="1"/>
  <c r="X1617" i="1" s="1"/>
  <c r="B1617" i="1" s="1"/>
  <c r="E1618" i="1"/>
  <c r="U1618" i="1"/>
  <c r="W1618" i="1" s="1"/>
  <c r="F1618" i="1"/>
  <c r="G1616" i="1"/>
  <c r="I1620" i="1"/>
  <c r="J1619" i="1"/>
  <c r="K1619" i="1" s="1"/>
  <c r="M1619" i="1"/>
  <c r="N1619" i="1"/>
  <c r="G1617" i="1" l="1"/>
  <c r="M1620" i="1"/>
  <c r="I1621" i="1"/>
  <c r="J1620" i="1"/>
  <c r="K1620" i="1" s="1"/>
  <c r="N1620" i="1"/>
  <c r="D1618" i="1"/>
  <c r="G1618" i="1" s="1"/>
  <c r="E1619" i="1"/>
  <c r="F1619" i="1"/>
  <c r="U1619" i="1"/>
  <c r="W1619" i="1" s="1"/>
  <c r="L1618" i="1" l="1"/>
  <c r="O1618" i="1" s="1"/>
  <c r="P1618" i="1" s="1"/>
  <c r="X1618" i="1" s="1"/>
  <c r="B1618" i="1" s="1"/>
  <c r="E1620" i="1"/>
  <c r="U1620" i="1"/>
  <c r="W1620" i="1" s="1"/>
  <c r="F1620" i="1"/>
  <c r="D1619" i="1"/>
  <c r="G1619" i="1" s="1"/>
  <c r="J1621" i="1"/>
  <c r="K1621" i="1" s="1"/>
  <c r="I1622" i="1"/>
  <c r="L1619" i="1" l="1"/>
  <c r="O1619" i="1" s="1"/>
  <c r="P1619" i="1" s="1"/>
  <c r="X1619" i="1" s="1"/>
  <c r="B1619" i="1" s="1"/>
  <c r="J1622" i="1"/>
  <c r="K1622" i="1" s="1"/>
  <c r="I1623" i="1"/>
  <c r="E1621" i="1"/>
  <c r="F1621" i="1"/>
  <c r="U1621" i="1"/>
  <c r="W1621" i="1" s="1"/>
  <c r="D1620" i="1"/>
  <c r="L1620" i="1" s="1"/>
  <c r="O1620" i="1" l="1"/>
  <c r="P1620" i="1" s="1"/>
  <c r="X1620" i="1" s="1"/>
  <c r="B1620" i="1" s="1"/>
  <c r="M1621" i="1"/>
  <c r="N1621" i="1" s="1"/>
  <c r="G1620" i="1"/>
  <c r="D1621" i="1"/>
  <c r="L1621" i="1" s="1"/>
  <c r="J1623" i="1"/>
  <c r="K1623" i="1" s="1"/>
  <c r="I1624" i="1"/>
  <c r="E1622" i="1"/>
  <c r="U1622" i="1"/>
  <c r="W1622" i="1" s="1"/>
  <c r="F1622" i="1"/>
  <c r="G1621" i="1" l="1"/>
  <c r="E1623" i="1"/>
  <c r="U1623" i="1"/>
  <c r="W1623" i="1" s="1"/>
  <c r="F1623" i="1"/>
  <c r="M1622" i="1"/>
  <c r="N1622" i="1" s="1"/>
  <c r="N1623" i="1" s="1"/>
  <c r="O1621" i="1"/>
  <c r="P1621" i="1" s="1"/>
  <c r="D1622" i="1"/>
  <c r="G1622" i="1" s="1"/>
  <c r="J1624" i="1"/>
  <c r="K1624" i="1" s="1"/>
  <c r="I1625" i="1"/>
  <c r="X1621" i="1" l="1"/>
  <c r="B1621" i="1" s="1"/>
  <c r="S1621" i="1"/>
  <c r="L1622" i="1"/>
  <c r="O1622" i="1" s="1"/>
  <c r="P1622" i="1" s="1"/>
  <c r="M1623" i="1"/>
  <c r="I1626" i="1"/>
  <c r="J1625" i="1"/>
  <c r="K1625" i="1" s="1"/>
  <c r="E1624" i="1"/>
  <c r="U1624" i="1"/>
  <c r="W1624" i="1" s="1"/>
  <c r="F1624" i="1"/>
  <c r="D1623" i="1"/>
  <c r="G1623" i="1" s="1"/>
  <c r="Y1621" i="1" l="1"/>
  <c r="U1625" i="1"/>
  <c r="W1625" i="1" s="1"/>
  <c r="X1622" i="1"/>
  <c r="B1622" i="1" s="1"/>
  <c r="S1622" i="1"/>
  <c r="Y1622" i="1" s="1"/>
  <c r="L1623" i="1"/>
  <c r="O1623" i="1" s="1"/>
  <c r="P1623" i="1" s="1"/>
  <c r="D1624" i="1"/>
  <c r="L1624" i="1" s="1"/>
  <c r="E1625" i="1"/>
  <c r="F1625" i="1"/>
  <c r="I1627" i="1"/>
  <c r="J1626" i="1"/>
  <c r="K1626" i="1" s="1"/>
  <c r="G1624" i="1" l="1"/>
  <c r="X1623" i="1"/>
  <c r="B1623" i="1" s="1"/>
  <c r="Y1623" i="1"/>
  <c r="M1624" i="1"/>
  <c r="N1624" i="1" s="1"/>
  <c r="O1624" i="1" s="1"/>
  <c r="P1624" i="1" s="1"/>
  <c r="S1624" i="1" s="1"/>
  <c r="U1626" i="1"/>
  <c r="W1626" i="1" s="1"/>
  <c r="E1626" i="1"/>
  <c r="F1626" i="1"/>
  <c r="D1625" i="1"/>
  <c r="G1625" i="1" s="1"/>
  <c r="J1627" i="1"/>
  <c r="K1627" i="1" s="1"/>
  <c r="I1628" i="1"/>
  <c r="M1625" i="1" l="1"/>
  <c r="M1626" i="1" s="1"/>
  <c r="M1627" i="1" s="1"/>
  <c r="M1628" i="1" s="1"/>
  <c r="L1625" i="1"/>
  <c r="X1624" i="1"/>
  <c r="Y1624" i="1" s="1"/>
  <c r="U1627" i="1"/>
  <c r="W1627" i="1" s="1"/>
  <c r="E1627" i="1"/>
  <c r="F1627" i="1"/>
  <c r="N1625" i="1"/>
  <c r="N1626" i="1" s="1"/>
  <c r="N1627" i="1" s="1"/>
  <c r="N1628" i="1" s="1"/>
  <c r="D1626" i="1"/>
  <c r="G1626" i="1" s="1"/>
  <c r="I1629" i="1"/>
  <c r="J1628" i="1"/>
  <c r="K1628" i="1" s="1"/>
  <c r="M1629" i="1" l="1"/>
  <c r="L1626" i="1"/>
  <c r="O1626" i="1" s="1"/>
  <c r="P1626" i="1" s="1"/>
  <c r="X1626" i="1" s="1"/>
  <c r="B1626" i="1" s="1"/>
  <c r="B1624" i="1"/>
  <c r="E1628" i="1"/>
  <c r="F1628" i="1"/>
  <c r="U1628" i="1"/>
  <c r="W1628" i="1" s="1"/>
  <c r="D1627" i="1"/>
  <c r="G1627" i="1" s="1"/>
  <c r="I1630" i="1"/>
  <c r="J1629" i="1"/>
  <c r="K1629" i="1" s="1"/>
  <c r="N1629" i="1"/>
  <c r="O1625" i="1"/>
  <c r="P1625" i="1" s="1"/>
  <c r="X1625" i="1" l="1"/>
  <c r="B1625" i="1" s="1"/>
  <c r="S1625" i="1"/>
  <c r="Y1625" i="1" s="1"/>
  <c r="L1627" i="1"/>
  <c r="O1627" i="1" s="1"/>
  <c r="P1627" i="1" s="1"/>
  <c r="X1627" i="1" s="1"/>
  <c r="B1627" i="1" s="1"/>
  <c r="E1629" i="1"/>
  <c r="U1629" i="1"/>
  <c r="W1629" i="1" s="1"/>
  <c r="F1629" i="1"/>
  <c r="I1631" i="1"/>
  <c r="J1630" i="1"/>
  <c r="K1630" i="1" s="1"/>
  <c r="M1630" i="1"/>
  <c r="N1630" i="1"/>
  <c r="D1628" i="1"/>
  <c r="L1628" i="1" s="1"/>
  <c r="O1628" i="1" s="1"/>
  <c r="P1628" i="1" s="1"/>
  <c r="X1628" i="1" s="1"/>
  <c r="B1628" i="1" s="1"/>
  <c r="E1630" i="1" l="1"/>
  <c r="U1630" i="1"/>
  <c r="W1630" i="1" s="1"/>
  <c r="F1630" i="1"/>
  <c r="I1632" i="1"/>
  <c r="J1631" i="1"/>
  <c r="K1631" i="1" s="1"/>
  <c r="M1631" i="1"/>
  <c r="N1631" i="1"/>
  <c r="G1628" i="1"/>
  <c r="D1629" i="1"/>
  <c r="L1629" i="1" s="1"/>
  <c r="O1629" i="1" s="1"/>
  <c r="P1629" i="1" s="1"/>
  <c r="X1629" i="1" s="1"/>
  <c r="B1629" i="1" s="1"/>
  <c r="G1629" i="1" l="1"/>
  <c r="E1631" i="1"/>
  <c r="F1631" i="1"/>
  <c r="U1631" i="1"/>
  <c r="W1631" i="1" s="1"/>
  <c r="M1632" i="1"/>
  <c r="J1632" i="1"/>
  <c r="K1632" i="1" s="1"/>
  <c r="I1633" i="1"/>
  <c r="N1632" i="1"/>
  <c r="D1630" i="1"/>
  <c r="G1630" i="1" s="1"/>
  <c r="E1632" i="1" l="1"/>
  <c r="F1632" i="1"/>
  <c r="U1632" i="1"/>
  <c r="W1632" i="1" s="1"/>
  <c r="I1634" i="1"/>
  <c r="J1633" i="1"/>
  <c r="K1633" i="1" s="1"/>
  <c r="M1633" i="1"/>
  <c r="N1633" i="1"/>
  <c r="L1630" i="1"/>
  <c r="O1630" i="1" s="1"/>
  <c r="P1630" i="1" s="1"/>
  <c r="X1630" i="1" s="1"/>
  <c r="B1630" i="1" s="1"/>
  <c r="D1631" i="1"/>
  <c r="L1631" i="1" s="1"/>
  <c r="O1631" i="1" s="1"/>
  <c r="P1631" i="1" s="1"/>
  <c r="X1631" i="1" s="1"/>
  <c r="B1631" i="1" s="1"/>
  <c r="G1631" i="1" l="1"/>
  <c r="E1633" i="1"/>
  <c r="U1633" i="1"/>
  <c r="W1633" i="1" s="1"/>
  <c r="F1633" i="1"/>
  <c r="M1634" i="1"/>
  <c r="I1635" i="1"/>
  <c r="J1634" i="1"/>
  <c r="K1634" i="1" s="1"/>
  <c r="N1634" i="1"/>
  <c r="D1632" i="1"/>
  <c r="L1632" i="1" s="1"/>
  <c r="O1632" i="1" s="1"/>
  <c r="P1632" i="1" s="1"/>
  <c r="X1632" i="1" s="1"/>
  <c r="B1632" i="1" s="1"/>
  <c r="E1634" i="1" l="1"/>
  <c r="F1634" i="1"/>
  <c r="U1634" i="1"/>
  <c r="W1634" i="1" s="1"/>
  <c r="J1635" i="1"/>
  <c r="K1635" i="1" s="1"/>
  <c r="I1636" i="1"/>
  <c r="M1635" i="1"/>
  <c r="N1635" i="1"/>
  <c r="G1632" i="1"/>
  <c r="D1633" i="1"/>
  <c r="L1633" i="1" s="1"/>
  <c r="O1633" i="1" s="1"/>
  <c r="P1633" i="1" s="1"/>
  <c r="X1633" i="1" s="1"/>
  <c r="B1633" i="1" s="1"/>
  <c r="G1633" i="1" l="1"/>
  <c r="J1636" i="1"/>
  <c r="K1636" i="1" s="1"/>
  <c r="I1637" i="1"/>
  <c r="M1636" i="1"/>
  <c r="N1636" i="1"/>
  <c r="E1635" i="1"/>
  <c r="U1635" i="1"/>
  <c r="W1635" i="1" s="1"/>
  <c r="F1635" i="1"/>
  <c r="D1634" i="1"/>
  <c r="G1634" i="1" s="1"/>
  <c r="L1634" i="1" l="1"/>
  <c r="O1634" i="1" s="1"/>
  <c r="P1634" i="1" s="1"/>
  <c r="X1634" i="1" s="1"/>
  <c r="B1634" i="1" s="1"/>
  <c r="D1635" i="1"/>
  <c r="G1635" i="1" s="1"/>
  <c r="J1637" i="1"/>
  <c r="K1637" i="1" s="1"/>
  <c r="I1638" i="1"/>
  <c r="M1637" i="1"/>
  <c r="N1637" i="1"/>
  <c r="F1636" i="1"/>
  <c r="E1636" i="1"/>
  <c r="U1636" i="1"/>
  <c r="W1636" i="1" s="1"/>
  <c r="L1635" i="1" l="1"/>
  <c r="O1635" i="1" s="1"/>
  <c r="P1635" i="1" s="1"/>
  <c r="X1635" i="1" s="1"/>
  <c r="B1635" i="1" s="1"/>
  <c r="E1637" i="1"/>
  <c r="F1637" i="1"/>
  <c r="U1637" i="1"/>
  <c r="W1637" i="1" s="1"/>
  <c r="J1638" i="1"/>
  <c r="K1638" i="1" s="1"/>
  <c r="I1639" i="1"/>
  <c r="M1638" i="1"/>
  <c r="N1638" i="1"/>
  <c r="D1636" i="1"/>
  <c r="L1636" i="1" s="1"/>
  <c r="O1636" i="1" s="1"/>
  <c r="P1636" i="1" s="1"/>
  <c r="X1636" i="1" s="1"/>
  <c r="B1636" i="1" s="1"/>
  <c r="I1640" i="1" l="1"/>
  <c r="M1639" i="1"/>
  <c r="J1639" i="1"/>
  <c r="K1639" i="1" s="1"/>
  <c r="N1639" i="1"/>
  <c r="U1638" i="1"/>
  <c r="W1638" i="1" s="1"/>
  <c r="F1638" i="1"/>
  <c r="E1638" i="1"/>
  <c r="G1636" i="1"/>
  <c r="D1637" i="1"/>
  <c r="G1637" i="1" s="1"/>
  <c r="L1637" i="1" l="1"/>
  <c r="O1637" i="1" s="1"/>
  <c r="P1637" i="1" s="1"/>
  <c r="X1637" i="1" s="1"/>
  <c r="B1637" i="1" s="1"/>
  <c r="D1638" i="1"/>
  <c r="L1638" i="1" s="1"/>
  <c r="O1638" i="1" s="1"/>
  <c r="P1638" i="1" s="1"/>
  <c r="X1638" i="1" s="1"/>
  <c r="B1638" i="1" s="1"/>
  <c r="E1639" i="1"/>
  <c r="F1639" i="1"/>
  <c r="U1639" i="1"/>
  <c r="W1639" i="1" s="1"/>
  <c r="I1641" i="1"/>
  <c r="M1640" i="1"/>
  <c r="J1640" i="1"/>
  <c r="K1640" i="1" s="1"/>
  <c r="N1640" i="1"/>
  <c r="G1638" i="1" l="1"/>
  <c r="M1641" i="1"/>
  <c r="I1642" i="1"/>
  <c r="J1641" i="1"/>
  <c r="K1641" i="1" s="1"/>
  <c r="N1641" i="1"/>
  <c r="D1639" i="1"/>
  <c r="G1639" i="1" s="1"/>
  <c r="F1640" i="1"/>
  <c r="U1640" i="1"/>
  <c r="W1640" i="1" s="1"/>
  <c r="E1640" i="1"/>
  <c r="L1639" i="1" l="1"/>
  <c r="O1639" i="1" s="1"/>
  <c r="P1639" i="1" s="1"/>
  <c r="X1639" i="1" s="1"/>
  <c r="B1639" i="1" s="1"/>
  <c r="F1641" i="1"/>
  <c r="U1641" i="1"/>
  <c r="W1641" i="1" s="1"/>
  <c r="E1641" i="1"/>
  <c r="D1640" i="1"/>
  <c r="G1640" i="1" s="1"/>
  <c r="J1642" i="1"/>
  <c r="K1642" i="1" s="1"/>
  <c r="M1642" i="1"/>
  <c r="I1643" i="1"/>
  <c r="N1642" i="1"/>
  <c r="L1640" i="1" l="1"/>
  <c r="O1640" i="1" s="1"/>
  <c r="P1640" i="1" s="1"/>
  <c r="X1640" i="1" s="1"/>
  <c r="B1640" i="1" s="1"/>
  <c r="E1642" i="1"/>
  <c r="U1642" i="1"/>
  <c r="W1642" i="1" s="1"/>
  <c r="F1642" i="1"/>
  <c r="D1641" i="1"/>
  <c r="L1641" i="1" s="1"/>
  <c r="O1641" i="1" s="1"/>
  <c r="P1641" i="1" s="1"/>
  <c r="X1641" i="1" s="1"/>
  <c r="B1641" i="1" s="1"/>
  <c r="M1643" i="1"/>
  <c r="I1644" i="1"/>
  <c r="J1643" i="1"/>
  <c r="K1643" i="1" s="1"/>
  <c r="N1643" i="1"/>
  <c r="G1641" i="1" l="1"/>
  <c r="I1645" i="1"/>
  <c r="M1644" i="1"/>
  <c r="J1644" i="1"/>
  <c r="K1644" i="1" s="1"/>
  <c r="N1644" i="1"/>
  <c r="E1643" i="1"/>
  <c r="F1643" i="1"/>
  <c r="U1643" i="1"/>
  <c r="W1643" i="1" s="1"/>
  <c r="D1642" i="1"/>
  <c r="G1642" i="1" s="1"/>
  <c r="D1643" i="1" l="1"/>
  <c r="G1643" i="1" s="1"/>
  <c r="L1642" i="1"/>
  <c r="O1642" i="1" s="1"/>
  <c r="P1642" i="1" s="1"/>
  <c r="X1642" i="1" s="1"/>
  <c r="B1642" i="1" s="1"/>
  <c r="E1644" i="1"/>
  <c r="U1644" i="1"/>
  <c r="W1644" i="1" s="1"/>
  <c r="F1644" i="1"/>
  <c r="J1645" i="1"/>
  <c r="K1645" i="1" s="1"/>
  <c r="M1645" i="1"/>
  <c r="I1646" i="1"/>
  <c r="N1645" i="1"/>
  <c r="L1643" i="1" l="1"/>
  <c r="O1643" i="1" s="1"/>
  <c r="P1643" i="1" s="1"/>
  <c r="X1643" i="1" s="1"/>
  <c r="B1643" i="1" s="1"/>
  <c r="E1645" i="1"/>
  <c r="U1645" i="1"/>
  <c r="W1645" i="1" s="1"/>
  <c r="F1645" i="1"/>
  <c r="D1644" i="1"/>
  <c r="L1644" i="1" s="1"/>
  <c r="O1644" i="1" s="1"/>
  <c r="P1644" i="1" s="1"/>
  <c r="X1644" i="1" s="1"/>
  <c r="B1644" i="1" s="1"/>
  <c r="M1646" i="1"/>
  <c r="I1647" i="1"/>
  <c r="J1646" i="1"/>
  <c r="K1646" i="1" s="1"/>
  <c r="N1646" i="1"/>
  <c r="G1644" i="1" l="1"/>
  <c r="I1648" i="1"/>
  <c r="M1647" i="1"/>
  <c r="J1647" i="1"/>
  <c r="K1647" i="1" s="1"/>
  <c r="N1647" i="1"/>
  <c r="E1646" i="1"/>
  <c r="U1646" i="1"/>
  <c r="W1646" i="1" s="1"/>
  <c r="F1646" i="1"/>
  <c r="D1645" i="1"/>
  <c r="L1645" i="1" s="1"/>
  <c r="O1645" i="1" s="1"/>
  <c r="P1645" i="1" s="1"/>
  <c r="X1645" i="1" s="1"/>
  <c r="B1645" i="1" s="1"/>
  <c r="D1646" i="1" l="1"/>
  <c r="G1646" i="1" s="1"/>
  <c r="E1647" i="1"/>
  <c r="F1647" i="1"/>
  <c r="U1647" i="1"/>
  <c r="W1647" i="1" s="1"/>
  <c r="G1645" i="1"/>
  <c r="I1649" i="1"/>
  <c r="J1648" i="1"/>
  <c r="K1648" i="1" s="1"/>
  <c r="M1648" i="1"/>
  <c r="N1648" i="1"/>
  <c r="L1646" i="1" l="1"/>
  <c r="O1646" i="1" s="1"/>
  <c r="P1646" i="1" s="1"/>
  <c r="X1646" i="1" s="1"/>
  <c r="B1646" i="1" s="1"/>
  <c r="I1650" i="1"/>
  <c r="J1649" i="1"/>
  <c r="K1649" i="1" s="1"/>
  <c r="M1649" i="1"/>
  <c r="N1649" i="1"/>
  <c r="D1647" i="1"/>
  <c r="L1647" i="1" s="1"/>
  <c r="O1647" i="1" s="1"/>
  <c r="P1647" i="1" s="1"/>
  <c r="X1647" i="1" s="1"/>
  <c r="B1647" i="1" s="1"/>
  <c r="E1648" i="1"/>
  <c r="U1648" i="1"/>
  <c r="W1648" i="1" s="1"/>
  <c r="F1648" i="1"/>
  <c r="M1650" i="1" l="1"/>
  <c r="G1647" i="1"/>
  <c r="E1649" i="1"/>
  <c r="F1649" i="1"/>
  <c r="U1649" i="1"/>
  <c r="W1649" i="1" s="1"/>
  <c r="D1648" i="1"/>
  <c r="L1648" i="1" s="1"/>
  <c r="O1648" i="1" s="1"/>
  <c r="P1648" i="1" s="1"/>
  <c r="X1648" i="1" s="1"/>
  <c r="B1648" i="1" s="1"/>
  <c r="J1650" i="1"/>
  <c r="K1650" i="1" s="1"/>
  <c r="I1651" i="1"/>
  <c r="N1650" i="1"/>
  <c r="G1648" i="1" l="1"/>
  <c r="E1650" i="1"/>
  <c r="U1650" i="1"/>
  <c r="W1650" i="1" s="1"/>
  <c r="F1650" i="1"/>
  <c r="D1649" i="1"/>
  <c r="G1649" i="1" s="1"/>
  <c r="I1652" i="1"/>
  <c r="J1651" i="1"/>
  <c r="K1651" i="1" s="1"/>
  <c r="N1651" i="1"/>
  <c r="M1651" i="1"/>
  <c r="L1649" i="1" l="1"/>
  <c r="O1649" i="1" s="1"/>
  <c r="P1649" i="1" s="1"/>
  <c r="X1649" i="1" s="1"/>
  <c r="B1649" i="1" s="1"/>
  <c r="E1651" i="1"/>
  <c r="F1651" i="1"/>
  <c r="U1651" i="1"/>
  <c r="W1651" i="1" s="1"/>
  <c r="J1652" i="1"/>
  <c r="K1652" i="1" s="1"/>
  <c r="I1653" i="1"/>
  <c r="D1650" i="1"/>
  <c r="L1650" i="1" s="1"/>
  <c r="O1650" i="1" s="1"/>
  <c r="P1650" i="1" s="1"/>
  <c r="X1650" i="1" s="1"/>
  <c r="B1650" i="1" s="1"/>
  <c r="G1650" i="1" l="1"/>
  <c r="J1653" i="1"/>
  <c r="K1653" i="1" s="1"/>
  <c r="I1654" i="1"/>
  <c r="E1652" i="1"/>
  <c r="F1652" i="1"/>
  <c r="U1652" i="1"/>
  <c r="W1652" i="1" s="1"/>
  <c r="D1651" i="1"/>
  <c r="G1651" i="1" s="1"/>
  <c r="U1653" i="1" l="1"/>
  <c r="W1653" i="1" s="1"/>
  <c r="L1651" i="1"/>
  <c r="O1651" i="1" s="1"/>
  <c r="P1651" i="1" s="1"/>
  <c r="X1651" i="1" s="1"/>
  <c r="B1651" i="1" s="1"/>
  <c r="D1652" i="1"/>
  <c r="G1652" i="1" s="1"/>
  <c r="J1654" i="1"/>
  <c r="K1654" i="1" s="1"/>
  <c r="I1655" i="1"/>
  <c r="E1653" i="1"/>
  <c r="F1653" i="1"/>
  <c r="M1652" i="1" l="1"/>
  <c r="N1652" i="1" s="1"/>
  <c r="L1652" i="1"/>
  <c r="M1653" i="1" s="1"/>
  <c r="E1654" i="1"/>
  <c r="U1654" i="1"/>
  <c r="W1654" i="1" s="1"/>
  <c r="F1654" i="1"/>
  <c r="I1656" i="1"/>
  <c r="J1655" i="1"/>
  <c r="K1655" i="1" s="1"/>
  <c r="D1653" i="1"/>
  <c r="L1653" i="1" s="1"/>
  <c r="O1652" i="1" l="1"/>
  <c r="P1652" i="1" s="1"/>
  <c r="S1652" i="1" s="1"/>
  <c r="G1653" i="1"/>
  <c r="M1654" i="1"/>
  <c r="M1655" i="1" s="1"/>
  <c r="N1653" i="1"/>
  <c r="N1654" i="1" s="1"/>
  <c r="N1655" i="1" s="1"/>
  <c r="N1656" i="1" s="1"/>
  <c r="E1655" i="1"/>
  <c r="U1655" i="1"/>
  <c r="W1655" i="1" s="1"/>
  <c r="F1655" i="1"/>
  <c r="J1656" i="1"/>
  <c r="K1656" i="1" s="1"/>
  <c r="I1657" i="1"/>
  <c r="D1654" i="1"/>
  <c r="L1654" i="1" s="1"/>
  <c r="X1652" i="1" l="1"/>
  <c r="Y1652" i="1" s="1"/>
  <c r="G1654" i="1"/>
  <c r="O1654" i="1"/>
  <c r="P1654" i="1" s="1"/>
  <c r="X1654" i="1" s="1"/>
  <c r="B1654" i="1" s="1"/>
  <c r="O1653" i="1"/>
  <c r="P1653" i="1" s="1"/>
  <c r="D1655" i="1"/>
  <c r="L1655" i="1" s="1"/>
  <c r="J1657" i="1"/>
  <c r="K1657" i="1" s="1"/>
  <c r="I1658" i="1"/>
  <c r="N1657" i="1"/>
  <c r="F1656" i="1"/>
  <c r="E1656" i="1"/>
  <c r="U1656" i="1"/>
  <c r="W1656" i="1" s="1"/>
  <c r="B1652" i="1" l="1"/>
  <c r="G1655" i="1"/>
  <c r="X1653" i="1"/>
  <c r="B1653" i="1" s="1"/>
  <c r="S1653" i="1"/>
  <c r="Y1653" i="1" s="1"/>
  <c r="E1657" i="1"/>
  <c r="F1657" i="1"/>
  <c r="U1657" i="1"/>
  <c r="W1657" i="1" s="1"/>
  <c r="I1659" i="1"/>
  <c r="J1658" i="1"/>
  <c r="K1658" i="1" s="1"/>
  <c r="N1658" i="1"/>
  <c r="M1656" i="1"/>
  <c r="M1657" i="1" s="1"/>
  <c r="M1658" i="1" s="1"/>
  <c r="O1655" i="1"/>
  <c r="P1655" i="1" s="1"/>
  <c r="D1656" i="1"/>
  <c r="G1656" i="1" s="1"/>
  <c r="L1656" i="1" l="1"/>
  <c r="O1656" i="1" s="1"/>
  <c r="P1656" i="1" s="1"/>
  <c r="X1656" i="1" s="1"/>
  <c r="B1656" i="1" s="1"/>
  <c r="X1655" i="1"/>
  <c r="B1655" i="1" s="1"/>
  <c r="S1655" i="1"/>
  <c r="Y1655" i="1" s="1"/>
  <c r="M1659" i="1"/>
  <c r="E1658" i="1"/>
  <c r="U1658" i="1"/>
  <c r="W1658" i="1" s="1"/>
  <c r="F1658" i="1"/>
  <c r="J1659" i="1"/>
  <c r="K1659" i="1" s="1"/>
  <c r="I1660" i="1"/>
  <c r="N1659" i="1"/>
  <c r="D1657" i="1"/>
  <c r="G1657" i="1" s="1"/>
  <c r="E1659" i="1" l="1"/>
  <c r="F1659" i="1"/>
  <c r="U1659" i="1"/>
  <c r="W1659" i="1" s="1"/>
  <c r="I1661" i="1"/>
  <c r="J1660" i="1"/>
  <c r="K1660" i="1" s="1"/>
  <c r="N1660" i="1"/>
  <c r="D1658" i="1"/>
  <c r="G1658" i="1" s="1"/>
  <c r="L1657" i="1"/>
  <c r="O1657" i="1" s="1"/>
  <c r="P1657" i="1" s="1"/>
  <c r="X1657" i="1" s="1"/>
  <c r="B1657" i="1" s="1"/>
  <c r="M1660" i="1"/>
  <c r="L1658" i="1" l="1"/>
  <c r="O1658" i="1" s="1"/>
  <c r="P1658" i="1" s="1"/>
  <c r="X1658" i="1" s="1"/>
  <c r="B1658" i="1" s="1"/>
  <c r="E1660" i="1"/>
  <c r="F1660" i="1"/>
  <c r="U1660" i="1"/>
  <c r="W1660" i="1" s="1"/>
  <c r="J1661" i="1"/>
  <c r="K1661" i="1" s="1"/>
  <c r="I1662" i="1"/>
  <c r="N1661" i="1"/>
  <c r="M1661" i="1"/>
  <c r="D1659" i="1"/>
  <c r="L1659" i="1" s="1"/>
  <c r="O1659" i="1" s="1"/>
  <c r="P1659" i="1" s="1"/>
  <c r="X1659" i="1" s="1"/>
  <c r="B1659" i="1" s="1"/>
  <c r="J1662" i="1" l="1"/>
  <c r="K1662" i="1" s="1"/>
  <c r="I1663" i="1"/>
  <c r="M1662" i="1"/>
  <c r="N1662" i="1"/>
  <c r="U1661" i="1"/>
  <c r="W1661" i="1" s="1"/>
  <c r="F1661" i="1"/>
  <c r="E1661" i="1"/>
  <c r="G1659" i="1"/>
  <c r="D1660" i="1"/>
  <c r="L1660" i="1" s="1"/>
  <c r="O1660" i="1" s="1"/>
  <c r="P1660" i="1" s="1"/>
  <c r="X1660" i="1" s="1"/>
  <c r="B1660" i="1" s="1"/>
  <c r="D1661" i="1" l="1"/>
  <c r="L1661" i="1" s="1"/>
  <c r="O1661" i="1" s="1"/>
  <c r="P1661" i="1" s="1"/>
  <c r="X1661" i="1" s="1"/>
  <c r="B1661" i="1" s="1"/>
  <c r="G1660" i="1"/>
  <c r="I1664" i="1"/>
  <c r="M1663" i="1"/>
  <c r="J1663" i="1"/>
  <c r="K1663" i="1" s="1"/>
  <c r="N1663" i="1"/>
  <c r="E1662" i="1"/>
  <c r="U1662" i="1"/>
  <c r="W1662" i="1" s="1"/>
  <c r="F1662" i="1"/>
  <c r="G1661" i="1" l="1"/>
  <c r="M1664" i="1"/>
  <c r="I1665" i="1"/>
  <c r="J1664" i="1"/>
  <c r="K1664" i="1" s="1"/>
  <c r="N1664" i="1"/>
  <c r="E1663" i="1"/>
  <c r="F1663" i="1"/>
  <c r="U1663" i="1"/>
  <c r="W1663" i="1" s="1"/>
  <c r="D1662" i="1"/>
  <c r="G1662" i="1" s="1"/>
  <c r="E1664" i="1" l="1"/>
  <c r="U1664" i="1"/>
  <c r="W1664" i="1" s="1"/>
  <c r="F1664" i="1"/>
  <c r="D1663" i="1"/>
  <c r="L1663" i="1" s="1"/>
  <c r="O1663" i="1" s="1"/>
  <c r="P1663" i="1" s="1"/>
  <c r="X1663" i="1" s="1"/>
  <c r="B1663" i="1" s="1"/>
  <c r="M1665" i="1"/>
  <c r="J1665" i="1"/>
  <c r="K1665" i="1" s="1"/>
  <c r="I1666" i="1"/>
  <c r="N1665" i="1"/>
  <c r="L1662" i="1"/>
  <c r="O1662" i="1" s="1"/>
  <c r="P1662" i="1" s="1"/>
  <c r="X1662" i="1" s="1"/>
  <c r="B1662" i="1" s="1"/>
  <c r="G1663" i="1" l="1"/>
  <c r="E1665" i="1"/>
  <c r="U1665" i="1"/>
  <c r="W1665" i="1" s="1"/>
  <c r="F1665" i="1"/>
  <c r="I1667" i="1"/>
  <c r="M1666" i="1"/>
  <c r="J1666" i="1"/>
  <c r="K1666" i="1" s="1"/>
  <c r="N1666" i="1"/>
  <c r="D1664" i="1"/>
  <c r="L1664" i="1" s="1"/>
  <c r="O1664" i="1" s="1"/>
  <c r="P1664" i="1" s="1"/>
  <c r="X1664" i="1" s="1"/>
  <c r="B1664" i="1" s="1"/>
  <c r="E1666" i="1" l="1"/>
  <c r="U1666" i="1"/>
  <c r="W1666" i="1" s="1"/>
  <c r="F1666" i="1"/>
  <c r="I1668" i="1"/>
  <c r="M1667" i="1"/>
  <c r="J1667" i="1"/>
  <c r="K1667" i="1" s="1"/>
  <c r="N1667" i="1"/>
  <c r="G1664" i="1"/>
  <c r="D1665" i="1"/>
  <c r="L1665" i="1" s="1"/>
  <c r="O1665" i="1" s="1"/>
  <c r="P1665" i="1" s="1"/>
  <c r="X1665" i="1" s="1"/>
  <c r="B1665" i="1" s="1"/>
  <c r="G1665" i="1" l="1"/>
  <c r="E1667" i="1"/>
  <c r="F1667" i="1"/>
  <c r="U1667" i="1"/>
  <c r="W1667" i="1" s="1"/>
  <c r="I1669" i="1"/>
  <c r="J1668" i="1"/>
  <c r="K1668" i="1" s="1"/>
  <c r="M1668" i="1"/>
  <c r="N1668" i="1"/>
  <c r="D1666" i="1"/>
  <c r="G1666" i="1" s="1"/>
  <c r="E1668" i="1" l="1"/>
  <c r="U1668" i="1"/>
  <c r="W1668" i="1" s="1"/>
  <c r="F1668" i="1"/>
  <c r="M1669" i="1"/>
  <c r="J1669" i="1"/>
  <c r="K1669" i="1" s="1"/>
  <c r="I1670" i="1"/>
  <c r="N1669" i="1"/>
  <c r="L1666" i="1"/>
  <c r="O1666" i="1" s="1"/>
  <c r="P1666" i="1" s="1"/>
  <c r="X1666" i="1" s="1"/>
  <c r="B1666" i="1" s="1"/>
  <c r="D1667" i="1"/>
  <c r="G1667" i="1" s="1"/>
  <c r="L1667" i="1" l="1"/>
  <c r="O1667" i="1" s="1"/>
  <c r="P1667" i="1" s="1"/>
  <c r="X1667" i="1" s="1"/>
  <c r="B1667" i="1" s="1"/>
  <c r="J1670" i="1"/>
  <c r="K1670" i="1" s="1"/>
  <c r="I1671" i="1"/>
  <c r="M1670" i="1"/>
  <c r="N1670" i="1"/>
  <c r="E1669" i="1"/>
  <c r="U1669" i="1"/>
  <c r="W1669" i="1" s="1"/>
  <c r="F1669" i="1"/>
  <c r="D1668" i="1"/>
  <c r="L1668" i="1" s="1"/>
  <c r="O1668" i="1" s="1"/>
  <c r="P1668" i="1" s="1"/>
  <c r="X1668" i="1" s="1"/>
  <c r="B1668" i="1" s="1"/>
  <c r="G1668" i="1" l="1"/>
  <c r="D1669" i="1"/>
  <c r="G1669" i="1" s="1"/>
  <c r="J1671" i="1"/>
  <c r="K1671" i="1" s="1"/>
  <c r="I1672" i="1"/>
  <c r="M1671" i="1"/>
  <c r="N1671" i="1"/>
  <c r="E1670" i="1"/>
  <c r="U1670" i="1"/>
  <c r="W1670" i="1" s="1"/>
  <c r="F1670" i="1"/>
  <c r="L1669" i="1" l="1"/>
  <c r="O1669" i="1" s="1"/>
  <c r="P1669" i="1" s="1"/>
  <c r="X1669" i="1" s="1"/>
  <c r="B1669" i="1" s="1"/>
  <c r="J1672" i="1"/>
  <c r="K1672" i="1" s="1"/>
  <c r="M1672" i="1"/>
  <c r="I1673" i="1"/>
  <c r="N1672" i="1"/>
  <c r="E1671" i="1"/>
  <c r="F1671" i="1"/>
  <c r="U1671" i="1"/>
  <c r="W1671" i="1" s="1"/>
  <c r="D1670" i="1"/>
  <c r="L1670" i="1" s="1"/>
  <c r="O1670" i="1" s="1"/>
  <c r="P1670" i="1" s="1"/>
  <c r="X1670" i="1" s="1"/>
  <c r="B1670" i="1" s="1"/>
  <c r="G1670" i="1" l="1"/>
  <c r="I1674" i="1"/>
  <c r="J1673" i="1"/>
  <c r="K1673" i="1" s="1"/>
  <c r="M1673" i="1"/>
  <c r="N1673" i="1"/>
  <c r="D1671" i="1"/>
  <c r="L1671" i="1" s="1"/>
  <c r="O1671" i="1" s="1"/>
  <c r="P1671" i="1" s="1"/>
  <c r="X1671" i="1" s="1"/>
  <c r="B1671" i="1" s="1"/>
  <c r="E1672" i="1"/>
  <c r="F1672" i="1"/>
  <c r="U1672" i="1"/>
  <c r="W1672" i="1" s="1"/>
  <c r="G1671" i="1" l="1"/>
  <c r="D1672" i="1"/>
  <c r="G1672" i="1" s="1"/>
  <c r="E1673" i="1"/>
  <c r="U1673" i="1"/>
  <c r="W1673" i="1" s="1"/>
  <c r="F1673" i="1"/>
  <c r="M1674" i="1"/>
  <c r="I1675" i="1"/>
  <c r="J1674" i="1"/>
  <c r="K1674" i="1" s="1"/>
  <c r="N1674" i="1"/>
  <c r="L1672" i="1" l="1"/>
  <c r="O1672" i="1" s="1"/>
  <c r="P1672" i="1" s="1"/>
  <c r="X1672" i="1" s="1"/>
  <c r="B1672" i="1" s="1"/>
  <c r="J1675" i="1"/>
  <c r="K1675" i="1" s="1"/>
  <c r="I1676" i="1"/>
  <c r="M1675" i="1"/>
  <c r="N1675" i="1"/>
  <c r="D1673" i="1"/>
  <c r="L1673" i="1" s="1"/>
  <c r="O1673" i="1" s="1"/>
  <c r="P1673" i="1" s="1"/>
  <c r="X1673" i="1" s="1"/>
  <c r="B1673" i="1" s="1"/>
  <c r="E1674" i="1"/>
  <c r="F1674" i="1"/>
  <c r="U1674" i="1"/>
  <c r="W1674" i="1" s="1"/>
  <c r="G1673" i="1" l="1"/>
  <c r="D1674" i="1"/>
  <c r="G1674" i="1" s="1"/>
  <c r="J1676" i="1"/>
  <c r="K1676" i="1" s="1"/>
  <c r="I1677" i="1"/>
  <c r="M1676" i="1"/>
  <c r="N1676" i="1"/>
  <c r="E1675" i="1"/>
  <c r="U1675" i="1"/>
  <c r="W1675" i="1" s="1"/>
  <c r="F1675" i="1"/>
  <c r="L1674" i="1" l="1"/>
  <c r="O1674" i="1" s="1"/>
  <c r="P1674" i="1" s="1"/>
  <c r="X1674" i="1" s="1"/>
  <c r="B1674" i="1" s="1"/>
  <c r="F1676" i="1"/>
  <c r="E1676" i="1"/>
  <c r="U1676" i="1"/>
  <c r="W1676" i="1" s="1"/>
  <c r="D1675" i="1"/>
  <c r="G1675" i="1" s="1"/>
  <c r="I1678" i="1"/>
  <c r="M1677" i="1"/>
  <c r="J1677" i="1"/>
  <c r="K1677" i="1" s="1"/>
  <c r="N1677" i="1"/>
  <c r="L1675" i="1" l="1"/>
  <c r="O1675" i="1" s="1"/>
  <c r="P1675" i="1" s="1"/>
  <c r="X1675" i="1" s="1"/>
  <c r="B1675" i="1" s="1"/>
  <c r="J1678" i="1"/>
  <c r="K1678" i="1" s="1"/>
  <c r="M1678" i="1"/>
  <c r="I1679" i="1"/>
  <c r="N1678" i="1"/>
  <c r="D1676" i="1"/>
  <c r="G1676" i="1" s="1"/>
  <c r="U1677" i="1"/>
  <c r="W1677" i="1" s="1"/>
  <c r="F1677" i="1"/>
  <c r="E1677" i="1"/>
  <c r="L1676" i="1" l="1"/>
  <c r="O1676" i="1" s="1"/>
  <c r="P1676" i="1" s="1"/>
  <c r="X1676" i="1" s="1"/>
  <c r="B1676" i="1" s="1"/>
  <c r="I1680" i="1"/>
  <c r="M1679" i="1"/>
  <c r="J1679" i="1"/>
  <c r="K1679" i="1" s="1"/>
  <c r="N1679" i="1"/>
  <c r="D1677" i="1"/>
  <c r="L1677" i="1" s="1"/>
  <c r="O1677" i="1" s="1"/>
  <c r="P1677" i="1" s="1"/>
  <c r="X1677" i="1" s="1"/>
  <c r="B1677" i="1" s="1"/>
  <c r="E1678" i="1"/>
  <c r="U1678" i="1"/>
  <c r="W1678" i="1" s="1"/>
  <c r="F1678" i="1"/>
  <c r="G1677" i="1" l="1"/>
  <c r="D1678" i="1"/>
  <c r="L1678" i="1" s="1"/>
  <c r="O1678" i="1" s="1"/>
  <c r="P1678" i="1" s="1"/>
  <c r="X1678" i="1" s="1"/>
  <c r="B1678" i="1" s="1"/>
  <c r="U1679" i="1"/>
  <c r="W1679" i="1" s="1"/>
  <c r="E1679" i="1"/>
  <c r="F1679" i="1"/>
  <c r="I1681" i="1"/>
  <c r="J1680" i="1"/>
  <c r="K1680" i="1" s="1"/>
  <c r="M1680" i="1"/>
  <c r="N1680" i="1"/>
  <c r="G1678" i="1" l="1"/>
  <c r="F1680" i="1"/>
  <c r="E1680" i="1"/>
  <c r="U1680" i="1"/>
  <c r="W1680" i="1" s="1"/>
  <c r="I1682" i="1"/>
  <c r="J1681" i="1"/>
  <c r="K1681" i="1" s="1"/>
  <c r="N1681" i="1"/>
  <c r="D1679" i="1"/>
  <c r="G1679" i="1" s="1"/>
  <c r="M1681" i="1"/>
  <c r="J1682" i="1" l="1"/>
  <c r="K1682" i="1" s="1"/>
  <c r="I1683" i="1"/>
  <c r="L1679" i="1"/>
  <c r="O1679" i="1" s="1"/>
  <c r="P1679" i="1" s="1"/>
  <c r="X1679" i="1" s="1"/>
  <c r="B1679" i="1" s="1"/>
  <c r="D1680" i="1"/>
  <c r="G1680" i="1" s="1"/>
  <c r="F1681" i="1"/>
  <c r="E1681" i="1"/>
  <c r="U1681" i="1"/>
  <c r="W1681" i="1" s="1"/>
  <c r="L1680" i="1" l="1"/>
  <c r="O1680" i="1" s="1"/>
  <c r="P1680" i="1" s="1"/>
  <c r="X1680" i="1" s="1"/>
  <c r="B1680" i="1" s="1"/>
  <c r="D1681" i="1"/>
  <c r="L1681" i="1" s="1"/>
  <c r="J1683" i="1"/>
  <c r="K1683" i="1" s="1"/>
  <c r="I1684" i="1"/>
  <c r="F1682" i="1"/>
  <c r="E1682" i="1"/>
  <c r="U1682" i="1"/>
  <c r="W1682" i="1" s="1"/>
  <c r="G1681" i="1" l="1"/>
  <c r="O1681" i="1"/>
  <c r="P1681" i="1" s="1"/>
  <c r="X1681" i="1" s="1"/>
  <c r="B1681" i="1" s="1"/>
  <c r="M1682" i="1"/>
  <c r="N1682" i="1" s="1"/>
  <c r="N1683" i="1" s="1"/>
  <c r="F1683" i="1"/>
  <c r="E1683" i="1"/>
  <c r="U1683" i="1"/>
  <c r="W1683" i="1" s="1"/>
  <c r="J1684" i="1"/>
  <c r="K1684" i="1" s="1"/>
  <c r="I1685" i="1"/>
  <c r="D1682" i="1"/>
  <c r="L1682" i="1" s="1"/>
  <c r="G1682" i="1" l="1"/>
  <c r="M1683" i="1"/>
  <c r="O1682" i="1"/>
  <c r="P1682" i="1" s="1"/>
  <c r="X1682" i="1" s="1"/>
  <c r="B1682" i="1" s="1"/>
  <c r="J1685" i="1"/>
  <c r="K1685" i="1" s="1"/>
  <c r="I1686" i="1"/>
  <c r="F1684" i="1"/>
  <c r="E1684" i="1"/>
  <c r="D1683" i="1"/>
  <c r="G1683" i="1" s="1"/>
  <c r="D1684" i="1" l="1"/>
  <c r="L1684" i="1" s="1"/>
  <c r="J1686" i="1"/>
  <c r="K1686" i="1" s="1"/>
  <c r="I1687" i="1"/>
  <c r="F1685" i="1"/>
  <c r="U1685" i="1"/>
  <c r="W1685" i="1" s="1"/>
  <c r="E1685" i="1"/>
  <c r="L1683" i="1"/>
  <c r="G1684" i="1" l="1"/>
  <c r="E1686" i="1"/>
  <c r="U1686" i="1"/>
  <c r="W1686" i="1" s="1"/>
  <c r="F1686" i="1"/>
  <c r="J1687" i="1"/>
  <c r="K1687" i="1" s="1"/>
  <c r="I1688" i="1"/>
  <c r="M1684" i="1"/>
  <c r="O1683" i="1"/>
  <c r="P1683" i="1" s="1"/>
  <c r="S1683" i="1" s="1"/>
  <c r="D1685" i="1"/>
  <c r="L1685" i="1" s="1"/>
  <c r="G1685" i="1" l="1"/>
  <c r="J1688" i="1"/>
  <c r="K1688" i="1" s="1"/>
  <c r="I1689" i="1"/>
  <c r="F1687" i="1"/>
  <c r="U1687" i="1"/>
  <c r="W1687" i="1" s="1"/>
  <c r="E1687" i="1"/>
  <c r="M1685" i="1"/>
  <c r="M1686" i="1" s="1"/>
  <c r="N1684" i="1"/>
  <c r="X1683" i="1"/>
  <c r="Y1683" i="1" s="1"/>
  <c r="D1686" i="1"/>
  <c r="G1686" i="1" s="1"/>
  <c r="L1686" i="1" l="1"/>
  <c r="B1683" i="1"/>
  <c r="M1687" i="1"/>
  <c r="M1688" i="1" s="1"/>
  <c r="M1689" i="1" s="1"/>
  <c r="N1685" i="1"/>
  <c r="O1684" i="1"/>
  <c r="P1684" i="1" s="1"/>
  <c r="D1687" i="1"/>
  <c r="L1687" i="1" s="1"/>
  <c r="J1689" i="1"/>
  <c r="K1689" i="1" s="1"/>
  <c r="I1690" i="1"/>
  <c r="F1688" i="1"/>
  <c r="E1688" i="1"/>
  <c r="U1688" i="1"/>
  <c r="W1688" i="1" s="1"/>
  <c r="G1687" i="1" l="1"/>
  <c r="X1684" i="1"/>
  <c r="B1684" i="1" s="1"/>
  <c r="S1684" i="1"/>
  <c r="Y1684" i="1" s="1"/>
  <c r="N1686" i="1"/>
  <c r="O1685" i="1"/>
  <c r="P1685" i="1" s="1"/>
  <c r="X1685" i="1" s="1"/>
  <c r="B1685" i="1" s="1"/>
  <c r="F1689" i="1"/>
  <c r="U1689" i="1"/>
  <c r="W1689" i="1" s="1"/>
  <c r="E1689" i="1"/>
  <c r="D1688" i="1"/>
  <c r="L1688" i="1" s="1"/>
  <c r="J1690" i="1"/>
  <c r="K1690" i="1" s="1"/>
  <c r="I1691" i="1"/>
  <c r="M1690" i="1"/>
  <c r="M1691" i="1" l="1"/>
  <c r="D1689" i="1"/>
  <c r="G1689" i="1" s="1"/>
  <c r="G1688" i="1"/>
  <c r="J1691" i="1"/>
  <c r="K1691" i="1" s="1"/>
  <c r="I1692" i="1"/>
  <c r="U1690" i="1"/>
  <c r="W1690" i="1" s="1"/>
  <c r="E1690" i="1"/>
  <c r="F1690" i="1"/>
  <c r="N1687" i="1"/>
  <c r="O1686" i="1"/>
  <c r="P1686" i="1" s="1"/>
  <c r="L1689" i="1" l="1"/>
  <c r="E1691" i="1"/>
  <c r="F1691" i="1"/>
  <c r="U1691" i="1"/>
  <c r="W1691" i="1" s="1"/>
  <c r="N1688" i="1"/>
  <c r="O1687" i="1"/>
  <c r="P1687" i="1" s="1"/>
  <c r="X1687" i="1" s="1"/>
  <c r="B1687" i="1" s="1"/>
  <c r="M1692" i="1"/>
  <c r="J1692" i="1"/>
  <c r="K1692" i="1" s="1"/>
  <c r="I1693" i="1"/>
  <c r="D1690" i="1"/>
  <c r="L1690" i="1" s="1"/>
  <c r="X1686" i="1"/>
  <c r="B1686" i="1" s="1"/>
  <c r="G1690" i="1" l="1"/>
  <c r="E1692" i="1"/>
  <c r="U1692" i="1"/>
  <c r="W1692" i="1" s="1"/>
  <c r="F1692" i="1"/>
  <c r="D1691" i="1"/>
  <c r="G1691" i="1" s="1"/>
  <c r="N1689" i="1"/>
  <c r="O1688" i="1"/>
  <c r="P1688" i="1" s="1"/>
  <c r="X1688" i="1" s="1"/>
  <c r="B1688" i="1" s="1"/>
  <c r="I1694" i="1"/>
  <c r="M1693" i="1"/>
  <c r="J1693" i="1"/>
  <c r="K1693" i="1" s="1"/>
  <c r="L1691" i="1" l="1"/>
  <c r="E1693" i="1"/>
  <c r="U1693" i="1"/>
  <c r="W1693" i="1" s="1"/>
  <c r="F1693" i="1"/>
  <c r="I1695" i="1"/>
  <c r="J1694" i="1"/>
  <c r="K1694" i="1" s="1"/>
  <c r="M1694" i="1"/>
  <c r="N1690" i="1"/>
  <c r="O1689" i="1"/>
  <c r="P1689" i="1" s="1"/>
  <c r="X1689" i="1" s="1"/>
  <c r="B1689" i="1" s="1"/>
  <c r="D1692" i="1"/>
  <c r="G1692" i="1" s="1"/>
  <c r="L1692" i="1" l="1"/>
  <c r="M1695" i="1"/>
  <c r="J1695" i="1"/>
  <c r="K1695" i="1" s="1"/>
  <c r="I1696" i="1"/>
  <c r="E1694" i="1"/>
  <c r="F1694" i="1"/>
  <c r="U1694" i="1"/>
  <c r="W1694" i="1" s="1"/>
  <c r="N1691" i="1"/>
  <c r="O1690" i="1"/>
  <c r="P1690" i="1" s="1"/>
  <c r="X1690" i="1" s="1"/>
  <c r="B1690" i="1" s="1"/>
  <c r="D1693" i="1"/>
  <c r="G1693" i="1" s="1"/>
  <c r="L1693" i="1" l="1"/>
  <c r="I1697" i="1"/>
  <c r="M1696" i="1"/>
  <c r="J1696" i="1"/>
  <c r="K1696" i="1" s="1"/>
  <c r="E1695" i="1"/>
  <c r="U1695" i="1"/>
  <c r="W1695" i="1" s="1"/>
  <c r="F1695" i="1"/>
  <c r="D1694" i="1"/>
  <c r="L1694" i="1" s="1"/>
  <c r="N1692" i="1"/>
  <c r="O1691" i="1"/>
  <c r="P1691" i="1" s="1"/>
  <c r="X1691" i="1" s="1"/>
  <c r="B1691" i="1" s="1"/>
  <c r="D1695" i="1" l="1"/>
  <c r="G1695" i="1" s="1"/>
  <c r="N1693" i="1"/>
  <c r="O1692" i="1"/>
  <c r="P1692" i="1" s="1"/>
  <c r="X1692" i="1" s="1"/>
  <c r="B1692" i="1" s="1"/>
  <c r="U1696" i="1"/>
  <c r="W1696" i="1" s="1"/>
  <c r="E1696" i="1"/>
  <c r="F1696" i="1"/>
  <c r="G1694" i="1"/>
  <c r="I1698" i="1"/>
  <c r="J1697" i="1"/>
  <c r="K1697" i="1" s="1"/>
  <c r="M1697" i="1"/>
  <c r="L1695" i="1" l="1"/>
  <c r="D1696" i="1"/>
  <c r="G1696" i="1" s="1"/>
  <c r="E1697" i="1"/>
  <c r="U1697" i="1"/>
  <c r="W1697" i="1" s="1"/>
  <c r="F1697" i="1"/>
  <c r="J1698" i="1"/>
  <c r="K1698" i="1" s="1"/>
  <c r="I1699" i="1"/>
  <c r="M1698" i="1"/>
  <c r="N1694" i="1"/>
  <c r="O1693" i="1"/>
  <c r="P1693" i="1" s="1"/>
  <c r="X1693" i="1" s="1"/>
  <c r="B1693" i="1" s="1"/>
  <c r="L1696" i="1" l="1"/>
  <c r="I1700" i="1"/>
  <c r="J1699" i="1"/>
  <c r="K1699" i="1" s="1"/>
  <c r="M1699" i="1"/>
  <c r="E1698" i="1"/>
  <c r="F1698" i="1"/>
  <c r="U1698" i="1"/>
  <c r="W1698" i="1" s="1"/>
  <c r="N1695" i="1"/>
  <c r="O1694" i="1"/>
  <c r="P1694" i="1" s="1"/>
  <c r="X1694" i="1" s="1"/>
  <c r="B1694" i="1" s="1"/>
  <c r="D1697" i="1"/>
  <c r="G1697" i="1" s="1"/>
  <c r="L1697" i="1" l="1"/>
  <c r="D1698" i="1"/>
  <c r="G1698" i="1" s="1"/>
  <c r="E1699" i="1"/>
  <c r="U1699" i="1"/>
  <c r="W1699" i="1" s="1"/>
  <c r="F1699" i="1"/>
  <c r="N1696" i="1"/>
  <c r="O1695" i="1"/>
  <c r="P1695" i="1" s="1"/>
  <c r="X1695" i="1" s="1"/>
  <c r="B1695" i="1" s="1"/>
  <c r="I1701" i="1"/>
  <c r="J1700" i="1"/>
  <c r="K1700" i="1" s="1"/>
  <c r="M1700" i="1"/>
  <c r="L1698" i="1" l="1"/>
  <c r="N1697" i="1"/>
  <c r="O1696" i="1"/>
  <c r="P1696" i="1" s="1"/>
  <c r="X1696" i="1" s="1"/>
  <c r="B1696" i="1" s="1"/>
  <c r="U1700" i="1"/>
  <c r="W1700" i="1" s="1"/>
  <c r="E1700" i="1"/>
  <c r="F1700" i="1"/>
  <c r="J1701" i="1"/>
  <c r="K1701" i="1" s="1"/>
  <c r="M1701" i="1"/>
  <c r="I1702" i="1"/>
  <c r="D1699" i="1"/>
  <c r="L1699" i="1" s="1"/>
  <c r="G1699" i="1" l="1"/>
  <c r="E1701" i="1"/>
  <c r="F1701" i="1"/>
  <c r="U1701" i="1"/>
  <c r="W1701" i="1" s="1"/>
  <c r="D1700" i="1"/>
  <c r="L1700" i="1" s="1"/>
  <c r="I1703" i="1"/>
  <c r="J1702" i="1"/>
  <c r="K1702" i="1" s="1"/>
  <c r="M1702" i="1"/>
  <c r="N1698" i="1"/>
  <c r="O1697" i="1"/>
  <c r="P1697" i="1" s="1"/>
  <c r="X1697" i="1" s="1"/>
  <c r="B1697" i="1" s="1"/>
  <c r="G1700" i="1" l="1"/>
  <c r="J1703" i="1"/>
  <c r="K1703" i="1" s="1"/>
  <c r="M1703" i="1"/>
  <c r="I1704" i="1"/>
  <c r="N1699" i="1"/>
  <c r="O1698" i="1"/>
  <c r="P1698" i="1" s="1"/>
  <c r="X1698" i="1" s="1"/>
  <c r="B1698" i="1" s="1"/>
  <c r="D1701" i="1"/>
  <c r="G1701" i="1" s="1"/>
  <c r="E1702" i="1"/>
  <c r="F1702" i="1"/>
  <c r="U1702" i="1"/>
  <c r="W1702" i="1" s="1"/>
  <c r="L1701" i="1" l="1"/>
  <c r="J1704" i="1"/>
  <c r="K1704" i="1" s="1"/>
  <c r="M1704" i="1"/>
  <c r="I1705" i="1"/>
  <c r="N1700" i="1"/>
  <c r="O1699" i="1"/>
  <c r="P1699" i="1" s="1"/>
  <c r="X1699" i="1" s="1"/>
  <c r="B1699" i="1" s="1"/>
  <c r="D1702" i="1"/>
  <c r="G1702" i="1" s="1"/>
  <c r="E1703" i="1"/>
  <c r="F1703" i="1"/>
  <c r="U1703" i="1"/>
  <c r="W1703" i="1" s="1"/>
  <c r="L1702" i="1" l="1"/>
  <c r="N1701" i="1"/>
  <c r="O1700" i="1"/>
  <c r="P1700" i="1" s="1"/>
  <c r="X1700" i="1" s="1"/>
  <c r="B1700" i="1" s="1"/>
  <c r="I1706" i="1"/>
  <c r="J1705" i="1"/>
  <c r="K1705" i="1" s="1"/>
  <c r="M1705" i="1"/>
  <c r="D1703" i="1"/>
  <c r="G1703" i="1" s="1"/>
  <c r="E1704" i="1"/>
  <c r="F1704" i="1"/>
  <c r="U1704" i="1"/>
  <c r="W1704" i="1" s="1"/>
  <c r="E1705" i="1" l="1"/>
  <c r="U1705" i="1"/>
  <c r="W1705" i="1" s="1"/>
  <c r="F1705" i="1"/>
  <c r="D1704" i="1"/>
  <c r="L1704" i="1" s="1"/>
  <c r="M1706" i="1"/>
  <c r="I1707" i="1"/>
  <c r="J1706" i="1"/>
  <c r="K1706" i="1" s="1"/>
  <c r="N1702" i="1"/>
  <c r="O1701" i="1"/>
  <c r="P1701" i="1" s="1"/>
  <c r="X1701" i="1" s="1"/>
  <c r="B1701" i="1" s="1"/>
  <c r="L1703" i="1"/>
  <c r="G1704" i="1" l="1"/>
  <c r="I1708" i="1"/>
  <c r="J1707" i="1"/>
  <c r="K1707" i="1" s="1"/>
  <c r="M1707" i="1"/>
  <c r="N1703" i="1"/>
  <c r="N1704" i="1" s="1"/>
  <c r="N1705" i="1" s="1"/>
  <c r="N1706" i="1" s="1"/>
  <c r="N1707" i="1" s="1"/>
  <c r="O1702" i="1"/>
  <c r="P1702" i="1" s="1"/>
  <c r="X1702" i="1" s="1"/>
  <c r="B1702" i="1" s="1"/>
  <c r="U1706" i="1"/>
  <c r="W1706" i="1" s="1"/>
  <c r="E1706" i="1"/>
  <c r="F1706" i="1"/>
  <c r="D1705" i="1"/>
  <c r="L1705" i="1" s="1"/>
  <c r="O1703" i="1" l="1"/>
  <c r="P1703" i="1" s="1"/>
  <c r="X1703" i="1" s="1"/>
  <c r="B1703" i="1" s="1"/>
  <c r="G1705" i="1"/>
  <c r="O1705" i="1"/>
  <c r="P1705" i="1" s="1"/>
  <c r="X1705" i="1" s="1"/>
  <c r="B1705" i="1" s="1"/>
  <c r="O1704" i="1"/>
  <c r="P1704" i="1" s="1"/>
  <c r="X1704" i="1" s="1"/>
  <c r="B1704" i="1" s="1"/>
  <c r="E1707" i="1"/>
  <c r="U1707" i="1"/>
  <c r="W1707" i="1" s="1"/>
  <c r="F1707" i="1"/>
  <c r="D1706" i="1"/>
  <c r="L1706" i="1" s="1"/>
  <c r="O1706" i="1" s="1"/>
  <c r="P1706" i="1" s="1"/>
  <c r="X1706" i="1" s="1"/>
  <c r="B1706" i="1" s="1"/>
  <c r="M1708" i="1"/>
  <c r="I1709" i="1"/>
  <c r="J1708" i="1"/>
  <c r="K1708" i="1" s="1"/>
  <c r="N1708" i="1"/>
  <c r="G1706" i="1" l="1"/>
  <c r="E1708" i="1"/>
  <c r="F1708" i="1"/>
  <c r="U1708" i="1"/>
  <c r="W1708" i="1" s="1"/>
  <c r="D1707" i="1"/>
  <c r="G1707" i="1" s="1"/>
  <c r="I1710" i="1"/>
  <c r="J1709" i="1"/>
  <c r="K1709" i="1" s="1"/>
  <c r="M1709" i="1"/>
  <c r="N1709" i="1"/>
  <c r="L1707" i="1" l="1"/>
  <c r="O1707" i="1" s="1"/>
  <c r="P1707" i="1" s="1"/>
  <c r="X1707" i="1" s="1"/>
  <c r="B1707" i="1" s="1"/>
  <c r="I1711" i="1"/>
  <c r="J1710" i="1"/>
  <c r="K1710" i="1" s="1"/>
  <c r="M1710" i="1"/>
  <c r="N1710" i="1"/>
  <c r="E1709" i="1"/>
  <c r="F1709" i="1"/>
  <c r="U1709" i="1"/>
  <c r="W1709" i="1" s="1"/>
  <c r="D1708" i="1"/>
  <c r="L1708" i="1" s="1"/>
  <c r="O1708" i="1" s="1"/>
  <c r="P1708" i="1" s="1"/>
  <c r="X1708" i="1" s="1"/>
  <c r="B1708" i="1" s="1"/>
  <c r="M1711" i="1" l="1"/>
  <c r="D1709" i="1"/>
  <c r="L1709" i="1" s="1"/>
  <c r="O1709" i="1" s="1"/>
  <c r="P1709" i="1" s="1"/>
  <c r="X1709" i="1" s="1"/>
  <c r="B1709" i="1" s="1"/>
  <c r="E1710" i="1"/>
  <c r="F1710" i="1"/>
  <c r="U1710" i="1"/>
  <c r="W1710" i="1" s="1"/>
  <c r="G1708" i="1"/>
  <c r="J1711" i="1"/>
  <c r="K1711" i="1" s="1"/>
  <c r="I1712" i="1"/>
  <c r="N1711" i="1"/>
  <c r="G1709" i="1" l="1"/>
  <c r="I1713" i="1"/>
  <c r="J1712" i="1"/>
  <c r="K1712" i="1" s="1"/>
  <c r="N1712" i="1"/>
  <c r="D1710" i="1"/>
  <c r="L1710" i="1" s="1"/>
  <c r="O1710" i="1" s="1"/>
  <c r="P1710" i="1" s="1"/>
  <c r="X1710" i="1" s="1"/>
  <c r="B1710" i="1" s="1"/>
  <c r="M1712" i="1"/>
  <c r="E1711" i="1"/>
  <c r="F1711" i="1"/>
  <c r="U1711" i="1"/>
  <c r="W1711" i="1" s="1"/>
  <c r="G1710" i="1" l="1"/>
  <c r="E1712" i="1"/>
  <c r="U1712" i="1"/>
  <c r="W1712" i="1" s="1"/>
  <c r="F1712" i="1"/>
  <c r="D1711" i="1"/>
  <c r="L1711" i="1" s="1"/>
  <c r="O1711" i="1" s="1"/>
  <c r="P1711" i="1" s="1"/>
  <c r="X1711" i="1" s="1"/>
  <c r="B1711" i="1" s="1"/>
  <c r="I1714" i="1"/>
  <c r="J1713" i="1"/>
  <c r="K1713" i="1" s="1"/>
  <c r="G1711" i="1" l="1"/>
  <c r="E1713" i="1"/>
  <c r="F1713" i="1"/>
  <c r="U1713" i="1"/>
  <c r="W1713" i="1" s="1"/>
  <c r="I1715" i="1"/>
  <c r="J1714" i="1"/>
  <c r="K1714" i="1" s="1"/>
  <c r="D1712" i="1"/>
  <c r="L1712" i="1" s="1"/>
  <c r="O1712" i="1" l="1"/>
  <c r="P1712" i="1" s="1"/>
  <c r="X1712" i="1" s="1"/>
  <c r="B1712" i="1" s="1"/>
  <c r="M1713" i="1"/>
  <c r="N1713" i="1" s="1"/>
  <c r="G1712" i="1"/>
  <c r="F1714" i="1"/>
  <c r="E1714" i="1"/>
  <c r="U1714" i="1"/>
  <c r="W1714" i="1" s="1"/>
  <c r="I1716" i="1"/>
  <c r="J1715" i="1"/>
  <c r="K1715" i="1" s="1"/>
  <c r="U1715" i="1" s="1"/>
  <c r="W1715" i="1" s="1"/>
  <c r="D1713" i="1"/>
  <c r="G1713" i="1" s="1"/>
  <c r="L1713" i="1" l="1"/>
  <c r="O1713" i="1" s="1"/>
  <c r="P1713" i="1" s="1"/>
  <c r="E1715" i="1"/>
  <c r="F1715" i="1"/>
  <c r="I1717" i="1"/>
  <c r="J1716" i="1"/>
  <c r="K1716" i="1" s="1"/>
  <c r="D1714" i="1"/>
  <c r="L1714" i="1" s="1"/>
  <c r="M1714" i="1" l="1"/>
  <c r="N1714" i="1" s="1"/>
  <c r="O1714" i="1" s="1"/>
  <c r="P1714" i="1" s="1"/>
  <c r="S1714" i="1" s="1"/>
  <c r="X1713" i="1"/>
  <c r="B1713" i="1" s="1"/>
  <c r="S1713" i="1"/>
  <c r="J1717" i="1"/>
  <c r="K1717" i="1" s="1"/>
  <c r="I1718" i="1"/>
  <c r="U1716" i="1"/>
  <c r="W1716" i="1" s="1"/>
  <c r="F1716" i="1"/>
  <c r="E1716" i="1"/>
  <c r="G1714" i="1"/>
  <c r="D1715" i="1"/>
  <c r="G1715" i="1" s="1"/>
  <c r="M1715" i="1" l="1"/>
  <c r="N1715" i="1" s="1"/>
  <c r="N1716" i="1" s="1"/>
  <c r="N1717" i="1" s="1"/>
  <c r="N1718" i="1" s="1"/>
  <c r="Y1713" i="1"/>
  <c r="L1715" i="1"/>
  <c r="D1716" i="1"/>
  <c r="L1716" i="1" s="1"/>
  <c r="I1719" i="1"/>
  <c r="J1718" i="1"/>
  <c r="K1718" i="1" s="1"/>
  <c r="F1717" i="1"/>
  <c r="U1717" i="1"/>
  <c r="W1717" i="1" s="1"/>
  <c r="E1717" i="1"/>
  <c r="X1714" i="1"/>
  <c r="Y1714" i="1" s="1"/>
  <c r="O1716" i="1" l="1"/>
  <c r="P1716" i="1" s="1"/>
  <c r="X1716" i="1" s="1"/>
  <c r="B1716" i="1" s="1"/>
  <c r="O1715" i="1"/>
  <c r="P1715" i="1" s="1"/>
  <c r="X1715" i="1" s="1"/>
  <c r="B1715" i="1" s="1"/>
  <c r="M1716" i="1"/>
  <c r="M1717" i="1" s="1"/>
  <c r="M1718" i="1" s="1"/>
  <c r="M1719" i="1" s="1"/>
  <c r="G1716" i="1"/>
  <c r="S1715" i="1"/>
  <c r="Y1715" i="1" s="1"/>
  <c r="B1714" i="1"/>
  <c r="J1719" i="1"/>
  <c r="K1719" i="1" s="1"/>
  <c r="I1720" i="1"/>
  <c r="N1719" i="1"/>
  <c r="E1718" i="1"/>
  <c r="F1718" i="1"/>
  <c r="U1718" i="1"/>
  <c r="W1718" i="1" s="1"/>
  <c r="D1717" i="1"/>
  <c r="G1717" i="1" s="1"/>
  <c r="L1717" i="1" l="1"/>
  <c r="O1717" i="1" s="1"/>
  <c r="P1717" i="1" s="1"/>
  <c r="X1717" i="1" s="1"/>
  <c r="B1717" i="1" s="1"/>
  <c r="D1718" i="1"/>
  <c r="G1718" i="1" s="1"/>
  <c r="J1720" i="1"/>
  <c r="K1720" i="1" s="1"/>
  <c r="I1721" i="1"/>
  <c r="N1720" i="1"/>
  <c r="F1719" i="1"/>
  <c r="E1719" i="1"/>
  <c r="U1719" i="1"/>
  <c r="W1719" i="1" s="1"/>
  <c r="M1720" i="1"/>
  <c r="L1718" i="1" l="1"/>
  <c r="O1718" i="1" s="1"/>
  <c r="P1718" i="1" s="1"/>
  <c r="X1718" i="1" s="1"/>
  <c r="B1718" i="1" s="1"/>
  <c r="F1720" i="1"/>
  <c r="E1720" i="1"/>
  <c r="U1720" i="1"/>
  <c r="W1720" i="1" s="1"/>
  <c r="J1721" i="1"/>
  <c r="K1721" i="1" s="1"/>
  <c r="M1721" i="1"/>
  <c r="I1722" i="1"/>
  <c r="N1721" i="1"/>
  <c r="D1719" i="1"/>
  <c r="L1719" i="1" s="1"/>
  <c r="O1719" i="1" s="1"/>
  <c r="P1719" i="1" s="1"/>
  <c r="X1719" i="1" s="1"/>
  <c r="B1719" i="1" s="1"/>
  <c r="J1722" i="1" l="1"/>
  <c r="K1722" i="1" s="1"/>
  <c r="M1722" i="1"/>
  <c r="I1723" i="1"/>
  <c r="N1722" i="1"/>
  <c r="D1720" i="1"/>
  <c r="L1720" i="1" s="1"/>
  <c r="O1720" i="1" s="1"/>
  <c r="P1720" i="1" s="1"/>
  <c r="X1720" i="1" s="1"/>
  <c r="B1720" i="1" s="1"/>
  <c r="F1721" i="1"/>
  <c r="U1721" i="1"/>
  <c r="W1721" i="1" s="1"/>
  <c r="E1721" i="1"/>
  <c r="G1719" i="1"/>
  <c r="G1720" i="1" l="1"/>
  <c r="J1723" i="1"/>
  <c r="K1723" i="1" s="1"/>
  <c r="M1723" i="1"/>
  <c r="I1724" i="1"/>
  <c r="N1723" i="1"/>
  <c r="D1721" i="1"/>
  <c r="L1721" i="1" s="1"/>
  <c r="O1721" i="1" s="1"/>
  <c r="P1721" i="1" s="1"/>
  <c r="X1721" i="1" s="1"/>
  <c r="B1721" i="1" s="1"/>
  <c r="E1722" i="1"/>
  <c r="U1722" i="1"/>
  <c r="W1722" i="1" s="1"/>
  <c r="F1722" i="1"/>
  <c r="G1721" i="1" l="1"/>
  <c r="D1722" i="1"/>
  <c r="G1722" i="1" s="1"/>
  <c r="M1724" i="1"/>
  <c r="I1725" i="1"/>
  <c r="J1724" i="1"/>
  <c r="K1724" i="1" s="1"/>
  <c r="N1724" i="1"/>
  <c r="E1723" i="1"/>
  <c r="F1723" i="1"/>
  <c r="U1723" i="1"/>
  <c r="W1723" i="1" s="1"/>
  <c r="L1722" i="1" l="1"/>
  <c r="O1722" i="1" s="1"/>
  <c r="P1722" i="1" s="1"/>
  <c r="X1722" i="1" s="1"/>
  <c r="B1722" i="1" s="1"/>
  <c r="E1724" i="1"/>
  <c r="U1724" i="1"/>
  <c r="W1724" i="1" s="1"/>
  <c r="F1724" i="1"/>
  <c r="M1725" i="1"/>
  <c r="J1725" i="1"/>
  <c r="K1725" i="1" s="1"/>
  <c r="I1726" i="1"/>
  <c r="N1725" i="1"/>
  <c r="D1723" i="1"/>
  <c r="G1723" i="1" s="1"/>
  <c r="E1725" i="1" l="1"/>
  <c r="U1725" i="1"/>
  <c r="W1725" i="1" s="1"/>
  <c r="F1725" i="1"/>
  <c r="J1726" i="1"/>
  <c r="K1726" i="1" s="1"/>
  <c r="I1727" i="1"/>
  <c r="M1726" i="1"/>
  <c r="N1726" i="1"/>
  <c r="L1723" i="1"/>
  <c r="O1723" i="1" s="1"/>
  <c r="P1723" i="1" s="1"/>
  <c r="X1723" i="1" s="1"/>
  <c r="B1723" i="1" s="1"/>
  <c r="D1724" i="1"/>
  <c r="L1724" i="1" s="1"/>
  <c r="O1724" i="1" s="1"/>
  <c r="P1724" i="1" s="1"/>
  <c r="G1724" i="1" l="1"/>
  <c r="I1728" i="1"/>
  <c r="J1727" i="1"/>
  <c r="K1727" i="1" s="1"/>
  <c r="M1727" i="1"/>
  <c r="N1727" i="1"/>
  <c r="E1726" i="1"/>
  <c r="F1726" i="1"/>
  <c r="U1726" i="1"/>
  <c r="W1726" i="1" s="1"/>
  <c r="X1724" i="1"/>
  <c r="B1724" i="1" s="1"/>
  <c r="D1725" i="1"/>
  <c r="L1725" i="1" s="1"/>
  <c r="O1725" i="1" s="1"/>
  <c r="P1725" i="1" s="1"/>
  <c r="X1725" i="1" s="1"/>
  <c r="B1725" i="1" s="1"/>
  <c r="G1725" i="1" l="1"/>
  <c r="E1727" i="1"/>
  <c r="U1727" i="1"/>
  <c r="W1727" i="1" s="1"/>
  <c r="F1727" i="1"/>
  <c r="D1726" i="1"/>
  <c r="G1726" i="1" s="1"/>
  <c r="M1728" i="1"/>
  <c r="I1729" i="1"/>
  <c r="J1728" i="1"/>
  <c r="K1728" i="1" s="1"/>
  <c r="N1728" i="1"/>
  <c r="L1726" i="1" l="1"/>
  <c r="O1726" i="1" s="1"/>
  <c r="P1726" i="1" s="1"/>
  <c r="X1726" i="1" s="1"/>
  <c r="B1726" i="1" s="1"/>
  <c r="I1730" i="1"/>
  <c r="M1729" i="1"/>
  <c r="J1729" i="1"/>
  <c r="K1729" i="1" s="1"/>
  <c r="N1729" i="1"/>
  <c r="E1728" i="1"/>
  <c r="U1728" i="1"/>
  <c r="W1728" i="1" s="1"/>
  <c r="F1728" i="1"/>
  <c r="D1727" i="1"/>
  <c r="L1727" i="1" s="1"/>
  <c r="O1727" i="1" s="1"/>
  <c r="P1727" i="1" s="1"/>
  <c r="X1727" i="1" s="1"/>
  <c r="B1727" i="1" s="1"/>
  <c r="E1729" i="1" l="1"/>
  <c r="F1729" i="1"/>
  <c r="U1729" i="1"/>
  <c r="W1729" i="1" s="1"/>
  <c r="D1728" i="1"/>
  <c r="L1728" i="1" s="1"/>
  <c r="O1728" i="1" s="1"/>
  <c r="P1728" i="1" s="1"/>
  <c r="X1728" i="1" s="1"/>
  <c r="B1728" i="1" s="1"/>
  <c r="G1727" i="1"/>
  <c r="M1730" i="1"/>
  <c r="I1731" i="1"/>
  <c r="J1730" i="1"/>
  <c r="K1730" i="1" s="1"/>
  <c r="N1730" i="1"/>
  <c r="G1728" i="1" l="1"/>
  <c r="E1730" i="1"/>
  <c r="F1730" i="1"/>
  <c r="U1730" i="1"/>
  <c r="W1730" i="1" s="1"/>
  <c r="J1731" i="1"/>
  <c r="K1731" i="1" s="1"/>
  <c r="M1731" i="1"/>
  <c r="I1732" i="1"/>
  <c r="N1731" i="1"/>
  <c r="D1729" i="1"/>
  <c r="L1729" i="1" s="1"/>
  <c r="O1729" i="1" s="1"/>
  <c r="P1729" i="1" s="1"/>
  <c r="X1729" i="1" s="1"/>
  <c r="B1729" i="1" s="1"/>
  <c r="I1733" i="1" l="1"/>
  <c r="J1732" i="1"/>
  <c r="K1732" i="1" s="1"/>
  <c r="M1732" i="1"/>
  <c r="N1732" i="1"/>
  <c r="E1731" i="1"/>
  <c r="F1731" i="1"/>
  <c r="U1731" i="1"/>
  <c r="W1731" i="1" s="1"/>
  <c r="G1729" i="1"/>
  <c r="D1730" i="1"/>
  <c r="L1730" i="1" s="1"/>
  <c r="O1730" i="1" s="1"/>
  <c r="P1730" i="1" s="1"/>
  <c r="X1730" i="1" s="1"/>
  <c r="B1730" i="1" s="1"/>
  <c r="G1730" i="1" l="1"/>
  <c r="D1731" i="1"/>
  <c r="G1731" i="1" s="1"/>
  <c r="E1732" i="1"/>
  <c r="U1732" i="1"/>
  <c r="W1732" i="1" s="1"/>
  <c r="F1732" i="1"/>
  <c r="J1733" i="1"/>
  <c r="K1733" i="1" s="1"/>
  <c r="I1734" i="1"/>
  <c r="M1733" i="1"/>
  <c r="N1733" i="1"/>
  <c r="L1731" i="1" l="1"/>
  <c r="O1731" i="1" s="1"/>
  <c r="P1731" i="1" s="1"/>
  <c r="X1731" i="1" s="1"/>
  <c r="B1731" i="1" s="1"/>
  <c r="M1734" i="1"/>
  <c r="I1735" i="1"/>
  <c r="J1734" i="1"/>
  <c r="K1734" i="1" s="1"/>
  <c r="N1734" i="1"/>
  <c r="E1733" i="1"/>
  <c r="U1733" i="1"/>
  <c r="W1733" i="1" s="1"/>
  <c r="F1733" i="1"/>
  <c r="D1732" i="1"/>
  <c r="L1732" i="1" s="1"/>
  <c r="O1732" i="1" s="1"/>
  <c r="P1732" i="1" s="1"/>
  <c r="X1732" i="1" s="1"/>
  <c r="B1732" i="1" s="1"/>
  <c r="E1734" i="1" l="1"/>
  <c r="U1734" i="1"/>
  <c r="W1734" i="1" s="1"/>
  <c r="F1734" i="1"/>
  <c r="D1733" i="1"/>
  <c r="G1733" i="1" s="1"/>
  <c r="I1736" i="1"/>
  <c r="J1735" i="1"/>
  <c r="K1735" i="1" s="1"/>
  <c r="M1735" i="1"/>
  <c r="N1735" i="1"/>
  <c r="G1732" i="1"/>
  <c r="L1733" i="1" l="1"/>
  <c r="O1733" i="1" s="1"/>
  <c r="P1733" i="1" s="1"/>
  <c r="X1733" i="1" s="1"/>
  <c r="B1733" i="1" s="1"/>
  <c r="E1735" i="1"/>
  <c r="U1735" i="1"/>
  <c r="W1735" i="1" s="1"/>
  <c r="F1735" i="1"/>
  <c r="I1737" i="1"/>
  <c r="M1736" i="1"/>
  <c r="J1736" i="1"/>
  <c r="K1736" i="1" s="1"/>
  <c r="N1736" i="1"/>
  <c r="D1734" i="1"/>
  <c r="L1734" i="1" s="1"/>
  <c r="O1734" i="1" s="1"/>
  <c r="P1734" i="1" s="1"/>
  <c r="X1734" i="1" s="1"/>
  <c r="B1734" i="1" s="1"/>
  <c r="E1736" i="1" l="1"/>
  <c r="U1736" i="1"/>
  <c r="W1736" i="1" s="1"/>
  <c r="F1736" i="1"/>
  <c r="I1738" i="1"/>
  <c r="J1737" i="1"/>
  <c r="K1737" i="1" s="1"/>
  <c r="M1737" i="1"/>
  <c r="N1737" i="1"/>
  <c r="G1734" i="1"/>
  <c r="D1735" i="1"/>
  <c r="G1735" i="1" s="1"/>
  <c r="L1735" i="1" l="1"/>
  <c r="O1735" i="1" s="1"/>
  <c r="P1735" i="1" s="1"/>
  <c r="X1735" i="1" s="1"/>
  <c r="B1735" i="1" s="1"/>
  <c r="E1737" i="1"/>
  <c r="U1737" i="1"/>
  <c r="W1737" i="1" s="1"/>
  <c r="F1737" i="1"/>
  <c r="M1738" i="1"/>
  <c r="J1738" i="1"/>
  <c r="K1738" i="1" s="1"/>
  <c r="I1739" i="1"/>
  <c r="N1738" i="1"/>
  <c r="D1736" i="1"/>
  <c r="L1736" i="1" s="1"/>
  <c r="O1736" i="1" s="1"/>
  <c r="P1736" i="1" s="1"/>
  <c r="X1736" i="1" s="1"/>
  <c r="B1736" i="1" s="1"/>
  <c r="J1739" i="1" l="1"/>
  <c r="K1739" i="1" s="1"/>
  <c r="I1740" i="1"/>
  <c r="M1739" i="1"/>
  <c r="N1739" i="1"/>
  <c r="E1738" i="1"/>
  <c r="U1738" i="1"/>
  <c r="W1738" i="1" s="1"/>
  <c r="F1738" i="1"/>
  <c r="G1736" i="1"/>
  <c r="D1737" i="1"/>
  <c r="L1737" i="1" s="1"/>
  <c r="O1737" i="1" s="1"/>
  <c r="P1737" i="1" s="1"/>
  <c r="X1737" i="1" s="1"/>
  <c r="B1737" i="1" s="1"/>
  <c r="D1738" i="1" l="1"/>
  <c r="G1738" i="1" s="1"/>
  <c r="G1737" i="1"/>
  <c r="I1741" i="1"/>
  <c r="J1740" i="1"/>
  <c r="K1740" i="1" s="1"/>
  <c r="M1740" i="1"/>
  <c r="N1740" i="1"/>
  <c r="E1739" i="1"/>
  <c r="U1739" i="1"/>
  <c r="W1739" i="1" s="1"/>
  <c r="F1739" i="1"/>
  <c r="L1738" i="1" l="1"/>
  <c r="O1738" i="1" s="1"/>
  <c r="P1738" i="1" s="1"/>
  <c r="X1738" i="1" s="1"/>
  <c r="B1738" i="1" s="1"/>
  <c r="E1740" i="1"/>
  <c r="F1740" i="1"/>
  <c r="U1740" i="1"/>
  <c r="W1740" i="1" s="1"/>
  <c r="J1741" i="1"/>
  <c r="K1741" i="1" s="1"/>
  <c r="I1742" i="1"/>
  <c r="M1741" i="1"/>
  <c r="N1741" i="1"/>
  <c r="D1739" i="1"/>
  <c r="L1739" i="1" s="1"/>
  <c r="O1739" i="1" s="1"/>
  <c r="P1739" i="1" s="1"/>
  <c r="X1739" i="1" s="1"/>
  <c r="B1739" i="1" s="1"/>
  <c r="E1741" i="1" l="1"/>
  <c r="U1741" i="1"/>
  <c r="W1741" i="1" s="1"/>
  <c r="F1741" i="1"/>
  <c r="J1742" i="1"/>
  <c r="K1742" i="1" s="1"/>
  <c r="I1743" i="1"/>
  <c r="N1742" i="1"/>
  <c r="G1739" i="1"/>
  <c r="D1740" i="1"/>
  <c r="G1740" i="1" s="1"/>
  <c r="I1744" i="1" l="1"/>
  <c r="J1743" i="1"/>
  <c r="K1743" i="1" s="1"/>
  <c r="N1743" i="1"/>
  <c r="E1742" i="1"/>
  <c r="F1742" i="1"/>
  <c r="U1742" i="1"/>
  <c r="W1742" i="1" s="1"/>
  <c r="L1740" i="1"/>
  <c r="O1740" i="1" s="1"/>
  <c r="P1740" i="1" s="1"/>
  <c r="X1740" i="1" s="1"/>
  <c r="B1740" i="1" s="1"/>
  <c r="D1741" i="1"/>
  <c r="L1741" i="1" s="1"/>
  <c r="M1742" i="1" l="1"/>
  <c r="O1741" i="1"/>
  <c r="P1741" i="1" s="1"/>
  <c r="X1741" i="1" s="1"/>
  <c r="B1741" i="1" s="1"/>
  <c r="E1743" i="1"/>
  <c r="F1743" i="1"/>
  <c r="U1743" i="1"/>
  <c r="W1743" i="1" s="1"/>
  <c r="D1742" i="1"/>
  <c r="G1742" i="1" s="1"/>
  <c r="G1741" i="1"/>
  <c r="I1745" i="1"/>
  <c r="J1744" i="1"/>
  <c r="K1744" i="1" s="1"/>
  <c r="L1742" i="1" l="1"/>
  <c r="O1742" i="1" s="1"/>
  <c r="P1742" i="1" s="1"/>
  <c r="X1742" i="1" s="1"/>
  <c r="B1742" i="1" s="1"/>
  <c r="M1743" i="1"/>
  <c r="E1744" i="1"/>
  <c r="F1744" i="1"/>
  <c r="U1744" i="1"/>
  <c r="W1744" i="1" s="1"/>
  <c r="D1743" i="1"/>
  <c r="L1743" i="1" s="1"/>
  <c r="O1743" i="1" s="1"/>
  <c r="P1743" i="1" s="1"/>
  <c r="X1743" i="1" s="1"/>
  <c r="B1743" i="1" s="1"/>
  <c r="I1746" i="1"/>
  <c r="J1745" i="1"/>
  <c r="K1745" i="1" s="1"/>
  <c r="U1745" i="1" s="1"/>
  <c r="W1745" i="1" s="1"/>
  <c r="M1744" i="1" l="1"/>
  <c r="N1744" i="1" s="1"/>
  <c r="G1743" i="1"/>
  <c r="D1744" i="1"/>
  <c r="G1744" i="1" s="1"/>
  <c r="E1745" i="1"/>
  <c r="F1745" i="1"/>
  <c r="J1746" i="1"/>
  <c r="K1746" i="1" s="1"/>
  <c r="I1747" i="1"/>
  <c r="L1744" i="1" l="1"/>
  <c r="M1745" i="1" s="1"/>
  <c r="E1746" i="1"/>
  <c r="U1746" i="1"/>
  <c r="W1746" i="1" s="1"/>
  <c r="F1746" i="1"/>
  <c r="J1747" i="1"/>
  <c r="K1747" i="1" s="1"/>
  <c r="I1748" i="1"/>
  <c r="D1745" i="1"/>
  <c r="L1745" i="1" s="1"/>
  <c r="O1744" i="1" l="1"/>
  <c r="P1744" i="1" s="1"/>
  <c r="S1744" i="1" s="1"/>
  <c r="G1745" i="1"/>
  <c r="U1747" i="1"/>
  <c r="W1747" i="1" s="1"/>
  <c r="E1747" i="1"/>
  <c r="F1747" i="1"/>
  <c r="M1746" i="1"/>
  <c r="N1745" i="1"/>
  <c r="N1746" i="1" s="1"/>
  <c r="J1748" i="1"/>
  <c r="K1748" i="1" s="1"/>
  <c r="I1749" i="1"/>
  <c r="D1746" i="1"/>
  <c r="L1746" i="1" s="1"/>
  <c r="X1744" i="1" l="1"/>
  <c r="Y1744" i="1" s="1"/>
  <c r="G1746" i="1"/>
  <c r="M1747" i="1"/>
  <c r="N1747" i="1" s="1"/>
  <c r="N1748" i="1" s="1"/>
  <c r="N1749" i="1" s="1"/>
  <c r="O1746" i="1"/>
  <c r="P1746" i="1" s="1"/>
  <c r="O1745" i="1"/>
  <c r="P1745" i="1" s="1"/>
  <c r="J1749" i="1"/>
  <c r="K1749" i="1" s="1"/>
  <c r="I1750" i="1"/>
  <c r="D1747" i="1"/>
  <c r="L1747" i="1" s="1"/>
  <c r="E1748" i="1"/>
  <c r="F1748" i="1"/>
  <c r="U1748" i="1"/>
  <c r="W1748" i="1" s="1"/>
  <c r="B1744" i="1" l="1"/>
  <c r="X1746" i="1"/>
  <c r="B1746" i="1" s="1"/>
  <c r="S1746" i="1"/>
  <c r="X1745" i="1"/>
  <c r="B1745" i="1" s="1"/>
  <c r="S1745" i="1"/>
  <c r="Y1745" i="1" s="1"/>
  <c r="M1748" i="1"/>
  <c r="M1749" i="1" s="1"/>
  <c r="M1750" i="1" s="1"/>
  <c r="O1747" i="1"/>
  <c r="P1747" i="1" s="1"/>
  <c r="X1747" i="1" s="1"/>
  <c r="B1747" i="1" s="1"/>
  <c r="J1750" i="1"/>
  <c r="K1750" i="1" s="1"/>
  <c r="I1751" i="1"/>
  <c r="N1750" i="1"/>
  <c r="E1749" i="1"/>
  <c r="U1749" i="1"/>
  <c r="W1749" i="1" s="1"/>
  <c r="F1749" i="1"/>
  <c r="D1748" i="1"/>
  <c r="L1748" i="1" s="1"/>
  <c r="O1748" i="1" s="1"/>
  <c r="P1748" i="1" s="1"/>
  <c r="X1748" i="1" s="1"/>
  <c r="B1748" i="1" s="1"/>
  <c r="G1747" i="1"/>
  <c r="Y1746" i="1" l="1"/>
  <c r="G1748" i="1"/>
  <c r="D1749" i="1"/>
  <c r="L1749" i="1" s="1"/>
  <c r="O1749" i="1" s="1"/>
  <c r="P1749" i="1" s="1"/>
  <c r="X1749" i="1" s="1"/>
  <c r="B1749" i="1" s="1"/>
  <c r="J1751" i="1"/>
  <c r="K1751" i="1" s="1"/>
  <c r="I1752" i="1"/>
  <c r="N1751" i="1"/>
  <c r="E1750" i="1"/>
  <c r="F1750" i="1"/>
  <c r="U1750" i="1"/>
  <c r="W1750" i="1" s="1"/>
  <c r="M1751" i="1"/>
  <c r="G1749" i="1" l="1"/>
  <c r="D1750" i="1"/>
  <c r="L1750" i="1" s="1"/>
  <c r="O1750" i="1" s="1"/>
  <c r="P1750" i="1" s="1"/>
  <c r="X1750" i="1" s="1"/>
  <c r="B1750" i="1" s="1"/>
  <c r="J1752" i="1"/>
  <c r="K1752" i="1" s="1"/>
  <c r="I1753" i="1"/>
  <c r="N1752" i="1"/>
  <c r="F1751" i="1"/>
  <c r="E1751" i="1"/>
  <c r="U1751" i="1"/>
  <c r="W1751" i="1" s="1"/>
  <c r="M1752" i="1"/>
  <c r="G1750" i="1" l="1"/>
  <c r="D1751" i="1"/>
  <c r="G1751" i="1" s="1"/>
  <c r="J1753" i="1"/>
  <c r="K1753" i="1" s="1"/>
  <c r="I1754" i="1"/>
  <c r="M1753" i="1"/>
  <c r="N1753" i="1"/>
  <c r="E1752" i="1"/>
  <c r="F1752" i="1"/>
  <c r="U1752" i="1"/>
  <c r="W1752" i="1" s="1"/>
  <c r="L1751" i="1" l="1"/>
  <c r="O1751" i="1" s="1"/>
  <c r="P1751" i="1" s="1"/>
  <c r="X1751" i="1" s="1"/>
  <c r="B1751" i="1" s="1"/>
  <c r="I1755" i="1"/>
  <c r="J1754" i="1"/>
  <c r="K1754" i="1" s="1"/>
  <c r="M1754" i="1"/>
  <c r="N1754" i="1"/>
  <c r="U1753" i="1"/>
  <c r="W1753" i="1" s="1"/>
  <c r="E1753" i="1"/>
  <c r="F1753" i="1"/>
  <c r="D1752" i="1"/>
  <c r="L1752" i="1" s="1"/>
  <c r="O1752" i="1" s="1"/>
  <c r="P1752" i="1" s="1"/>
  <c r="X1752" i="1" s="1"/>
  <c r="B1752" i="1" s="1"/>
  <c r="D1753" i="1" l="1"/>
  <c r="G1753" i="1" s="1"/>
  <c r="E1754" i="1"/>
  <c r="F1754" i="1"/>
  <c r="U1754" i="1"/>
  <c r="W1754" i="1" s="1"/>
  <c r="G1752" i="1"/>
  <c r="I1756" i="1"/>
  <c r="J1755" i="1"/>
  <c r="K1755" i="1" s="1"/>
  <c r="M1755" i="1"/>
  <c r="N1755" i="1"/>
  <c r="L1753" i="1" l="1"/>
  <c r="O1753" i="1" s="1"/>
  <c r="P1753" i="1" s="1"/>
  <c r="X1753" i="1" s="1"/>
  <c r="B1753" i="1" s="1"/>
  <c r="M1756" i="1"/>
  <c r="I1757" i="1"/>
  <c r="J1756" i="1"/>
  <c r="K1756" i="1" s="1"/>
  <c r="N1756" i="1"/>
  <c r="D1754" i="1"/>
  <c r="L1754" i="1" s="1"/>
  <c r="O1754" i="1" s="1"/>
  <c r="P1754" i="1" s="1"/>
  <c r="X1754" i="1" s="1"/>
  <c r="B1754" i="1" s="1"/>
  <c r="E1755" i="1"/>
  <c r="U1755" i="1"/>
  <c r="W1755" i="1" s="1"/>
  <c r="F1755" i="1"/>
  <c r="G1754" i="1" l="1"/>
  <c r="E1756" i="1"/>
  <c r="F1756" i="1"/>
  <c r="U1756" i="1"/>
  <c r="W1756" i="1" s="1"/>
  <c r="D1755" i="1"/>
  <c r="G1755" i="1" s="1"/>
  <c r="J1757" i="1"/>
  <c r="K1757" i="1" s="1"/>
  <c r="M1757" i="1"/>
  <c r="I1758" i="1"/>
  <c r="N1757" i="1"/>
  <c r="L1755" i="1" l="1"/>
  <c r="O1755" i="1" s="1"/>
  <c r="P1755" i="1" s="1"/>
  <c r="X1755" i="1" s="1"/>
  <c r="B1755" i="1" s="1"/>
  <c r="E1757" i="1"/>
  <c r="U1757" i="1"/>
  <c r="W1757" i="1" s="1"/>
  <c r="F1757" i="1"/>
  <c r="I1759" i="1"/>
  <c r="J1758" i="1"/>
  <c r="K1758" i="1" s="1"/>
  <c r="M1758" i="1"/>
  <c r="N1758" i="1"/>
  <c r="D1756" i="1"/>
  <c r="L1756" i="1" s="1"/>
  <c r="O1756" i="1" s="1"/>
  <c r="P1756" i="1" s="1"/>
  <c r="X1756" i="1" s="1"/>
  <c r="B1756" i="1" s="1"/>
  <c r="E1758" i="1" l="1"/>
  <c r="F1758" i="1"/>
  <c r="U1758" i="1"/>
  <c r="W1758" i="1" s="1"/>
  <c r="I1760" i="1"/>
  <c r="M1759" i="1"/>
  <c r="J1759" i="1"/>
  <c r="K1759" i="1" s="1"/>
  <c r="N1759" i="1"/>
  <c r="G1756" i="1"/>
  <c r="D1757" i="1"/>
  <c r="L1757" i="1" s="1"/>
  <c r="O1757" i="1" s="1"/>
  <c r="P1757" i="1" s="1"/>
  <c r="X1757" i="1" s="1"/>
  <c r="B1757" i="1" s="1"/>
  <c r="G1757" i="1" l="1"/>
  <c r="E1759" i="1"/>
  <c r="F1759" i="1"/>
  <c r="U1759" i="1"/>
  <c r="W1759" i="1" s="1"/>
  <c r="I1761" i="1"/>
  <c r="J1760" i="1"/>
  <c r="K1760" i="1" s="1"/>
  <c r="M1760" i="1"/>
  <c r="N1760" i="1"/>
  <c r="D1758" i="1"/>
  <c r="L1758" i="1" s="1"/>
  <c r="O1758" i="1" s="1"/>
  <c r="P1758" i="1" s="1"/>
  <c r="X1758" i="1" s="1"/>
  <c r="B1758" i="1" s="1"/>
  <c r="J1761" i="1" l="1"/>
  <c r="K1761" i="1" s="1"/>
  <c r="M1761" i="1"/>
  <c r="I1762" i="1"/>
  <c r="N1761" i="1"/>
  <c r="E1760" i="1"/>
  <c r="F1760" i="1"/>
  <c r="U1760" i="1"/>
  <c r="W1760" i="1" s="1"/>
  <c r="G1758" i="1"/>
  <c r="D1759" i="1"/>
  <c r="L1759" i="1" s="1"/>
  <c r="O1759" i="1" s="1"/>
  <c r="P1759" i="1" s="1"/>
  <c r="X1759" i="1" s="1"/>
  <c r="B1759" i="1" s="1"/>
  <c r="D1760" i="1" l="1"/>
  <c r="G1760" i="1" s="1"/>
  <c r="G1759" i="1"/>
  <c r="I1763" i="1"/>
  <c r="J1762" i="1"/>
  <c r="K1762" i="1" s="1"/>
  <c r="M1762" i="1"/>
  <c r="N1762" i="1"/>
  <c r="E1761" i="1"/>
  <c r="F1761" i="1"/>
  <c r="U1761" i="1"/>
  <c r="W1761" i="1" s="1"/>
  <c r="L1760" i="1" l="1"/>
  <c r="O1760" i="1" s="1"/>
  <c r="P1760" i="1" s="1"/>
  <c r="X1760" i="1" s="1"/>
  <c r="B1760" i="1" s="1"/>
  <c r="E1762" i="1"/>
  <c r="F1762" i="1"/>
  <c r="U1762" i="1"/>
  <c r="W1762" i="1" s="1"/>
  <c r="J1763" i="1"/>
  <c r="K1763" i="1" s="1"/>
  <c r="M1763" i="1"/>
  <c r="I1764" i="1"/>
  <c r="N1763" i="1"/>
  <c r="D1761" i="1"/>
  <c r="G1761" i="1" s="1"/>
  <c r="J1764" i="1" l="1"/>
  <c r="K1764" i="1" s="1"/>
  <c r="I1765" i="1"/>
  <c r="M1764" i="1"/>
  <c r="N1764" i="1"/>
  <c r="L1761" i="1"/>
  <c r="O1761" i="1" s="1"/>
  <c r="P1761" i="1" s="1"/>
  <c r="X1761" i="1" s="1"/>
  <c r="B1761" i="1" s="1"/>
  <c r="E1763" i="1"/>
  <c r="F1763" i="1"/>
  <c r="U1763" i="1"/>
  <c r="W1763" i="1" s="1"/>
  <c r="D1762" i="1"/>
  <c r="L1762" i="1" s="1"/>
  <c r="O1762" i="1" s="1"/>
  <c r="P1762" i="1" s="1"/>
  <c r="X1762" i="1" s="1"/>
  <c r="B1762" i="1" s="1"/>
  <c r="G1762" i="1" l="1"/>
  <c r="D1763" i="1"/>
  <c r="G1763" i="1" s="1"/>
  <c r="I1766" i="1"/>
  <c r="M1765" i="1"/>
  <c r="J1765" i="1"/>
  <c r="K1765" i="1" s="1"/>
  <c r="N1765" i="1"/>
  <c r="E1764" i="1"/>
  <c r="F1764" i="1"/>
  <c r="U1764" i="1"/>
  <c r="W1764" i="1" s="1"/>
  <c r="L1763" i="1" l="1"/>
  <c r="O1763" i="1" s="1"/>
  <c r="P1763" i="1" s="1"/>
  <c r="X1763" i="1" s="1"/>
  <c r="B1763" i="1" s="1"/>
  <c r="E1765" i="1"/>
  <c r="U1765" i="1"/>
  <c r="W1765" i="1" s="1"/>
  <c r="F1765" i="1"/>
  <c r="I1767" i="1"/>
  <c r="J1766" i="1"/>
  <c r="K1766" i="1" s="1"/>
  <c r="M1766" i="1"/>
  <c r="N1766" i="1"/>
  <c r="D1764" i="1"/>
  <c r="L1764" i="1" s="1"/>
  <c r="O1764" i="1" s="1"/>
  <c r="P1764" i="1" s="1"/>
  <c r="X1764" i="1" s="1"/>
  <c r="B1764" i="1" s="1"/>
  <c r="E1766" i="1" l="1"/>
  <c r="U1766" i="1"/>
  <c r="W1766" i="1" s="1"/>
  <c r="F1766" i="1"/>
  <c r="J1767" i="1"/>
  <c r="K1767" i="1" s="1"/>
  <c r="M1767" i="1"/>
  <c r="I1768" i="1"/>
  <c r="N1767" i="1"/>
  <c r="G1764" i="1"/>
  <c r="D1765" i="1"/>
  <c r="G1765" i="1" s="1"/>
  <c r="L1765" i="1" l="1"/>
  <c r="O1765" i="1" s="1"/>
  <c r="P1765" i="1" s="1"/>
  <c r="X1765" i="1" s="1"/>
  <c r="B1765" i="1" s="1"/>
  <c r="F1767" i="1"/>
  <c r="U1767" i="1"/>
  <c r="W1767" i="1" s="1"/>
  <c r="E1767" i="1"/>
  <c r="J1768" i="1"/>
  <c r="K1768" i="1" s="1"/>
  <c r="I1769" i="1"/>
  <c r="M1768" i="1"/>
  <c r="N1768" i="1"/>
  <c r="D1766" i="1"/>
  <c r="G1766" i="1" s="1"/>
  <c r="J1769" i="1" l="1"/>
  <c r="K1769" i="1" s="1"/>
  <c r="I1770" i="1"/>
  <c r="M1769" i="1"/>
  <c r="N1769" i="1"/>
  <c r="D1767" i="1"/>
  <c r="L1767" i="1" s="1"/>
  <c r="O1767" i="1" s="1"/>
  <c r="P1767" i="1" s="1"/>
  <c r="X1767" i="1" s="1"/>
  <c r="B1767" i="1" s="1"/>
  <c r="E1768" i="1"/>
  <c r="U1768" i="1"/>
  <c r="W1768" i="1" s="1"/>
  <c r="F1768" i="1"/>
  <c r="L1766" i="1"/>
  <c r="O1766" i="1" s="1"/>
  <c r="P1766" i="1" s="1"/>
  <c r="X1766" i="1" s="1"/>
  <c r="B1766" i="1" s="1"/>
  <c r="G1767" i="1" l="1"/>
  <c r="D1768" i="1"/>
  <c r="L1768" i="1" s="1"/>
  <c r="O1768" i="1" s="1"/>
  <c r="P1768" i="1" s="1"/>
  <c r="X1768" i="1" s="1"/>
  <c r="B1768" i="1" s="1"/>
  <c r="J1770" i="1"/>
  <c r="K1770" i="1" s="1"/>
  <c r="I1771" i="1"/>
  <c r="M1770" i="1"/>
  <c r="N1770" i="1"/>
  <c r="E1769" i="1"/>
  <c r="F1769" i="1"/>
  <c r="U1769" i="1"/>
  <c r="W1769" i="1" s="1"/>
  <c r="G1768" i="1" l="1"/>
  <c r="I1772" i="1"/>
  <c r="J1771" i="1"/>
  <c r="K1771" i="1" s="1"/>
  <c r="M1771" i="1"/>
  <c r="N1771" i="1"/>
  <c r="E1770" i="1"/>
  <c r="U1770" i="1"/>
  <c r="W1770" i="1" s="1"/>
  <c r="F1770" i="1"/>
  <c r="D1769" i="1"/>
  <c r="L1769" i="1" s="1"/>
  <c r="O1769" i="1" s="1"/>
  <c r="P1769" i="1" s="1"/>
  <c r="X1769" i="1" s="1"/>
  <c r="B1769" i="1" s="1"/>
  <c r="E1771" i="1" l="1"/>
  <c r="U1771" i="1"/>
  <c r="W1771" i="1" s="1"/>
  <c r="F1771" i="1"/>
  <c r="D1770" i="1"/>
  <c r="L1770" i="1" s="1"/>
  <c r="O1770" i="1" s="1"/>
  <c r="P1770" i="1" s="1"/>
  <c r="X1770" i="1" s="1"/>
  <c r="B1770" i="1" s="1"/>
  <c r="G1769" i="1"/>
  <c r="I1773" i="1"/>
  <c r="J1772" i="1"/>
  <c r="K1772" i="1" s="1"/>
  <c r="M1772" i="1"/>
  <c r="N1772" i="1"/>
  <c r="G1770" i="1" l="1"/>
  <c r="I1774" i="1"/>
  <c r="J1773" i="1"/>
  <c r="K1773" i="1" s="1"/>
  <c r="N1773" i="1"/>
  <c r="E1772" i="1"/>
  <c r="U1772" i="1"/>
  <c r="W1772" i="1" s="1"/>
  <c r="F1772" i="1"/>
  <c r="D1771" i="1"/>
  <c r="L1771" i="1" s="1"/>
  <c r="O1771" i="1" s="1"/>
  <c r="P1771" i="1" s="1"/>
  <c r="X1771" i="1" s="1"/>
  <c r="B1771" i="1" s="1"/>
  <c r="G1771" i="1" l="1"/>
  <c r="E1773" i="1"/>
  <c r="U1773" i="1"/>
  <c r="W1773" i="1" s="1"/>
  <c r="F1773" i="1"/>
  <c r="D1772" i="1"/>
  <c r="L1772" i="1" s="1"/>
  <c r="I1775" i="1"/>
  <c r="J1774" i="1"/>
  <c r="K1774" i="1" s="1"/>
  <c r="G1772" i="1" l="1"/>
  <c r="E1774" i="1"/>
  <c r="U1774" i="1"/>
  <c r="W1774" i="1" s="1"/>
  <c r="F1774" i="1"/>
  <c r="I1776" i="1"/>
  <c r="J1775" i="1"/>
  <c r="K1775" i="1" s="1"/>
  <c r="M1773" i="1"/>
  <c r="O1772" i="1"/>
  <c r="P1772" i="1" s="1"/>
  <c r="X1772" i="1" s="1"/>
  <c r="B1772" i="1" s="1"/>
  <c r="D1773" i="1"/>
  <c r="L1773" i="1" s="1"/>
  <c r="O1773" i="1" s="1"/>
  <c r="P1773" i="1" s="1"/>
  <c r="X1773" i="1" s="1"/>
  <c r="B1773" i="1" s="1"/>
  <c r="M1774" i="1" l="1"/>
  <c r="N1774" i="1" s="1"/>
  <c r="G1773" i="1"/>
  <c r="E1775" i="1"/>
  <c r="F1775" i="1"/>
  <c r="U1775" i="1"/>
  <c r="W1775" i="1" s="1"/>
  <c r="I1777" i="1"/>
  <c r="J1776" i="1"/>
  <c r="K1776" i="1" s="1"/>
  <c r="D1774" i="1"/>
  <c r="G1774" i="1" s="1"/>
  <c r="L1774" i="1" l="1"/>
  <c r="O1774" i="1" s="1"/>
  <c r="P1774" i="1" s="1"/>
  <c r="J1777" i="1"/>
  <c r="K1777" i="1" s="1"/>
  <c r="I1778" i="1"/>
  <c r="E1776" i="1"/>
  <c r="F1776" i="1"/>
  <c r="U1776" i="1"/>
  <c r="W1776" i="1" s="1"/>
  <c r="D1775" i="1"/>
  <c r="G1775" i="1" s="1"/>
  <c r="M1775" i="1" l="1"/>
  <c r="N1775" i="1" s="1"/>
  <c r="N1776" i="1" s="1"/>
  <c r="N1777" i="1" s="1"/>
  <c r="X1774" i="1"/>
  <c r="B1774" i="1" s="1"/>
  <c r="S1774" i="1"/>
  <c r="L1775" i="1"/>
  <c r="I1779" i="1"/>
  <c r="J1778" i="1"/>
  <c r="K1778" i="1" s="1"/>
  <c r="E1777" i="1"/>
  <c r="F1777" i="1"/>
  <c r="U1777" i="1"/>
  <c r="W1777" i="1" s="1"/>
  <c r="D1776" i="1"/>
  <c r="L1776" i="1" s="1"/>
  <c r="O1775" i="1" l="1"/>
  <c r="P1775" i="1" s="1"/>
  <c r="X1775" i="1" s="1"/>
  <c r="B1775" i="1" s="1"/>
  <c r="M1776" i="1"/>
  <c r="M1777" i="1" s="1"/>
  <c r="O1776" i="1"/>
  <c r="P1776" i="1" s="1"/>
  <c r="X1776" i="1" s="1"/>
  <c r="B1776" i="1" s="1"/>
  <c r="Y1774" i="1"/>
  <c r="U1778" i="1"/>
  <c r="W1778" i="1" s="1"/>
  <c r="S1775" i="1"/>
  <c r="Y1775" i="1" s="1"/>
  <c r="G1776" i="1"/>
  <c r="F1778" i="1"/>
  <c r="E1778" i="1"/>
  <c r="D1777" i="1"/>
  <c r="L1777" i="1" s="1"/>
  <c r="I1780" i="1"/>
  <c r="J1779" i="1"/>
  <c r="K1779" i="1" s="1"/>
  <c r="G1777" i="1" l="1"/>
  <c r="F1779" i="1"/>
  <c r="E1779" i="1"/>
  <c r="U1779" i="1"/>
  <c r="W1779" i="1" s="1"/>
  <c r="M1778" i="1"/>
  <c r="O1777" i="1"/>
  <c r="P1777" i="1" s="1"/>
  <c r="S1777" i="1" s="1"/>
  <c r="D1778" i="1"/>
  <c r="L1778" i="1" s="1"/>
  <c r="J1780" i="1"/>
  <c r="K1780" i="1" s="1"/>
  <c r="I1781" i="1"/>
  <c r="G1778" i="1" l="1"/>
  <c r="M1779" i="1"/>
  <c r="M1780" i="1" s="1"/>
  <c r="M1781" i="1" s="1"/>
  <c r="N1778" i="1"/>
  <c r="N1779" i="1" s="1"/>
  <c r="N1780" i="1" s="1"/>
  <c r="N1781" i="1" s="1"/>
  <c r="X1777" i="1"/>
  <c r="B1777" i="1" s="1"/>
  <c r="J1781" i="1"/>
  <c r="K1781" i="1" s="1"/>
  <c r="I1782" i="1"/>
  <c r="D1779" i="1"/>
  <c r="G1779" i="1" s="1"/>
  <c r="F1780" i="1"/>
  <c r="E1780" i="1"/>
  <c r="U1780" i="1"/>
  <c r="W1780" i="1" s="1"/>
  <c r="L1779" i="1" l="1"/>
  <c r="O1779" i="1" s="1"/>
  <c r="P1779" i="1" s="1"/>
  <c r="X1779" i="1" s="1"/>
  <c r="B1779" i="1" s="1"/>
  <c r="F1781" i="1"/>
  <c r="E1781" i="1"/>
  <c r="U1781" i="1"/>
  <c r="W1781" i="1" s="1"/>
  <c r="D1780" i="1"/>
  <c r="G1780" i="1" s="1"/>
  <c r="I1783" i="1"/>
  <c r="J1782" i="1"/>
  <c r="K1782" i="1" s="1"/>
  <c r="N1782" i="1"/>
  <c r="Y1777" i="1"/>
  <c r="M1782" i="1"/>
  <c r="O1778" i="1"/>
  <c r="P1778" i="1" s="1"/>
  <c r="L1780" i="1" l="1"/>
  <c r="O1780" i="1" s="1"/>
  <c r="P1780" i="1" s="1"/>
  <c r="X1780" i="1" s="1"/>
  <c r="B1780" i="1" s="1"/>
  <c r="X1778" i="1"/>
  <c r="B1778" i="1" s="1"/>
  <c r="S1778" i="1"/>
  <c r="Y1778" i="1" s="1"/>
  <c r="J1783" i="1"/>
  <c r="K1783" i="1" s="1"/>
  <c r="I1784" i="1"/>
  <c r="M1783" i="1"/>
  <c r="N1783" i="1"/>
  <c r="F1782" i="1"/>
  <c r="U1782" i="1"/>
  <c r="W1782" i="1" s="1"/>
  <c r="E1782" i="1"/>
  <c r="D1781" i="1"/>
  <c r="L1781" i="1" s="1"/>
  <c r="O1781" i="1" s="1"/>
  <c r="P1781" i="1" s="1"/>
  <c r="X1781" i="1" s="1"/>
  <c r="B1781" i="1" s="1"/>
  <c r="G1781" i="1" l="1"/>
  <c r="D1782" i="1"/>
  <c r="L1782" i="1" s="1"/>
  <c r="O1782" i="1" s="1"/>
  <c r="P1782" i="1" s="1"/>
  <c r="X1782" i="1" s="1"/>
  <c r="B1782" i="1" s="1"/>
  <c r="I1785" i="1"/>
  <c r="M1784" i="1"/>
  <c r="J1784" i="1"/>
  <c r="K1784" i="1" s="1"/>
  <c r="N1784" i="1"/>
  <c r="F1783" i="1"/>
  <c r="E1783" i="1"/>
  <c r="U1783" i="1"/>
  <c r="W1783" i="1" s="1"/>
  <c r="G1782" i="1" l="1"/>
  <c r="J1785" i="1"/>
  <c r="K1785" i="1" s="1"/>
  <c r="I1786" i="1"/>
  <c r="M1785" i="1"/>
  <c r="N1785" i="1"/>
  <c r="F1784" i="1"/>
  <c r="U1784" i="1"/>
  <c r="W1784" i="1" s="1"/>
  <c r="E1784" i="1"/>
  <c r="D1783" i="1"/>
  <c r="L1783" i="1" s="1"/>
  <c r="O1783" i="1" s="1"/>
  <c r="P1783" i="1" s="1"/>
  <c r="X1783" i="1" s="1"/>
  <c r="B1783" i="1" s="1"/>
  <c r="G1783" i="1" l="1"/>
  <c r="D1784" i="1"/>
  <c r="G1784" i="1" s="1"/>
  <c r="M1786" i="1"/>
  <c r="I1787" i="1"/>
  <c r="J1786" i="1"/>
  <c r="K1786" i="1" s="1"/>
  <c r="N1786" i="1"/>
  <c r="F1785" i="1"/>
  <c r="E1785" i="1"/>
  <c r="U1785" i="1"/>
  <c r="W1785" i="1" s="1"/>
  <c r="L1784" i="1" l="1"/>
  <c r="O1784" i="1" s="1"/>
  <c r="P1784" i="1" s="1"/>
  <c r="X1784" i="1" s="1"/>
  <c r="B1784" i="1" s="1"/>
  <c r="U1786" i="1"/>
  <c r="W1786" i="1" s="1"/>
  <c r="E1786" i="1"/>
  <c r="F1786" i="1"/>
  <c r="J1787" i="1"/>
  <c r="K1787" i="1" s="1"/>
  <c r="M1787" i="1"/>
  <c r="I1788" i="1"/>
  <c r="N1787" i="1"/>
  <c r="D1785" i="1"/>
  <c r="L1785" i="1" s="1"/>
  <c r="O1785" i="1" s="1"/>
  <c r="P1785" i="1" s="1"/>
  <c r="X1785" i="1" s="1"/>
  <c r="B1785" i="1" s="1"/>
  <c r="F1787" i="1" l="1"/>
  <c r="E1787" i="1"/>
  <c r="U1787" i="1"/>
  <c r="W1787" i="1" s="1"/>
  <c r="G1785" i="1"/>
  <c r="D1786" i="1"/>
  <c r="G1786" i="1" s="1"/>
  <c r="J1788" i="1"/>
  <c r="K1788" i="1" s="1"/>
  <c r="M1788" i="1"/>
  <c r="I1789" i="1"/>
  <c r="N1788" i="1"/>
  <c r="L1786" i="1" l="1"/>
  <c r="O1786" i="1" s="1"/>
  <c r="P1786" i="1" s="1"/>
  <c r="X1786" i="1" s="1"/>
  <c r="B1786" i="1" s="1"/>
  <c r="E1788" i="1"/>
  <c r="F1788" i="1"/>
  <c r="U1788" i="1"/>
  <c r="W1788" i="1" s="1"/>
  <c r="M1789" i="1"/>
  <c r="J1789" i="1"/>
  <c r="K1789" i="1" s="1"/>
  <c r="I1790" i="1"/>
  <c r="N1789" i="1"/>
  <c r="D1787" i="1"/>
  <c r="G1787" i="1" s="1"/>
  <c r="J1790" i="1" l="1"/>
  <c r="K1790" i="1" s="1"/>
  <c r="I1791" i="1"/>
  <c r="M1790" i="1"/>
  <c r="N1790" i="1"/>
  <c r="F1789" i="1"/>
  <c r="U1789" i="1"/>
  <c r="W1789" i="1" s="1"/>
  <c r="E1789" i="1"/>
  <c r="L1787" i="1"/>
  <c r="O1787" i="1" s="1"/>
  <c r="P1787" i="1" s="1"/>
  <c r="X1787" i="1" s="1"/>
  <c r="B1787" i="1" s="1"/>
  <c r="D1788" i="1"/>
  <c r="L1788" i="1" s="1"/>
  <c r="O1788" i="1" s="1"/>
  <c r="P1788" i="1" s="1"/>
  <c r="X1788" i="1" s="1"/>
  <c r="B1788" i="1" s="1"/>
  <c r="D1789" i="1" l="1"/>
  <c r="G1789" i="1" s="1"/>
  <c r="G1788" i="1"/>
  <c r="I1792" i="1"/>
  <c r="J1791" i="1"/>
  <c r="K1791" i="1" s="1"/>
  <c r="M1791" i="1"/>
  <c r="N1791" i="1"/>
  <c r="F1790" i="1"/>
  <c r="E1790" i="1"/>
  <c r="U1790" i="1"/>
  <c r="W1790" i="1" s="1"/>
  <c r="L1789" i="1" l="1"/>
  <c r="O1789" i="1" s="1"/>
  <c r="P1789" i="1" s="1"/>
  <c r="X1789" i="1" s="1"/>
  <c r="B1789" i="1" s="1"/>
  <c r="F1791" i="1"/>
  <c r="U1791" i="1"/>
  <c r="W1791" i="1" s="1"/>
  <c r="E1791" i="1"/>
  <c r="J1792" i="1"/>
  <c r="K1792" i="1" s="1"/>
  <c r="M1792" i="1"/>
  <c r="I1793" i="1"/>
  <c r="N1792" i="1"/>
  <c r="D1790" i="1"/>
  <c r="G1790" i="1" s="1"/>
  <c r="J1793" i="1" l="1"/>
  <c r="K1793" i="1" s="1"/>
  <c r="I1794" i="1"/>
  <c r="M1793" i="1"/>
  <c r="N1793" i="1"/>
  <c r="D1791" i="1"/>
  <c r="L1791" i="1" s="1"/>
  <c r="O1791" i="1" s="1"/>
  <c r="P1791" i="1" s="1"/>
  <c r="X1791" i="1" s="1"/>
  <c r="B1791" i="1" s="1"/>
  <c r="F1792" i="1"/>
  <c r="E1792" i="1"/>
  <c r="U1792" i="1"/>
  <c r="W1792" i="1" s="1"/>
  <c r="L1790" i="1"/>
  <c r="O1790" i="1" s="1"/>
  <c r="P1790" i="1" s="1"/>
  <c r="X1790" i="1" s="1"/>
  <c r="B1790" i="1" s="1"/>
  <c r="G1791" i="1" l="1"/>
  <c r="D1792" i="1"/>
  <c r="G1792" i="1" s="1"/>
  <c r="I1795" i="1"/>
  <c r="J1794" i="1"/>
  <c r="K1794" i="1" s="1"/>
  <c r="M1794" i="1"/>
  <c r="N1794" i="1"/>
  <c r="F1793" i="1"/>
  <c r="E1793" i="1"/>
  <c r="U1793" i="1"/>
  <c r="W1793" i="1" s="1"/>
  <c r="L1792" i="1" l="1"/>
  <c r="O1792" i="1" s="1"/>
  <c r="P1792" i="1" s="1"/>
  <c r="X1792" i="1" s="1"/>
  <c r="B1792" i="1" s="1"/>
  <c r="F1794" i="1"/>
  <c r="U1794" i="1"/>
  <c r="W1794" i="1" s="1"/>
  <c r="E1794" i="1"/>
  <c r="J1795" i="1"/>
  <c r="K1795" i="1" s="1"/>
  <c r="M1795" i="1"/>
  <c r="I1796" i="1"/>
  <c r="N1795" i="1"/>
  <c r="D1793" i="1"/>
  <c r="L1793" i="1" s="1"/>
  <c r="O1793" i="1" s="1"/>
  <c r="P1793" i="1" s="1"/>
  <c r="X1793" i="1" s="1"/>
  <c r="B1793" i="1" s="1"/>
  <c r="J1796" i="1" l="1"/>
  <c r="K1796" i="1" s="1"/>
  <c r="M1796" i="1"/>
  <c r="I1797" i="1"/>
  <c r="N1796" i="1"/>
  <c r="D1794" i="1"/>
  <c r="G1794" i="1" s="1"/>
  <c r="F1795" i="1"/>
  <c r="E1795" i="1"/>
  <c r="U1795" i="1"/>
  <c r="W1795" i="1" s="1"/>
  <c r="G1793" i="1"/>
  <c r="L1794" i="1" l="1"/>
  <c r="O1794" i="1" s="1"/>
  <c r="P1794" i="1" s="1"/>
  <c r="X1794" i="1" s="1"/>
  <c r="B1794" i="1" s="1"/>
  <c r="D1795" i="1"/>
  <c r="G1795" i="1" s="1"/>
  <c r="M1797" i="1"/>
  <c r="I1798" i="1"/>
  <c r="J1797" i="1"/>
  <c r="K1797" i="1" s="1"/>
  <c r="N1797" i="1"/>
  <c r="F1796" i="1"/>
  <c r="U1796" i="1"/>
  <c r="W1796" i="1" s="1"/>
  <c r="E1796" i="1"/>
  <c r="L1795" i="1" l="1"/>
  <c r="O1795" i="1" s="1"/>
  <c r="P1795" i="1" s="1"/>
  <c r="X1795" i="1" s="1"/>
  <c r="B1795" i="1" s="1"/>
  <c r="M1798" i="1"/>
  <c r="I1799" i="1"/>
  <c r="J1798" i="1"/>
  <c r="K1798" i="1" s="1"/>
  <c r="N1798" i="1"/>
  <c r="D1796" i="1"/>
  <c r="L1796" i="1" s="1"/>
  <c r="O1796" i="1" s="1"/>
  <c r="P1796" i="1" s="1"/>
  <c r="X1796" i="1" s="1"/>
  <c r="B1796" i="1" s="1"/>
  <c r="U1797" i="1"/>
  <c r="W1797" i="1" s="1"/>
  <c r="E1797" i="1"/>
  <c r="F1797" i="1"/>
  <c r="G1796" i="1" l="1"/>
  <c r="F1798" i="1"/>
  <c r="E1798" i="1"/>
  <c r="U1798" i="1"/>
  <c r="W1798" i="1" s="1"/>
  <c r="I1800" i="1"/>
  <c r="M1799" i="1"/>
  <c r="J1799" i="1"/>
  <c r="K1799" i="1" s="1"/>
  <c r="N1799" i="1"/>
  <c r="D1797" i="1"/>
  <c r="L1797" i="1" s="1"/>
  <c r="O1797" i="1" s="1"/>
  <c r="P1797" i="1" s="1"/>
  <c r="X1797" i="1" s="1"/>
  <c r="B1797" i="1" s="1"/>
  <c r="D1798" i="1" l="1"/>
  <c r="L1798" i="1" s="1"/>
  <c r="O1798" i="1" s="1"/>
  <c r="P1798" i="1" s="1"/>
  <c r="X1798" i="1" s="1"/>
  <c r="B1798" i="1" s="1"/>
  <c r="E1799" i="1"/>
  <c r="F1799" i="1"/>
  <c r="U1799" i="1"/>
  <c r="W1799" i="1" s="1"/>
  <c r="I1801" i="1"/>
  <c r="J1800" i="1"/>
  <c r="K1800" i="1" s="1"/>
  <c r="M1800" i="1"/>
  <c r="N1800" i="1"/>
  <c r="G1797" i="1"/>
  <c r="G1798" i="1" l="1"/>
  <c r="F1800" i="1"/>
  <c r="U1800" i="1"/>
  <c r="W1800" i="1" s="1"/>
  <c r="E1800" i="1"/>
  <c r="J1801" i="1"/>
  <c r="K1801" i="1" s="1"/>
  <c r="I1802" i="1"/>
  <c r="N1801" i="1"/>
  <c r="D1799" i="1"/>
  <c r="L1799" i="1" s="1"/>
  <c r="O1799" i="1" s="1"/>
  <c r="P1799" i="1" s="1"/>
  <c r="X1799" i="1" s="1"/>
  <c r="B1799" i="1" s="1"/>
  <c r="M1801" i="1"/>
  <c r="G1799" i="1" l="1"/>
  <c r="I1803" i="1"/>
  <c r="J1802" i="1"/>
  <c r="K1802" i="1" s="1"/>
  <c r="N1802" i="1"/>
  <c r="D1800" i="1"/>
  <c r="L1800" i="1" s="1"/>
  <c r="O1800" i="1" s="1"/>
  <c r="P1800" i="1" s="1"/>
  <c r="X1800" i="1" s="1"/>
  <c r="B1800" i="1" s="1"/>
  <c r="F1801" i="1"/>
  <c r="E1801" i="1"/>
  <c r="U1801" i="1"/>
  <c r="W1801" i="1" s="1"/>
  <c r="M1802" i="1"/>
  <c r="G1800" i="1" l="1"/>
  <c r="D1801" i="1"/>
  <c r="G1801" i="1" s="1"/>
  <c r="U1802" i="1"/>
  <c r="W1802" i="1" s="1"/>
  <c r="F1802" i="1"/>
  <c r="E1802" i="1"/>
  <c r="J1803" i="1"/>
  <c r="K1803" i="1" s="1"/>
  <c r="I1804" i="1"/>
  <c r="N1803" i="1"/>
  <c r="L1801" i="1" l="1"/>
  <c r="O1801" i="1" s="1"/>
  <c r="P1801" i="1" s="1"/>
  <c r="X1801" i="1" s="1"/>
  <c r="B1801" i="1" s="1"/>
  <c r="I1805" i="1"/>
  <c r="J1804" i="1"/>
  <c r="K1804" i="1" s="1"/>
  <c r="N1804" i="1"/>
  <c r="F1803" i="1"/>
  <c r="U1803" i="1"/>
  <c r="W1803" i="1" s="1"/>
  <c r="E1803" i="1"/>
  <c r="D1802" i="1"/>
  <c r="G1802" i="1" s="1"/>
  <c r="L1802" i="1" l="1"/>
  <c r="O1802" i="1" s="1"/>
  <c r="P1802" i="1" s="1"/>
  <c r="X1802" i="1" s="1"/>
  <c r="B1802" i="1" s="1"/>
  <c r="M1803" i="1"/>
  <c r="F1804" i="1"/>
  <c r="E1804" i="1"/>
  <c r="U1804" i="1"/>
  <c r="W1804" i="1" s="1"/>
  <c r="D1803" i="1"/>
  <c r="G1803" i="1" s="1"/>
  <c r="J1805" i="1"/>
  <c r="K1805" i="1" s="1"/>
  <c r="I1806" i="1"/>
  <c r="L1803" i="1" l="1"/>
  <c r="O1803" i="1" s="1"/>
  <c r="P1803" i="1" s="1"/>
  <c r="X1803" i="1" s="1"/>
  <c r="B1803" i="1" s="1"/>
  <c r="M1804" i="1"/>
  <c r="D1804" i="1"/>
  <c r="L1804" i="1" s="1"/>
  <c r="O1804" i="1" s="1"/>
  <c r="P1804" i="1" s="1"/>
  <c r="X1804" i="1" s="1"/>
  <c r="B1804" i="1" s="1"/>
  <c r="J1806" i="1"/>
  <c r="K1806" i="1" s="1"/>
  <c r="I1807" i="1"/>
  <c r="F1805" i="1"/>
  <c r="U1805" i="1"/>
  <c r="W1805" i="1" s="1"/>
  <c r="E1805" i="1"/>
  <c r="U1806" i="1" l="1"/>
  <c r="W1806" i="1" s="1"/>
  <c r="M1805" i="1"/>
  <c r="N1805" i="1" s="1"/>
  <c r="G1804" i="1"/>
  <c r="I1808" i="1"/>
  <c r="J1807" i="1"/>
  <c r="K1807" i="1" s="1"/>
  <c r="D1805" i="1"/>
  <c r="L1805" i="1" s="1"/>
  <c r="F1806" i="1"/>
  <c r="E1806" i="1"/>
  <c r="G1805" i="1" l="1"/>
  <c r="D1806" i="1"/>
  <c r="G1806" i="1" s="1"/>
  <c r="F1807" i="1"/>
  <c r="E1807" i="1"/>
  <c r="U1807" i="1"/>
  <c r="W1807" i="1" s="1"/>
  <c r="M1806" i="1"/>
  <c r="N1806" i="1" s="1"/>
  <c r="O1805" i="1"/>
  <c r="P1805" i="1" s="1"/>
  <c r="S1805" i="1" s="1"/>
  <c r="I1809" i="1"/>
  <c r="J1808" i="1"/>
  <c r="K1808" i="1" s="1"/>
  <c r="L1806" i="1" l="1"/>
  <c r="O1806" i="1" s="1"/>
  <c r="P1806" i="1" s="1"/>
  <c r="X1805" i="1"/>
  <c r="Y1805" i="1" s="1"/>
  <c r="D1807" i="1"/>
  <c r="L1807" i="1" s="1"/>
  <c r="F1808" i="1"/>
  <c r="U1808" i="1"/>
  <c r="W1808" i="1" s="1"/>
  <c r="E1808" i="1"/>
  <c r="I1810" i="1"/>
  <c r="J1809" i="1"/>
  <c r="K1809" i="1" s="1"/>
  <c r="M1807" i="1" l="1"/>
  <c r="M1808" i="1" s="1"/>
  <c r="M1809" i="1" s="1"/>
  <c r="M1810" i="1" s="1"/>
  <c r="G1807" i="1"/>
  <c r="X1806" i="1"/>
  <c r="B1806" i="1" s="1"/>
  <c r="S1806" i="1"/>
  <c r="J1810" i="1"/>
  <c r="K1810" i="1" s="1"/>
  <c r="I1811" i="1"/>
  <c r="D1808" i="1"/>
  <c r="L1808" i="1" s="1"/>
  <c r="B1805" i="1"/>
  <c r="F1809" i="1"/>
  <c r="U1809" i="1"/>
  <c r="W1809" i="1" s="1"/>
  <c r="E1809" i="1"/>
  <c r="N1807" i="1" l="1"/>
  <c r="N1808" i="1" s="1"/>
  <c r="N1809" i="1" s="1"/>
  <c r="N1810" i="1" s="1"/>
  <c r="O1808" i="1"/>
  <c r="P1808" i="1" s="1"/>
  <c r="X1808" i="1" s="1"/>
  <c r="B1808" i="1" s="1"/>
  <c r="O1807" i="1"/>
  <c r="P1807" i="1" s="1"/>
  <c r="X1807" i="1" s="1"/>
  <c r="B1807" i="1" s="1"/>
  <c r="M1811" i="1"/>
  <c r="Y1806" i="1"/>
  <c r="G1808" i="1"/>
  <c r="D1809" i="1"/>
  <c r="L1809" i="1" s="1"/>
  <c r="O1809" i="1" s="1"/>
  <c r="P1809" i="1" s="1"/>
  <c r="X1809" i="1" s="1"/>
  <c r="B1809" i="1" s="1"/>
  <c r="I1812" i="1"/>
  <c r="J1811" i="1"/>
  <c r="K1811" i="1" s="1"/>
  <c r="N1811" i="1"/>
  <c r="F1810" i="1"/>
  <c r="E1810" i="1"/>
  <c r="U1810" i="1"/>
  <c r="W1810" i="1" s="1"/>
  <c r="G1809" i="1" l="1"/>
  <c r="F1811" i="1"/>
  <c r="E1811" i="1"/>
  <c r="U1811" i="1"/>
  <c r="W1811" i="1" s="1"/>
  <c r="J1812" i="1"/>
  <c r="K1812" i="1" s="1"/>
  <c r="I1813" i="1"/>
  <c r="M1812" i="1"/>
  <c r="N1812" i="1"/>
  <c r="D1810" i="1"/>
  <c r="G1810" i="1" s="1"/>
  <c r="I1814" i="1" l="1"/>
  <c r="J1813" i="1"/>
  <c r="K1813" i="1" s="1"/>
  <c r="M1813" i="1"/>
  <c r="N1813" i="1"/>
  <c r="L1810" i="1"/>
  <c r="O1810" i="1" s="1"/>
  <c r="P1810" i="1" s="1"/>
  <c r="X1810" i="1" s="1"/>
  <c r="B1810" i="1" s="1"/>
  <c r="D1811" i="1"/>
  <c r="G1811" i="1" s="1"/>
  <c r="F1812" i="1"/>
  <c r="U1812" i="1"/>
  <c r="W1812" i="1" s="1"/>
  <c r="E1812" i="1"/>
  <c r="L1811" i="1" l="1"/>
  <c r="O1811" i="1" s="1"/>
  <c r="P1811" i="1" s="1"/>
  <c r="X1811" i="1" s="1"/>
  <c r="B1811" i="1" s="1"/>
  <c r="D1812" i="1"/>
  <c r="L1812" i="1" s="1"/>
  <c r="O1812" i="1" s="1"/>
  <c r="P1812" i="1" s="1"/>
  <c r="X1812" i="1" s="1"/>
  <c r="B1812" i="1" s="1"/>
  <c r="F1813" i="1"/>
  <c r="U1813" i="1"/>
  <c r="W1813" i="1" s="1"/>
  <c r="E1813" i="1"/>
  <c r="I1815" i="1"/>
  <c r="M1814" i="1"/>
  <c r="J1814" i="1"/>
  <c r="K1814" i="1" s="1"/>
  <c r="N1814" i="1"/>
  <c r="G1812" i="1" l="1"/>
  <c r="J1815" i="1"/>
  <c r="K1815" i="1" s="1"/>
  <c r="I1816" i="1"/>
  <c r="M1815" i="1"/>
  <c r="N1815" i="1"/>
  <c r="D1813" i="1"/>
  <c r="G1813" i="1" s="1"/>
  <c r="F1814" i="1"/>
  <c r="U1814" i="1"/>
  <c r="W1814" i="1" s="1"/>
  <c r="E1814" i="1"/>
  <c r="L1813" i="1" l="1"/>
  <c r="O1813" i="1" s="1"/>
  <c r="P1813" i="1" s="1"/>
  <c r="X1813" i="1" s="1"/>
  <c r="B1813" i="1" s="1"/>
  <c r="D1814" i="1"/>
  <c r="G1814" i="1" s="1"/>
  <c r="M1816" i="1"/>
  <c r="I1817" i="1"/>
  <c r="J1816" i="1"/>
  <c r="K1816" i="1" s="1"/>
  <c r="N1816" i="1"/>
  <c r="F1815" i="1"/>
  <c r="U1815" i="1"/>
  <c r="W1815" i="1" s="1"/>
  <c r="E1815" i="1"/>
  <c r="L1814" i="1" l="1"/>
  <c r="O1814" i="1" s="1"/>
  <c r="P1814" i="1" s="1"/>
  <c r="X1814" i="1" s="1"/>
  <c r="B1814" i="1" s="1"/>
  <c r="F1816" i="1"/>
  <c r="E1816" i="1"/>
  <c r="U1816" i="1"/>
  <c r="W1816" i="1" s="1"/>
  <c r="I1818" i="1"/>
  <c r="J1817" i="1"/>
  <c r="K1817" i="1" s="1"/>
  <c r="M1817" i="1"/>
  <c r="N1817" i="1"/>
  <c r="D1815" i="1"/>
  <c r="L1815" i="1" s="1"/>
  <c r="O1815" i="1" s="1"/>
  <c r="P1815" i="1" s="1"/>
  <c r="X1815" i="1" s="1"/>
  <c r="B1815" i="1" s="1"/>
  <c r="F1817" i="1" l="1"/>
  <c r="U1817" i="1"/>
  <c r="W1817" i="1" s="1"/>
  <c r="E1817" i="1"/>
  <c r="D1816" i="1"/>
  <c r="G1816" i="1" s="1"/>
  <c r="I1819" i="1"/>
  <c r="M1818" i="1"/>
  <c r="J1818" i="1"/>
  <c r="K1818" i="1" s="1"/>
  <c r="N1818" i="1"/>
  <c r="G1815" i="1"/>
  <c r="L1816" i="1" l="1"/>
  <c r="O1816" i="1" s="1"/>
  <c r="P1816" i="1" s="1"/>
  <c r="X1816" i="1" s="1"/>
  <c r="B1816" i="1" s="1"/>
  <c r="J1819" i="1"/>
  <c r="K1819" i="1" s="1"/>
  <c r="I1820" i="1"/>
  <c r="M1819" i="1"/>
  <c r="N1819" i="1"/>
  <c r="D1817" i="1"/>
  <c r="L1817" i="1" s="1"/>
  <c r="O1817" i="1" s="1"/>
  <c r="P1817" i="1" s="1"/>
  <c r="X1817" i="1" s="1"/>
  <c r="B1817" i="1" s="1"/>
  <c r="U1818" i="1"/>
  <c r="W1818" i="1" s="1"/>
  <c r="E1818" i="1"/>
  <c r="F1818" i="1"/>
  <c r="G1817" i="1" l="1"/>
  <c r="D1818" i="1"/>
  <c r="G1818" i="1" s="1"/>
  <c r="J1820" i="1"/>
  <c r="K1820" i="1" s="1"/>
  <c r="I1821" i="1"/>
  <c r="M1820" i="1"/>
  <c r="N1820" i="1"/>
  <c r="F1819" i="1"/>
  <c r="E1819" i="1"/>
  <c r="U1819" i="1"/>
  <c r="W1819" i="1" s="1"/>
  <c r="L1818" i="1" l="1"/>
  <c r="O1818" i="1" s="1"/>
  <c r="P1818" i="1" s="1"/>
  <c r="X1818" i="1" s="1"/>
  <c r="B1818" i="1" s="1"/>
  <c r="I1822" i="1"/>
  <c r="J1821" i="1"/>
  <c r="K1821" i="1" s="1"/>
  <c r="M1821" i="1"/>
  <c r="N1821" i="1"/>
  <c r="E1820" i="1"/>
  <c r="U1820" i="1"/>
  <c r="W1820" i="1" s="1"/>
  <c r="F1820" i="1"/>
  <c r="D1819" i="1"/>
  <c r="L1819" i="1" s="1"/>
  <c r="O1819" i="1" s="1"/>
  <c r="P1819" i="1" s="1"/>
  <c r="X1819" i="1" s="1"/>
  <c r="B1819" i="1" s="1"/>
  <c r="F1821" i="1" l="1"/>
  <c r="U1821" i="1"/>
  <c r="W1821" i="1" s="1"/>
  <c r="E1821" i="1"/>
  <c r="D1820" i="1"/>
  <c r="G1820" i="1" s="1"/>
  <c r="G1819" i="1"/>
  <c r="I1823" i="1"/>
  <c r="J1822" i="1"/>
  <c r="K1822" i="1" s="1"/>
  <c r="M1822" i="1"/>
  <c r="N1822" i="1"/>
  <c r="L1820" i="1" l="1"/>
  <c r="O1820" i="1" s="1"/>
  <c r="P1820" i="1" s="1"/>
  <c r="X1820" i="1" s="1"/>
  <c r="B1820" i="1" s="1"/>
  <c r="J1823" i="1"/>
  <c r="K1823" i="1" s="1"/>
  <c r="I1824" i="1"/>
  <c r="M1823" i="1"/>
  <c r="N1823" i="1"/>
  <c r="D1821" i="1"/>
  <c r="G1821" i="1" s="1"/>
  <c r="F1822" i="1"/>
  <c r="U1822" i="1"/>
  <c r="W1822" i="1" s="1"/>
  <c r="E1822" i="1"/>
  <c r="L1821" i="1" l="1"/>
  <c r="O1821" i="1" s="1"/>
  <c r="P1821" i="1" s="1"/>
  <c r="X1821" i="1" s="1"/>
  <c r="B1821" i="1" s="1"/>
  <c r="D1822" i="1"/>
  <c r="L1822" i="1" s="1"/>
  <c r="O1822" i="1" s="1"/>
  <c r="P1822" i="1" s="1"/>
  <c r="X1822" i="1" s="1"/>
  <c r="B1822" i="1" s="1"/>
  <c r="I1825" i="1"/>
  <c r="J1824" i="1"/>
  <c r="K1824" i="1" s="1"/>
  <c r="M1824" i="1"/>
  <c r="N1824" i="1"/>
  <c r="F1823" i="1"/>
  <c r="U1823" i="1"/>
  <c r="W1823" i="1" s="1"/>
  <c r="E1823" i="1"/>
  <c r="G1822" i="1" l="1"/>
  <c r="U1824" i="1"/>
  <c r="W1824" i="1" s="1"/>
  <c r="F1824" i="1"/>
  <c r="E1824" i="1"/>
  <c r="I1826" i="1"/>
  <c r="J1825" i="1"/>
  <c r="K1825" i="1" s="1"/>
  <c r="M1825" i="1"/>
  <c r="N1825" i="1"/>
  <c r="D1823" i="1"/>
  <c r="L1823" i="1" s="1"/>
  <c r="O1823" i="1" s="1"/>
  <c r="P1823" i="1" s="1"/>
  <c r="X1823" i="1" s="1"/>
  <c r="B1823" i="1" s="1"/>
  <c r="I1827" i="1" l="1"/>
  <c r="J1826" i="1"/>
  <c r="K1826" i="1" s="1"/>
  <c r="M1826" i="1"/>
  <c r="N1826" i="1"/>
  <c r="D1824" i="1"/>
  <c r="L1824" i="1" s="1"/>
  <c r="O1824" i="1" s="1"/>
  <c r="P1824" i="1" s="1"/>
  <c r="X1824" i="1" s="1"/>
  <c r="B1824" i="1" s="1"/>
  <c r="F1825" i="1"/>
  <c r="U1825" i="1"/>
  <c r="W1825" i="1" s="1"/>
  <c r="E1825" i="1"/>
  <c r="G1823" i="1"/>
  <c r="G1824" i="1" l="1"/>
  <c r="F1826" i="1"/>
  <c r="E1826" i="1"/>
  <c r="U1826" i="1"/>
  <c r="W1826" i="1" s="1"/>
  <c r="D1825" i="1"/>
  <c r="G1825" i="1" s="1"/>
  <c r="I1828" i="1"/>
  <c r="J1827" i="1"/>
  <c r="K1827" i="1" s="1"/>
  <c r="M1827" i="1"/>
  <c r="N1827" i="1"/>
  <c r="L1825" i="1" l="1"/>
  <c r="O1825" i="1" s="1"/>
  <c r="P1825" i="1" s="1"/>
  <c r="X1825" i="1" s="1"/>
  <c r="B1825" i="1" s="1"/>
  <c r="D1826" i="1"/>
  <c r="L1826" i="1" s="1"/>
  <c r="O1826" i="1" s="1"/>
  <c r="P1826" i="1" s="1"/>
  <c r="X1826" i="1" s="1"/>
  <c r="B1826" i="1" s="1"/>
  <c r="U1827" i="1"/>
  <c r="W1827" i="1" s="1"/>
  <c r="E1827" i="1"/>
  <c r="F1827" i="1"/>
  <c r="J1828" i="1"/>
  <c r="K1828" i="1" s="1"/>
  <c r="I1829" i="1"/>
  <c r="M1828" i="1"/>
  <c r="N1828" i="1"/>
  <c r="G1826" i="1" l="1"/>
  <c r="I1830" i="1"/>
  <c r="J1829" i="1"/>
  <c r="K1829" i="1" s="1"/>
  <c r="M1829" i="1"/>
  <c r="N1829" i="1"/>
  <c r="F1828" i="1"/>
  <c r="E1828" i="1"/>
  <c r="U1828" i="1"/>
  <c r="W1828" i="1" s="1"/>
  <c r="D1827" i="1"/>
  <c r="L1827" i="1" s="1"/>
  <c r="O1827" i="1" s="1"/>
  <c r="P1827" i="1" s="1"/>
  <c r="X1827" i="1" s="1"/>
  <c r="B1827" i="1" s="1"/>
  <c r="D1828" i="1" l="1"/>
  <c r="G1828" i="1" s="1"/>
  <c r="F1829" i="1"/>
  <c r="U1829" i="1"/>
  <c r="W1829" i="1" s="1"/>
  <c r="E1829" i="1"/>
  <c r="G1827" i="1"/>
  <c r="M1830" i="1"/>
  <c r="I1831" i="1"/>
  <c r="J1830" i="1"/>
  <c r="K1830" i="1" s="1"/>
  <c r="N1830" i="1"/>
  <c r="L1828" i="1" l="1"/>
  <c r="O1828" i="1" s="1"/>
  <c r="P1828" i="1" s="1"/>
  <c r="X1828" i="1" s="1"/>
  <c r="B1828" i="1" s="1"/>
  <c r="D1829" i="1"/>
  <c r="G1829" i="1" s="1"/>
  <c r="F1830" i="1"/>
  <c r="U1830" i="1"/>
  <c r="W1830" i="1" s="1"/>
  <c r="E1830" i="1"/>
  <c r="J1831" i="1"/>
  <c r="K1831" i="1" s="1"/>
  <c r="I1832" i="1"/>
  <c r="M1831" i="1"/>
  <c r="N1831" i="1"/>
  <c r="L1829" i="1" l="1"/>
  <c r="O1829" i="1" s="1"/>
  <c r="P1829" i="1" s="1"/>
  <c r="X1829" i="1" s="1"/>
  <c r="B1829" i="1" s="1"/>
  <c r="I1833" i="1"/>
  <c r="J1832" i="1"/>
  <c r="K1832" i="1" s="1"/>
  <c r="N1832" i="1"/>
  <c r="F1831" i="1"/>
  <c r="U1831" i="1"/>
  <c r="W1831" i="1" s="1"/>
  <c r="E1831" i="1"/>
  <c r="D1830" i="1"/>
  <c r="L1830" i="1" s="1"/>
  <c r="O1830" i="1" s="1"/>
  <c r="P1830" i="1" s="1"/>
  <c r="X1830" i="1" s="1"/>
  <c r="B1830" i="1" s="1"/>
  <c r="M1832" i="1"/>
  <c r="M1833" i="1" l="1"/>
  <c r="F1832" i="1"/>
  <c r="E1832" i="1"/>
  <c r="U1832" i="1"/>
  <c r="W1832" i="1" s="1"/>
  <c r="G1830" i="1"/>
  <c r="D1831" i="1"/>
  <c r="G1831" i="1" s="1"/>
  <c r="J1833" i="1"/>
  <c r="K1833" i="1" s="1"/>
  <c r="I1834" i="1"/>
  <c r="N1833" i="1"/>
  <c r="L1831" i="1" l="1"/>
  <c r="O1831" i="1" s="1"/>
  <c r="P1831" i="1" s="1"/>
  <c r="X1831" i="1" s="1"/>
  <c r="B1831" i="1" s="1"/>
  <c r="F1833" i="1"/>
  <c r="U1833" i="1"/>
  <c r="W1833" i="1" s="1"/>
  <c r="E1833" i="1"/>
  <c r="D1832" i="1"/>
  <c r="L1832" i="1" s="1"/>
  <c r="O1832" i="1" s="1"/>
  <c r="P1832" i="1" s="1"/>
  <c r="X1832" i="1" s="1"/>
  <c r="B1832" i="1" s="1"/>
  <c r="J1834" i="1"/>
  <c r="K1834" i="1" s="1"/>
  <c r="I1835" i="1"/>
  <c r="N1834" i="1"/>
  <c r="G1832" i="1" l="1"/>
  <c r="J1835" i="1"/>
  <c r="K1835" i="1" s="1"/>
  <c r="I1836" i="1"/>
  <c r="D1833" i="1"/>
  <c r="L1833" i="1" s="1"/>
  <c r="F1834" i="1"/>
  <c r="U1834" i="1"/>
  <c r="W1834" i="1" s="1"/>
  <c r="E1834" i="1"/>
  <c r="G1833" i="1" l="1"/>
  <c r="M1834" i="1"/>
  <c r="O1833" i="1"/>
  <c r="P1833" i="1" s="1"/>
  <c r="X1833" i="1" s="1"/>
  <c r="B1833" i="1" s="1"/>
  <c r="D1834" i="1"/>
  <c r="L1834" i="1" s="1"/>
  <c r="J1836" i="1"/>
  <c r="K1836" i="1" s="1"/>
  <c r="I1837" i="1"/>
  <c r="F1835" i="1"/>
  <c r="E1835" i="1"/>
  <c r="U1835" i="1"/>
  <c r="W1835" i="1" s="1"/>
  <c r="G1834" i="1" l="1"/>
  <c r="J1837" i="1"/>
  <c r="K1837" i="1" s="1"/>
  <c r="M1835" i="1"/>
  <c r="O1834" i="1"/>
  <c r="P1834" i="1" s="1"/>
  <c r="X1834" i="1" s="1"/>
  <c r="B1834" i="1" s="1"/>
  <c r="F1836" i="1"/>
  <c r="E1836" i="1"/>
  <c r="U1836" i="1"/>
  <c r="W1836" i="1" s="1"/>
  <c r="D1835" i="1"/>
  <c r="L1835" i="1" s="1"/>
  <c r="U1837" i="1" l="1"/>
  <c r="W1837" i="1" s="1"/>
  <c r="M1836" i="1"/>
  <c r="N1835" i="1"/>
  <c r="N1836" i="1" s="1"/>
  <c r="G1835" i="1"/>
  <c r="D1836" i="1"/>
  <c r="G1836" i="1" s="1"/>
  <c r="F1837" i="1"/>
  <c r="E1837" i="1"/>
  <c r="O1835" i="1" l="1"/>
  <c r="P1835" i="1" s="1"/>
  <c r="X1835" i="1" s="1"/>
  <c r="B1835" i="1" s="1"/>
  <c r="L1836" i="1"/>
  <c r="O1836" i="1" s="1"/>
  <c r="P1836" i="1" s="1"/>
  <c r="S1836" i="1" s="1"/>
  <c r="M1837" i="1"/>
  <c r="N1837" i="1" s="1"/>
  <c r="D1837" i="1"/>
  <c r="L1837" i="1" s="1"/>
  <c r="O1837" i="1" l="1"/>
  <c r="P1837" i="1" s="1"/>
  <c r="X1836" i="1"/>
  <c r="G1837" i="1"/>
  <c r="X1837" i="1" l="1"/>
  <c r="B1837" i="1" s="1"/>
  <c r="S1837" i="1"/>
  <c r="Y1836" i="1"/>
  <c r="B1836" i="1"/>
  <c r="Y1837" i="1" l="1"/>
</calcChain>
</file>

<file path=xl/sharedStrings.xml><?xml version="1.0" encoding="utf-8"?>
<sst xmlns="http://schemas.openxmlformats.org/spreadsheetml/2006/main" count="234" uniqueCount="113">
  <si>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</si>
  <si>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</si>
  <si>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</si>
  <si>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</si>
  <si>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</si>
  <si>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</si>
  <si>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</si>
  <si>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</si>
  <si>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</si>
  <si>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</si>
  <si>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</si>
  <si>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</si>
  <si>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</si>
  <si>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</si>
  <si>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</si>
  <si>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</si>
  <si>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</si>
  <si>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</si>
  <si>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</si>
  <si>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</si>
  <si>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</si>
  <si>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</si>
  <si>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</si>
  <si>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</si>
  <si>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</si>
  <si>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</si>
  <si>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</si>
  <si>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</si>
  <si>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</si>
  <si>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</si>
  <si>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</si>
  <si>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</si>
  <si>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</si>
  <si>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</si>
  <si>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</si>
  <si>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</si>
  <si>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</si>
  <si>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</si>
  <si>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</si>
  <si>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</si>
  <si>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</si>
  <si>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</si>
  <si>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</si>
  <si>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</si>
  <si>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</si>
  <si>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</si>
  <si>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</si>
  <si>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</si>
  <si>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</si>
  <si>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</si>
  <si>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</si>
  <si>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</si>
  <si>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</si>
  <si>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</si>
  <si>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</si>
  <si>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</si>
  <si>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</si>
  <si>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</si>
  <si>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</si>
  <si>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</si>
  <si>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</si>
  <si>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</si>
  <si>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</si>
  <si>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</si>
  <si>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</si>
  <si>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</si>
  <si>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</si>
  <si>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</si>
  <si>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</si>
  <si>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</si>
  <si>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</si>
  <si>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</si>
  <si>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</si>
  <si>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</si>
  <si>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</si>
  <si>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</si>
  <si>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</si>
  <si>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</si>
  <si>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</si>
  <si>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</si>
  <si>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</si>
  <si>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</si>
  <si>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</si>
  <si>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</si>
  <si>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</si>
  <si>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</si>
  <si>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</si>
  <si>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</si>
  <si>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</si>
  <si>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</si>
  <si>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</si>
  <si>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</si>
  <si>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</si>
  <si>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</si>
  <si>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</si>
  <si>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</si>
  <si>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</si>
  <si>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</si>
  <si>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</si>
  <si>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</si>
  <si>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</si>
  <si>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</si>
  <si>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</si>
  <si>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</si>
  <si>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</si>
  <si>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</si>
  <si>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</si>
  <si>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</si>
  <si>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 xml:space="preserve">IPCA + 8,56% A.A. </t>
  </si>
  <si>
    <t>FORTESEC WAM</t>
  </si>
  <si>
    <t>FORTE SECURITIZADORA S.A. - 1ª EMISSÃO DE CRI - 497ª SÉRIE - R$ 50.000.000,00 - 50.000 CRI</t>
  </si>
  <si>
    <t>1ª EMI/497ª SER</t>
  </si>
  <si>
    <t>20L0504502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</si>
</sst>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Font="1" applyAlignment="1">
      <alignment horizontal="center" vertical="center"/>
    </xf>
    <xf numFmtId="165" fontId="20" fillId="9" borderId="0" xfId="1" applyNumberFormat="1" applyFont="1" applyAlignment="1">
      <alignment horizontal="center" vertical="center"/>
    </xf>
    <xf numFmtId="4" fontId="20" fillId="9" borderId="0" xfId="1" applyNumberFormat="1" applyFont="1" applyAlignment="1">
      <alignment horizontal="center"/>
    </xf>
    <xf numFmtId="4" fontId="20" fillId="9" borderId="0" xfId="1" applyNumberFormat="1" applyFont="1" applyAlignment="1">
      <alignment horizontal="center" vertical="center"/>
    </xf>
    <xf numFmtId="172" fontId="20" fillId="9" borderId="0" xfId="1" applyNumberFormat="1" applyFont="1" applyAlignment="1">
      <alignment horizontal="center" vertical="center"/>
    </xf>
    <xf numFmtId="10" fontId="20" fillId="9" borderId="0" xfId="1" applyNumberFormat="1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169" fontId="20" fillId="9" borderId="0" xfId="1" applyNumberFormat="1" applyFont="1" applyAlignment="1">
      <alignment horizontal="center" vertical="center"/>
    </xf>
    <xf numFmtId="3" fontId="20" fillId="9" borderId="0" xfId="1" applyNumberFormat="1" applyFont="1" applyAlignment="1">
      <alignment horizontal="center" vertical="center"/>
    </xf>
    <xf numFmtId="166" fontId="20" fillId="9" borderId="0" xfId="1" applyNumberFormat="1" applyFon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14" fontId="20" fillId="9" borderId="0" xfId="1" applyNumberFormat="1" applyFont="1" applyAlignment="1">
      <alignment horizontal="right" vertical="center"/>
    </xf>
  </cellXfs>
  <cellStyles count="2">
    <cellStyle name="Bom" xfId="1" builtinId="26"/>
    <cellStyle name="Normal" xfId="0" builtinId="0"/>
  </cellStyles>
  <dxfs count="1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4" t="s">
        <v>106</v>
      </c>
      <c r="C1" s="45"/>
      <c r="D1" s="45"/>
      <c r="E1" s="46"/>
      <c r="F1" s="46"/>
      <c r="G1" s="103"/>
      <c r="H1" s="103"/>
      <c r="I1" s="104"/>
      <c r="K1" s="169" t="s">
        <v>70</v>
      </c>
      <c r="L1" s="112">
        <v>44186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110</v>
      </c>
      <c r="C2" s="57"/>
      <c r="D2" s="47"/>
      <c r="E2" s="58"/>
      <c r="G2" s="127"/>
      <c r="H2" s="103"/>
      <c r="I2" s="105"/>
      <c r="K2" s="170" t="s">
        <v>2</v>
      </c>
      <c r="L2" s="112">
        <v>44186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108</v>
      </c>
      <c r="C3" s="60"/>
      <c r="D3" s="71"/>
      <c r="E3" s="46"/>
      <c r="G3" s="129"/>
      <c r="H3" s="128"/>
      <c r="I3" s="106"/>
      <c r="K3" s="171" t="s">
        <v>3</v>
      </c>
      <c r="L3" s="172">
        <f>NETWORKDAYS(L1,L2,AD$176:AD$502)-1</f>
        <v>0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5" t="s">
        <v>80</v>
      </c>
      <c r="C4" s="165" t="s">
        <v>81</v>
      </c>
      <c r="D4" s="165" t="s">
        <v>82</v>
      </c>
      <c r="E4" s="165" t="s">
        <v>83</v>
      </c>
      <c r="F4" s="165" t="s">
        <v>84</v>
      </c>
      <c r="G4" s="165" t="s">
        <v>85</v>
      </c>
      <c r="H4" s="165" t="s">
        <v>86</v>
      </c>
      <c r="I4" s="165" t="s">
        <v>87</v>
      </c>
      <c r="J4" s="165" t="s">
        <v>88</v>
      </c>
      <c r="K4" s="165" t="s">
        <v>89</v>
      </c>
      <c r="L4" s="165" t="s">
        <v>90</v>
      </c>
      <c r="M4" s="165" t="s">
        <v>91</v>
      </c>
      <c r="N4" s="165" t="s">
        <v>92</v>
      </c>
      <c r="O4" s="165" t="s">
        <v>93</v>
      </c>
      <c r="P4" s="165" t="s">
        <v>107</v>
      </c>
      <c r="Q4" s="165" t="s">
        <v>94</v>
      </c>
      <c r="R4" s="165" t="s">
        <v>95</v>
      </c>
      <c r="S4" s="165" t="s">
        <v>96</v>
      </c>
      <c r="T4" s="165" t="s">
        <v>97</v>
      </c>
      <c r="U4" s="165" t="s">
        <v>98</v>
      </c>
      <c r="V4" s="165" t="s">
        <v>99</v>
      </c>
      <c r="W4" s="165" t="s">
        <v>100</v>
      </c>
      <c r="X4" s="165" t="s">
        <v>101</v>
      </c>
      <c r="Y4" s="165" t="s">
        <v>102</v>
      </c>
      <c r="Z4" s="166" t="s">
        <v>103</v>
      </c>
      <c r="AA4" s="165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3">
        <v>44174</v>
      </c>
      <c r="B6" s="79" t="s">
        <v>111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1" t="s">
        <v>72</v>
      </c>
      <c r="B7" s="109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2">
        <f>L2</f>
        <v>44186</v>
      </c>
      <c r="B8" s="79" t="s">
        <v>109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5" t="s">
        <v>53</v>
      </c>
      <c r="AD8" s="156" t="s">
        <v>8</v>
      </c>
      <c r="AE8" s="155" t="s">
        <v>54</v>
      </c>
      <c r="AF8" s="155" t="s">
        <v>55</v>
      </c>
      <c r="AG8" s="155" t="s">
        <v>56</v>
      </c>
      <c r="AH8" s="155" t="s">
        <v>57</v>
      </c>
      <c r="AI8" s="157" t="s">
        <v>57</v>
      </c>
      <c r="AJ8" s="155" t="s">
        <v>58</v>
      </c>
      <c r="AK8" s="155" t="s">
        <v>53</v>
      </c>
      <c r="AL8" s="155" t="s">
        <v>17</v>
      </c>
      <c r="AM8" s="155" t="s">
        <v>17</v>
      </c>
      <c r="AN8" s="50"/>
      <c r="AO8" s="148" t="s">
        <v>8</v>
      </c>
      <c r="AP8" s="148" t="s">
        <v>7</v>
      </c>
      <c r="AQ8" s="148" t="s">
        <v>15</v>
      </c>
      <c r="AR8" s="148" t="s">
        <v>7</v>
      </c>
      <c r="AS8" s="148" t="s">
        <v>15</v>
      </c>
      <c r="AT8" s="148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4">
        <v>20</v>
      </c>
      <c r="I9" s="80"/>
      <c r="J9" s="80"/>
      <c r="K9" s="80"/>
      <c r="L9" s="154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8"/>
      <c r="AD9" s="159"/>
      <c r="AE9" s="155" t="s">
        <v>59</v>
      </c>
      <c r="AF9" s="155" t="s">
        <v>61</v>
      </c>
      <c r="AG9" s="160">
        <f>T10</f>
        <v>8.5599999999999996E-2</v>
      </c>
      <c r="AH9" s="155" t="s">
        <v>59</v>
      </c>
      <c r="AI9" s="157" t="s">
        <v>60</v>
      </c>
      <c r="AJ9" s="155" t="s">
        <v>59</v>
      </c>
      <c r="AK9" s="158"/>
      <c r="AL9" s="155" t="s">
        <v>62</v>
      </c>
      <c r="AM9" s="155" t="s">
        <v>62</v>
      </c>
      <c r="AN9" s="50"/>
      <c r="AO9" s="148"/>
      <c r="AP9" s="148" t="s">
        <v>77</v>
      </c>
      <c r="AQ9" s="148" t="s">
        <v>27</v>
      </c>
      <c r="AR9" s="148" t="s">
        <v>73</v>
      </c>
      <c r="AS9" s="148" t="s">
        <v>27</v>
      </c>
      <c r="AT9" s="148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2">
        <f>L1</f>
        <v>44186</v>
      </c>
      <c r="B10" s="8">
        <f t="shared" ref="B10:B73" si="0">(P10+X10)</f>
        <v>1000</v>
      </c>
      <c r="C10" s="167">
        <v>1000</v>
      </c>
      <c r="D10" s="124">
        <f>AP10</f>
        <v>5438.12</v>
      </c>
      <c r="E10" s="124">
        <f>AR10</f>
        <v>5486.52</v>
      </c>
      <c r="F10" s="125">
        <f>AS10</f>
        <v>44156</v>
      </c>
      <c r="G10" s="10">
        <f t="shared" ref="G10:G73" si="1">(E10/D10)-1</f>
        <v>8.9001346053416697E-3</v>
      </c>
      <c r="H10" s="119">
        <f>AK176</f>
        <v>44216</v>
      </c>
      <c r="I10" s="41">
        <f>IF(A10&gt;I9,H10,I9)</f>
        <v>44216</v>
      </c>
      <c r="J10" s="120">
        <f>AL176</f>
        <v>20</v>
      </c>
      <c r="K10" s="102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8">
        <v>8.5599999999999996E-2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44216</v>
      </c>
      <c r="AB10" s="4"/>
      <c r="AC10" s="130"/>
      <c r="AD10" s="131">
        <f>A10</f>
        <v>44186</v>
      </c>
      <c r="AE10" s="132">
        <f>C10</f>
        <v>1000</v>
      </c>
      <c r="AF10" s="133"/>
      <c r="AG10" s="134"/>
      <c r="AH10" s="134"/>
      <c r="AI10" s="135"/>
      <c r="AJ10" s="134"/>
      <c r="AK10" s="134"/>
      <c r="AL10" s="134"/>
      <c r="AM10" s="136"/>
      <c r="AN10" s="11"/>
      <c r="AO10" s="136">
        <f t="shared" ref="AO10:AO41" si="9">AJ176</f>
        <v>44186</v>
      </c>
      <c r="AP10" s="162">
        <f>VLOOKUP($AO10,[1]Plan1!$EW$172:$EZ$293,2)</f>
        <v>5438.12</v>
      </c>
      <c r="AQ10" s="161">
        <f>EDATE($AO10,-2)</f>
        <v>44125</v>
      </c>
      <c r="AR10" s="162">
        <f>VLOOKUP($AO10,[1]Plan1!$EW$172:$EZ$293,4)</f>
        <v>5486.52</v>
      </c>
      <c r="AS10" s="161">
        <f>EDATE($AO10,-1)</f>
        <v>44156</v>
      </c>
      <c r="AT10" s="163">
        <f>(AR10/AP10)-1</f>
        <v>8.9001346053416697E-3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44187</v>
      </c>
      <c r="B11" s="114">
        <f t="shared" si="0"/>
        <v>1000.76925145</v>
      </c>
      <c r="C11" s="114">
        <f>TRUNC(IF(Q10&gt;0,VLOOKUP(A10,$AD$12:$AE$170,2),C10),8)</f>
        <v>1000</v>
      </c>
      <c r="D11" s="115">
        <f t="shared" ref="D11:D74" si="11">IF(E11=E10,D10,E10)</f>
        <v>5438.12</v>
      </c>
      <c r="E11" s="116">
        <f>E10</f>
        <v>5486.52</v>
      </c>
      <c r="F11" s="117">
        <f t="shared" ref="F11:F37" si="12">IF(D11=D10,F10,A11)</f>
        <v>44156</v>
      </c>
      <c r="G11" s="118">
        <f t="shared" si="1"/>
        <v>8.9001346053416697E-3</v>
      </c>
      <c r="H11" s="119">
        <f>IF(DAY(A11)=H$9,VLOOKUP(A11,AH$118:AN$450,4),H10)</f>
        <v>44216</v>
      </c>
      <c r="I11" s="119">
        <f t="shared" ref="I11:I73" si="13">IF(A11&gt;I10,H11,I10)</f>
        <v>44216</v>
      </c>
      <c r="J11" s="120">
        <f t="shared" ref="J11:J74" si="14">IF(I11=I10,J10,NETWORKDAYS(I10,I11,$AD$176:$AD$502)-1)</f>
        <v>20</v>
      </c>
      <c r="K11" s="102">
        <f t="shared" si="2"/>
        <v>1</v>
      </c>
      <c r="L11" s="8">
        <f t="shared" ref="L11:L74" si="15">IF(E11&lt;D11,1,TRUNC((E11/D11)^TRUNC((K11/J11),9),8))</f>
        <v>1.0004431300000001</v>
      </c>
      <c r="M11" s="121">
        <f t="shared" ref="M11:M42" si="16">IF(I11&gt;I10,L10,M10)</f>
        <v>1</v>
      </c>
      <c r="N11" s="121">
        <v>1</v>
      </c>
      <c r="O11" s="114">
        <f t="shared" si="3"/>
        <v>1.0004431300000001</v>
      </c>
      <c r="P11" s="114">
        <f t="shared" si="4"/>
        <v>1000.44313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3">
        <f t="shared" ref="T11:T74" si="18">(T10)</f>
        <v>8.5599999999999996E-2</v>
      </c>
      <c r="U11" s="122">
        <f t="shared" ref="U11:U36" si="19">IF(A10&lt;L$2,0,IF(Q10&gt;0,1,IF(K11=K10,U10,U10+1)))</f>
        <v>1</v>
      </c>
      <c r="V11" s="122">
        <v>252</v>
      </c>
      <c r="W11" s="121">
        <f t="shared" si="6"/>
        <v>1.0003259769999999</v>
      </c>
      <c r="X11" s="114">
        <f t="shared" si="7"/>
        <v>0.32612144999999998</v>
      </c>
      <c r="Y11" s="114">
        <f t="shared" si="8"/>
        <v>0</v>
      </c>
      <c r="Z11" s="126" t="str">
        <f>IF($Q10&gt;0,VLOOKUP($A10,$AD$10:$AM$170,9),Z10)</f>
        <v>A+J=</v>
      </c>
      <c r="AA11" s="119">
        <f>IF($Q10&gt;0,VLOOKUP($A10,$AD$10:$AM$170,10),AA10)</f>
        <v>44216</v>
      </c>
      <c r="AB11" s="4"/>
      <c r="AC11" s="130">
        <v>0</v>
      </c>
      <c r="AD11" s="131">
        <f>A8</f>
        <v>44186</v>
      </c>
      <c r="AE11" s="132">
        <f>C10</f>
        <v>1000</v>
      </c>
      <c r="AF11" s="134"/>
      <c r="AG11" s="137"/>
      <c r="AH11" s="132"/>
      <c r="AI11" s="138"/>
      <c r="AJ11" s="132"/>
      <c r="AK11" s="130"/>
      <c r="AL11" s="139" t="s">
        <v>79</v>
      </c>
      <c r="AM11" s="136">
        <f t="shared" ref="AM11:AM24" si="20">AD12</f>
        <v>44216</v>
      </c>
      <c r="AN11" s="11"/>
      <c r="AO11" s="136">
        <f t="shared" si="9"/>
        <v>44216</v>
      </c>
      <c r="AP11" s="162">
        <f>VLOOKUP($AO11,[1]Plan1!$EW$172:$EZ$293,2)</f>
        <v>5486.52</v>
      </c>
      <c r="AQ11" s="161">
        <f t="shared" ref="AQ11:AQ74" si="21">EDATE($AO11,-2)</f>
        <v>44155</v>
      </c>
      <c r="AR11" s="162">
        <f>VLOOKUP($AO11,[1]Plan1!$EW$172:$EZ$293,4)</f>
        <v>5560.59</v>
      </c>
      <c r="AS11" s="161">
        <f t="shared" ref="AS11:AS74" si="22">EDATE($AO11,-1)</f>
        <v>44185</v>
      </c>
      <c r="AT11" s="163">
        <f t="shared" ref="AT11:AT74" si="23">(AR11/AP11)-1</f>
        <v>1.3500360884495022E-2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10"/>
        <v>44188</v>
      </c>
      <c r="B12" s="114">
        <f t="shared" si="0"/>
        <v>1001.5390980200001</v>
      </c>
      <c r="C12" s="114">
        <f t="shared" ref="C12:C75" si="24">TRUNC(IF(Q11&gt;0,VLOOKUP(A11,$AD$12:$AE$170,2),C11),8)</f>
        <v>1000</v>
      </c>
      <c r="D12" s="115">
        <f t="shared" si="11"/>
        <v>5438.12</v>
      </c>
      <c r="E12" s="116">
        <f t="shared" ref="E12:E41" si="25">E11</f>
        <v>5486.52</v>
      </c>
      <c r="F12" s="117">
        <f t="shared" si="12"/>
        <v>44156</v>
      </c>
      <c r="G12" s="118">
        <f t="shared" si="1"/>
        <v>8.9001346053416697E-3</v>
      </c>
      <c r="H12" s="119">
        <f t="shared" ref="H12:H75" si="26">IF(DAY(A12)=H$9,VLOOKUP(A12,AH$118:AN$450,4),H11)</f>
        <v>44216</v>
      </c>
      <c r="I12" s="119">
        <f t="shared" si="13"/>
        <v>44216</v>
      </c>
      <c r="J12" s="120">
        <f t="shared" si="14"/>
        <v>20</v>
      </c>
      <c r="K12" s="102">
        <f t="shared" si="2"/>
        <v>2</v>
      </c>
      <c r="L12" s="8">
        <f t="shared" si="15"/>
        <v>1.00088646</v>
      </c>
      <c r="M12" s="121">
        <f t="shared" si="16"/>
        <v>1</v>
      </c>
      <c r="N12" s="121">
        <v>1</v>
      </c>
      <c r="O12" s="114">
        <f t="shared" si="3"/>
        <v>1.00088646</v>
      </c>
      <c r="P12" s="114">
        <f t="shared" si="4"/>
        <v>1000.8864600000001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3">
        <f t="shared" si="18"/>
        <v>8.5599999999999996E-2</v>
      </c>
      <c r="U12" s="122">
        <f t="shared" si="19"/>
        <v>2</v>
      </c>
      <c r="V12" s="122">
        <v>252</v>
      </c>
      <c r="W12" s="121">
        <f t="shared" si="6"/>
        <v>1.00065206</v>
      </c>
      <c r="X12" s="114">
        <f t="shared" si="7"/>
        <v>0.65263802000000004</v>
      </c>
      <c r="Y12" s="114">
        <f t="shared" si="8"/>
        <v>0</v>
      </c>
      <c r="Z12" s="126" t="str">
        <f t="shared" ref="Z12:Z75" si="28">IF($Q11&gt;0,VLOOKUP($A11,$AD$10:$AM$170,9),Z11)</f>
        <v>A+J=</v>
      </c>
      <c r="AA12" s="119">
        <f t="shared" ref="AA12:AA75" si="29">IF($Q11&gt;0,VLOOKUP($A11,$AD$10:$AM$170,10),AA11)</f>
        <v>44216</v>
      </c>
      <c r="AB12" s="4"/>
      <c r="AC12" s="130">
        <f t="shared" ref="AC12:AC71" si="30">AC11+1</f>
        <v>1</v>
      </c>
      <c r="AD12" s="136">
        <f t="shared" ref="AD12:AD43" si="31">VLOOKUP(AC12,$AG$176:$AK$358,4,FALSE)</f>
        <v>44216</v>
      </c>
      <c r="AE12" s="132">
        <f t="shared" ref="AE12:AE24" si="32">(AE11-AH12)</f>
        <v>1000</v>
      </c>
      <c r="AF12" s="140">
        <f t="shared" ref="AF12:AF43" si="33">NETWORKDAYS(AD11,AD12,AD$176:AD$502)-1</f>
        <v>20</v>
      </c>
      <c r="AG12" s="141">
        <f>TRUNC(AE11*(ROUND((1+T$10)^(AF12/252),9)-1),8)</f>
        <v>6.5397699999999999</v>
      </c>
      <c r="AH12" s="142">
        <f t="shared" ref="AH12:AH24" si="34">TRUNC((AE11*AI12),8)</f>
        <v>0</v>
      </c>
      <c r="AI12" s="138">
        <v>0</v>
      </c>
      <c r="AJ12" s="132">
        <f t="shared" ref="AJ12:AJ18" si="35">(AG12+AH12)</f>
        <v>6.5397699999999999</v>
      </c>
      <c r="AK12" s="130">
        <f t="shared" ref="AK12:AK71" si="36">AK11+1</f>
        <v>1</v>
      </c>
      <c r="AL12" s="139" t="s">
        <v>79</v>
      </c>
      <c r="AM12" s="136">
        <f t="shared" si="20"/>
        <v>44249</v>
      </c>
      <c r="AN12" s="11"/>
      <c r="AO12" s="136">
        <f t="shared" si="9"/>
        <v>44249</v>
      </c>
      <c r="AP12" s="162">
        <f>VLOOKUP($AO12,[1]Plan1!$EW$172:$EZ$293,2)</f>
        <v>5560.59</v>
      </c>
      <c r="AQ12" s="161">
        <f t="shared" si="21"/>
        <v>44187</v>
      </c>
      <c r="AR12" s="162">
        <f>VLOOKUP($AO12,[1]Plan1!$EW$172:$EZ$293,4)</f>
        <v>5574.49</v>
      </c>
      <c r="AS12" s="161">
        <f t="shared" si="22"/>
        <v>44218</v>
      </c>
      <c r="AT12" s="163">
        <f t="shared" si="23"/>
        <v>2.4997347403781234E-3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44189</v>
      </c>
      <c r="B13" s="114">
        <f t="shared" si="0"/>
        <v>1002.3095410599999</v>
      </c>
      <c r="C13" s="114">
        <f t="shared" si="24"/>
        <v>1000</v>
      </c>
      <c r="D13" s="115">
        <f t="shared" si="11"/>
        <v>5438.12</v>
      </c>
      <c r="E13" s="116">
        <f t="shared" si="25"/>
        <v>5486.52</v>
      </c>
      <c r="F13" s="117">
        <f t="shared" si="12"/>
        <v>44156</v>
      </c>
      <c r="G13" s="118">
        <f t="shared" si="1"/>
        <v>8.9001346053416697E-3</v>
      </c>
      <c r="H13" s="119">
        <f t="shared" si="26"/>
        <v>44216</v>
      </c>
      <c r="I13" s="119">
        <f t="shared" si="13"/>
        <v>44216</v>
      </c>
      <c r="J13" s="120">
        <f t="shared" si="14"/>
        <v>20</v>
      </c>
      <c r="K13" s="102">
        <f t="shared" si="2"/>
        <v>3</v>
      </c>
      <c r="L13" s="8">
        <f t="shared" si="15"/>
        <v>1.0013299899999999</v>
      </c>
      <c r="M13" s="121">
        <f t="shared" si="16"/>
        <v>1</v>
      </c>
      <c r="N13" s="121">
        <v>1</v>
      </c>
      <c r="O13" s="114">
        <f t="shared" si="3"/>
        <v>1.0013299899999999</v>
      </c>
      <c r="P13" s="114">
        <f t="shared" si="4"/>
        <v>1001.32999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3">
        <f t="shared" si="18"/>
        <v>8.5599999999999996E-2</v>
      </c>
      <c r="U13" s="122">
        <f t="shared" si="19"/>
        <v>3</v>
      </c>
      <c r="V13" s="122">
        <v>252</v>
      </c>
      <c r="W13" s="121">
        <f t="shared" si="6"/>
        <v>1.00097825</v>
      </c>
      <c r="X13" s="114">
        <f t="shared" si="7"/>
        <v>0.97955106000000003</v>
      </c>
      <c r="Y13" s="114">
        <f t="shared" si="8"/>
        <v>0</v>
      </c>
      <c r="Z13" s="126" t="str">
        <f t="shared" si="28"/>
        <v>A+J=</v>
      </c>
      <c r="AA13" s="119">
        <f t="shared" si="29"/>
        <v>44216</v>
      </c>
      <c r="AB13" s="4"/>
      <c r="AC13" s="130">
        <f t="shared" si="30"/>
        <v>2</v>
      </c>
      <c r="AD13" s="136">
        <f t="shared" si="31"/>
        <v>44249</v>
      </c>
      <c r="AE13" s="132">
        <f t="shared" si="32"/>
        <v>1000</v>
      </c>
      <c r="AF13" s="134">
        <f t="shared" si="33"/>
        <v>21</v>
      </c>
      <c r="AG13" s="143">
        <f t="shared" ref="AG13:AG18" si="37">TRUNC(AE12*(ROUND((1+T$10)^(AF13/252),9)-1),8)</f>
        <v>6.8678790000000003</v>
      </c>
      <c r="AH13" s="142">
        <f t="shared" si="34"/>
        <v>0</v>
      </c>
      <c r="AI13" s="138">
        <v>0</v>
      </c>
      <c r="AJ13" s="132">
        <f t="shared" si="35"/>
        <v>6.8678790000000003</v>
      </c>
      <c r="AK13" s="130">
        <f t="shared" si="36"/>
        <v>2</v>
      </c>
      <c r="AL13" s="139" t="s">
        <v>79</v>
      </c>
      <c r="AM13" s="136">
        <f t="shared" si="20"/>
        <v>44277</v>
      </c>
      <c r="AN13" s="7" t="s">
        <v>105</v>
      </c>
      <c r="AO13" s="136">
        <f t="shared" si="9"/>
        <v>44277</v>
      </c>
      <c r="AP13" s="162">
        <f>VLOOKUP($AO13,[1]Plan1!$EW$172:$EZ$293,2)</f>
        <v>5574.49</v>
      </c>
      <c r="AQ13" s="161">
        <f t="shared" si="21"/>
        <v>44218</v>
      </c>
      <c r="AR13" s="162">
        <f>VLOOKUP($AO13,[1]Plan1!$EW$172:$EZ$293,4)</f>
        <v>5622.43</v>
      </c>
      <c r="AS13" s="161">
        <f t="shared" si="22"/>
        <v>44249</v>
      </c>
      <c r="AT13" s="163">
        <f t="shared" si="23"/>
        <v>8.5998898553949488E-3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44190</v>
      </c>
      <c r="B14" s="114">
        <f t="shared" si="0"/>
        <v>1003.0805798900001</v>
      </c>
      <c r="C14" s="114">
        <f t="shared" si="24"/>
        <v>1000</v>
      </c>
      <c r="D14" s="115">
        <f t="shared" si="11"/>
        <v>5438.12</v>
      </c>
      <c r="E14" s="116">
        <f t="shared" si="25"/>
        <v>5486.52</v>
      </c>
      <c r="F14" s="117">
        <f t="shared" si="12"/>
        <v>44156</v>
      </c>
      <c r="G14" s="118">
        <f t="shared" si="1"/>
        <v>8.9001346053416697E-3</v>
      </c>
      <c r="H14" s="119">
        <f t="shared" si="26"/>
        <v>44216</v>
      </c>
      <c r="I14" s="119">
        <f t="shared" si="13"/>
        <v>44216</v>
      </c>
      <c r="J14" s="120">
        <f t="shared" si="14"/>
        <v>20</v>
      </c>
      <c r="K14" s="102">
        <f t="shared" si="2"/>
        <v>4</v>
      </c>
      <c r="L14" s="8">
        <f t="shared" si="15"/>
        <v>1.0017737200000001</v>
      </c>
      <c r="M14" s="121">
        <f t="shared" si="16"/>
        <v>1</v>
      </c>
      <c r="N14" s="121">
        <v>1</v>
      </c>
      <c r="O14" s="114">
        <f t="shared" si="3"/>
        <v>1.0017737200000001</v>
      </c>
      <c r="P14" s="114">
        <f t="shared" si="4"/>
        <v>1001.77372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3">
        <f t="shared" si="18"/>
        <v>8.5599999999999996E-2</v>
      </c>
      <c r="U14" s="122">
        <f t="shared" si="19"/>
        <v>4</v>
      </c>
      <c r="V14" s="122">
        <v>252</v>
      </c>
      <c r="W14" s="121">
        <f t="shared" si="6"/>
        <v>1.0013045460000001</v>
      </c>
      <c r="X14" s="114">
        <f t="shared" si="7"/>
        <v>1.3068598899999999</v>
      </c>
      <c r="Y14" s="114">
        <f t="shared" si="8"/>
        <v>0</v>
      </c>
      <c r="Z14" s="126" t="str">
        <f t="shared" si="28"/>
        <v>A+J=</v>
      </c>
      <c r="AA14" s="119">
        <f t="shared" si="29"/>
        <v>44216</v>
      </c>
      <c r="AB14" s="4"/>
      <c r="AC14" s="130">
        <f t="shared" si="30"/>
        <v>3</v>
      </c>
      <c r="AD14" s="136">
        <f t="shared" si="31"/>
        <v>44277</v>
      </c>
      <c r="AE14" s="132">
        <f t="shared" si="32"/>
        <v>1000</v>
      </c>
      <c r="AF14" s="134">
        <f t="shared" si="33"/>
        <v>20</v>
      </c>
      <c r="AG14" s="143">
        <f t="shared" si="37"/>
        <v>6.5397699999999999</v>
      </c>
      <c r="AH14" s="142">
        <f t="shared" si="34"/>
        <v>0</v>
      </c>
      <c r="AI14" s="138">
        <v>0</v>
      </c>
      <c r="AJ14" s="132">
        <f t="shared" si="35"/>
        <v>6.5397699999999999</v>
      </c>
      <c r="AK14" s="130">
        <f t="shared" si="36"/>
        <v>3</v>
      </c>
      <c r="AL14" s="139" t="s">
        <v>79</v>
      </c>
      <c r="AM14" s="136">
        <f t="shared" si="20"/>
        <v>44306</v>
      </c>
      <c r="AN14" s="7"/>
      <c r="AO14" s="136">
        <f t="shared" si="9"/>
        <v>44306</v>
      </c>
      <c r="AP14" s="162">
        <f>VLOOKUP($AO14,[1]Plan1!$EW$172:$EZ$293,2)</f>
        <v>5622.43</v>
      </c>
      <c r="AQ14" s="161">
        <f t="shared" si="21"/>
        <v>44247</v>
      </c>
      <c r="AR14" s="162">
        <f>VLOOKUP($AO14,[1]Plan1!$EW$172:$EZ$293,4)</f>
        <v>5674.72</v>
      </c>
      <c r="AS14" s="161">
        <f t="shared" si="22"/>
        <v>44275</v>
      </c>
      <c r="AT14" s="163">
        <f t="shared" si="23"/>
        <v>9.3002491805145304E-3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44191</v>
      </c>
      <c r="B15" s="114">
        <f t="shared" si="0"/>
        <v>1003.0805798900001</v>
      </c>
      <c r="C15" s="114">
        <f t="shared" si="24"/>
        <v>1000</v>
      </c>
      <c r="D15" s="115">
        <f t="shared" si="11"/>
        <v>5438.12</v>
      </c>
      <c r="E15" s="116">
        <f t="shared" si="25"/>
        <v>5486.52</v>
      </c>
      <c r="F15" s="117">
        <f t="shared" si="12"/>
        <v>44156</v>
      </c>
      <c r="G15" s="118">
        <f t="shared" si="1"/>
        <v>8.9001346053416697E-3</v>
      </c>
      <c r="H15" s="119">
        <f t="shared" si="26"/>
        <v>44216</v>
      </c>
      <c r="I15" s="119">
        <f t="shared" si="13"/>
        <v>44216</v>
      </c>
      <c r="J15" s="120">
        <f t="shared" si="14"/>
        <v>20</v>
      </c>
      <c r="K15" s="102">
        <f t="shared" si="2"/>
        <v>4</v>
      </c>
      <c r="L15" s="8">
        <f t="shared" si="15"/>
        <v>1.0017737200000001</v>
      </c>
      <c r="M15" s="121">
        <f t="shared" si="16"/>
        <v>1</v>
      </c>
      <c r="N15" s="121">
        <v>1</v>
      </c>
      <c r="O15" s="114">
        <f t="shared" si="3"/>
        <v>1.0017737200000001</v>
      </c>
      <c r="P15" s="114">
        <f t="shared" si="4"/>
        <v>1001.77372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3">
        <f t="shared" si="18"/>
        <v>8.5599999999999996E-2</v>
      </c>
      <c r="U15" s="122">
        <f t="shared" si="19"/>
        <v>4</v>
      </c>
      <c r="V15" s="122">
        <v>252</v>
      </c>
      <c r="W15" s="121">
        <f t="shared" si="6"/>
        <v>1.0013045460000001</v>
      </c>
      <c r="X15" s="114">
        <f t="shared" si="7"/>
        <v>1.3068598899999999</v>
      </c>
      <c r="Y15" s="114">
        <f t="shared" si="8"/>
        <v>0</v>
      </c>
      <c r="Z15" s="126" t="str">
        <f t="shared" si="28"/>
        <v>A+J=</v>
      </c>
      <c r="AA15" s="119">
        <f t="shared" si="29"/>
        <v>44216</v>
      </c>
      <c r="AB15" s="4"/>
      <c r="AC15" s="130">
        <f t="shared" si="30"/>
        <v>4</v>
      </c>
      <c r="AD15" s="136">
        <f t="shared" si="31"/>
        <v>44306</v>
      </c>
      <c r="AE15" s="132">
        <f t="shared" si="32"/>
        <v>1000</v>
      </c>
      <c r="AF15" s="134">
        <f t="shared" si="33"/>
        <v>20</v>
      </c>
      <c r="AG15" s="143">
        <f t="shared" si="37"/>
        <v>6.5397699999999999</v>
      </c>
      <c r="AH15" s="142">
        <f t="shared" si="34"/>
        <v>0</v>
      </c>
      <c r="AI15" s="138">
        <v>0</v>
      </c>
      <c r="AJ15" s="132">
        <f t="shared" si="35"/>
        <v>6.5397699999999999</v>
      </c>
      <c r="AK15" s="130">
        <f t="shared" si="36"/>
        <v>4</v>
      </c>
      <c r="AL15" s="139" t="s">
        <v>79</v>
      </c>
      <c r="AM15" s="136">
        <f t="shared" si="20"/>
        <v>44336</v>
      </c>
      <c r="AN15" s="7"/>
      <c r="AO15" s="136">
        <f t="shared" si="9"/>
        <v>44336</v>
      </c>
      <c r="AP15" s="162">
        <f>VLOOKUP($AO15,[1]Plan1!$EW$172:$EZ$293,2)</f>
        <v>5674.72</v>
      </c>
      <c r="AQ15" s="161">
        <f t="shared" si="21"/>
        <v>44275</v>
      </c>
      <c r="AR15" s="162">
        <f>VLOOKUP($AO15,[1]Plan1!$EW$172:$EZ$293,4)</f>
        <v>5692.31</v>
      </c>
      <c r="AS15" s="161">
        <f t="shared" si="22"/>
        <v>44306</v>
      </c>
      <c r="AT15" s="163">
        <f t="shared" si="23"/>
        <v>3.0997124087179806E-3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44192</v>
      </c>
      <c r="B16" s="114">
        <f t="shared" si="0"/>
        <v>1003.0805798900001</v>
      </c>
      <c r="C16" s="114">
        <f t="shared" si="24"/>
        <v>1000</v>
      </c>
      <c r="D16" s="115">
        <f t="shared" si="11"/>
        <v>5438.12</v>
      </c>
      <c r="E16" s="116">
        <f t="shared" si="25"/>
        <v>5486.52</v>
      </c>
      <c r="F16" s="117">
        <f t="shared" si="12"/>
        <v>44156</v>
      </c>
      <c r="G16" s="118">
        <f t="shared" si="1"/>
        <v>8.9001346053416697E-3</v>
      </c>
      <c r="H16" s="119">
        <f t="shared" si="26"/>
        <v>44216</v>
      </c>
      <c r="I16" s="119">
        <f t="shared" si="13"/>
        <v>44216</v>
      </c>
      <c r="J16" s="120">
        <f t="shared" si="14"/>
        <v>20</v>
      </c>
      <c r="K16" s="102">
        <f t="shared" si="2"/>
        <v>4</v>
      </c>
      <c r="L16" s="8">
        <f t="shared" si="15"/>
        <v>1.0017737200000001</v>
      </c>
      <c r="M16" s="121">
        <f t="shared" si="16"/>
        <v>1</v>
      </c>
      <c r="N16" s="121">
        <v>1</v>
      </c>
      <c r="O16" s="114">
        <f t="shared" si="3"/>
        <v>1.0017737200000001</v>
      </c>
      <c r="P16" s="114">
        <f t="shared" si="4"/>
        <v>1001.77372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3">
        <f t="shared" si="18"/>
        <v>8.5599999999999996E-2</v>
      </c>
      <c r="U16" s="122">
        <f t="shared" si="19"/>
        <v>4</v>
      </c>
      <c r="V16" s="122">
        <v>252</v>
      </c>
      <c r="W16" s="121">
        <f t="shared" si="6"/>
        <v>1.0013045460000001</v>
      </c>
      <c r="X16" s="114">
        <f t="shared" si="7"/>
        <v>1.3068598899999999</v>
      </c>
      <c r="Y16" s="114">
        <f t="shared" si="8"/>
        <v>0</v>
      </c>
      <c r="Z16" s="126" t="str">
        <f t="shared" si="28"/>
        <v>A+J=</v>
      </c>
      <c r="AA16" s="119">
        <f t="shared" si="29"/>
        <v>44216</v>
      </c>
      <c r="AB16" s="4"/>
      <c r="AC16" s="130">
        <f t="shared" si="30"/>
        <v>5</v>
      </c>
      <c r="AD16" s="136">
        <f t="shared" si="31"/>
        <v>44336</v>
      </c>
      <c r="AE16" s="132">
        <f t="shared" si="32"/>
        <v>1000</v>
      </c>
      <c r="AF16" s="134">
        <f t="shared" si="33"/>
        <v>21</v>
      </c>
      <c r="AG16" s="143">
        <f t="shared" si="37"/>
        <v>6.8678790000000003</v>
      </c>
      <c r="AH16" s="142">
        <f t="shared" si="34"/>
        <v>0</v>
      </c>
      <c r="AI16" s="138">
        <v>0</v>
      </c>
      <c r="AJ16" s="132">
        <f t="shared" si="35"/>
        <v>6.8678790000000003</v>
      </c>
      <c r="AK16" s="130">
        <f t="shared" si="36"/>
        <v>5</v>
      </c>
      <c r="AL16" s="139" t="s">
        <v>79</v>
      </c>
      <c r="AM16" s="136">
        <f t="shared" si="20"/>
        <v>44368</v>
      </c>
      <c r="AN16" s="7"/>
      <c r="AO16" s="136">
        <f t="shared" si="9"/>
        <v>44368</v>
      </c>
      <c r="AP16" s="162">
        <f>VLOOKUP($AO16,[1]Plan1!$EW$172:$EZ$293,2)</f>
        <v>5692.31</v>
      </c>
      <c r="AQ16" s="161">
        <f t="shared" si="21"/>
        <v>44307</v>
      </c>
      <c r="AR16" s="162">
        <f>VLOOKUP($AO16,[1]Plan1!$EW$172:$EZ$293,4)</f>
        <v>5739.56</v>
      </c>
      <c r="AS16" s="161">
        <f t="shared" si="22"/>
        <v>44337</v>
      </c>
      <c r="AT16" s="163">
        <f t="shared" si="23"/>
        <v>8.3006723105383262E-3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44193</v>
      </c>
      <c r="B17" s="114">
        <f t="shared" si="0"/>
        <v>1003.0805798900001</v>
      </c>
      <c r="C17" s="114">
        <f t="shared" si="24"/>
        <v>1000</v>
      </c>
      <c r="D17" s="115">
        <f>IF(E17=E16,D16,E16)</f>
        <v>5438.12</v>
      </c>
      <c r="E17" s="116">
        <f t="shared" si="25"/>
        <v>5486.52</v>
      </c>
      <c r="F17" s="117">
        <f t="shared" si="12"/>
        <v>44156</v>
      </c>
      <c r="G17" s="118">
        <f t="shared" si="1"/>
        <v>8.9001346053416697E-3</v>
      </c>
      <c r="H17" s="119">
        <f t="shared" si="26"/>
        <v>44216</v>
      </c>
      <c r="I17" s="119">
        <f t="shared" si="13"/>
        <v>44216</v>
      </c>
      <c r="J17" s="120">
        <f t="shared" si="14"/>
        <v>20</v>
      </c>
      <c r="K17" s="102">
        <f t="shared" si="2"/>
        <v>4</v>
      </c>
      <c r="L17" s="8">
        <f t="shared" si="15"/>
        <v>1.0017737200000001</v>
      </c>
      <c r="M17" s="121">
        <f t="shared" si="16"/>
        <v>1</v>
      </c>
      <c r="N17" s="121">
        <v>1</v>
      </c>
      <c r="O17" s="114">
        <f t="shared" si="3"/>
        <v>1.0017737200000001</v>
      </c>
      <c r="P17" s="114">
        <f t="shared" si="4"/>
        <v>1001.77372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3">
        <f t="shared" si="18"/>
        <v>8.5599999999999996E-2</v>
      </c>
      <c r="U17" s="122">
        <f t="shared" si="19"/>
        <v>4</v>
      </c>
      <c r="V17" s="122">
        <v>252</v>
      </c>
      <c r="W17" s="121">
        <f t="shared" si="6"/>
        <v>1.0013045460000001</v>
      </c>
      <c r="X17" s="114">
        <f t="shared" si="7"/>
        <v>1.3068598899999999</v>
      </c>
      <c r="Y17" s="114">
        <f t="shared" si="8"/>
        <v>0</v>
      </c>
      <c r="Z17" s="126" t="str">
        <f t="shared" si="28"/>
        <v>A+J=</v>
      </c>
      <c r="AA17" s="119">
        <f t="shared" si="29"/>
        <v>44216</v>
      </c>
      <c r="AB17" s="4"/>
      <c r="AC17" s="130">
        <f t="shared" si="30"/>
        <v>6</v>
      </c>
      <c r="AD17" s="136">
        <f t="shared" si="31"/>
        <v>44368</v>
      </c>
      <c r="AE17" s="132">
        <f t="shared" si="32"/>
        <v>1000</v>
      </c>
      <c r="AF17" s="134">
        <f t="shared" si="33"/>
        <v>21</v>
      </c>
      <c r="AG17" s="143">
        <f t="shared" si="37"/>
        <v>6.8678790000000003</v>
      </c>
      <c r="AH17" s="142">
        <f t="shared" si="34"/>
        <v>0</v>
      </c>
      <c r="AI17" s="138">
        <v>0</v>
      </c>
      <c r="AJ17" s="132">
        <f t="shared" si="35"/>
        <v>6.8678790000000003</v>
      </c>
      <c r="AK17" s="130">
        <f t="shared" si="36"/>
        <v>6</v>
      </c>
      <c r="AL17" s="139" t="s">
        <v>79</v>
      </c>
      <c r="AM17" s="136">
        <f t="shared" si="20"/>
        <v>44397</v>
      </c>
      <c r="AN17" s="7"/>
      <c r="AO17" s="136">
        <f t="shared" si="9"/>
        <v>44397</v>
      </c>
      <c r="AP17" s="162">
        <f>VLOOKUP($AO17,[1]Plan1!$EW$172:$EZ$293,2)</f>
        <v>5739.56</v>
      </c>
      <c r="AQ17" s="161">
        <f t="shared" si="21"/>
        <v>44336</v>
      </c>
      <c r="AR17" s="162">
        <f>VLOOKUP($AO17,[1]Plan1!$EW$172:$EZ$293,4)</f>
        <v>5769.98</v>
      </c>
      <c r="AS17" s="161">
        <f t="shared" si="22"/>
        <v>44367</v>
      </c>
      <c r="AT17" s="163">
        <f t="shared" si="23"/>
        <v>5.3000578441551038E-3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44194</v>
      </c>
      <c r="B18" s="114">
        <f t="shared" si="0"/>
        <v>1003.8522048499999</v>
      </c>
      <c r="C18" s="114">
        <f t="shared" si="24"/>
        <v>1000</v>
      </c>
      <c r="D18" s="115">
        <f t="shared" si="11"/>
        <v>5438.12</v>
      </c>
      <c r="E18" s="116">
        <f t="shared" si="25"/>
        <v>5486.52</v>
      </c>
      <c r="F18" s="117">
        <f t="shared" si="12"/>
        <v>44156</v>
      </c>
      <c r="G18" s="118">
        <f t="shared" si="1"/>
        <v>8.9001346053416697E-3</v>
      </c>
      <c r="H18" s="119">
        <f t="shared" si="26"/>
        <v>44216</v>
      </c>
      <c r="I18" s="119">
        <f t="shared" si="13"/>
        <v>44216</v>
      </c>
      <c r="J18" s="120">
        <f t="shared" si="14"/>
        <v>20</v>
      </c>
      <c r="K18" s="102">
        <f t="shared" si="2"/>
        <v>5</v>
      </c>
      <c r="L18" s="8">
        <f t="shared" si="15"/>
        <v>1.00221764</v>
      </c>
      <c r="M18" s="121">
        <f t="shared" si="16"/>
        <v>1</v>
      </c>
      <c r="N18" s="121">
        <v>1</v>
      </c>
      <c r="O18" s="114">
        <f t="shared" si="3"/>
        <v>1.00221764</v>
      </c>
      <c r="P18" s="114">
        <f t="shared" si="4"/>
        <v>1002.21764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3">
        <f t="shared" si="18"/>
        <v>8.5599999999999996E-2</v>
      </c>
      <c r="U18" s="122">
        <f t="shared" si="19"/>
        <v>5</v>
      </c>
      <c r="V18" s="122">
        <v>252</v>
      </c>
      <c r="W18" s="121">
        <f t="shared" si="6"/>
        <v>1.0016309480000001</v>
      </c>
      <c r="X18" s="114">
        <f t="shared" si="7"/>
        <v>1.6345648500000001</v>
      </c>
      <c r="Y18" s="114">
        <f t="shared" si="8"/>
        <v>0</v>
      </c>
      <c r="Z18" s="126" t="str">
        <f t="shared" si="28"/>
        <v>A+J=</v>
      </c>
      <c r="AA18" s="119">
        <f t="shared" si="29"/>
        <v>44216</v>
      </c>
      <c r="AB18" s="4"/>
      <c r="AC18" s="130">
        <f t="shared" si="30"/>
        <v>7</v>
      </c>
      <c r="AD18" s="136">
        <f t="shared" si="31"/>
        <v>44397</v>
      </c>
      <c r="AE18" s="132">
        <f t="shared" si="32"/>
        <v>1000</v>
      </c>
      <c r="AF18" s="134">
        <f t="shared" si="33"/>
        <v>21</v>
      </c>
      <c r="AG18" s="143">
        <f t="shared" si="37"/>
        <v>6.8678790000000003</v>
      </c>
      <c r="AH18" s="142">
        <f t="shared" si="34"/>
        <v>0</v>
      </c>
      <c r="AI18" s="138">
        <v>0</v>
      </c>
      <c r="AJ18" s="132">
        <f t="shared" si="35"/>
        <v>6.8678790000000003</v>
      </c>
      <c r="AK18" s="130">
        <f t="shared" si="36"/>
        <v>7</v>
      </c>
      <c r="AL18" s="139" t="s">
        <v>79</v>
      </c>
      <c r="AM18" s="136">
        <f t="shared" si="20"/>
        <v>44428</v>
      </c>
      <c r="AN18" s="7"/>
      <c r="AO18" s="136">
        <f t="shared" si="9"/>
        <v>44428</v>
      </c>
      <c r="AP18" s="162">
        <f>VLOOKUP($AO18,[1]Plan1!$EW$172:$EZ$293,2)</f>
        <v>5769.98</v>
      </c>
      <c r="AQ18" s="161">
        <f t="shared" si="21"/>
        <v>44367</v>
      </c>
      <c r="AR18" s="162">
        <f>VLOOKUP($AO18,[1]Plan1!$EW$172:$EZ$293,4)</f>
        <v>5825.37</v>
      </c>
      <c r="AS18" s="161">
        <f t="shared" si="22"/>
        <v>44397</v>
      </c>
      <c r="AT18" s="163">
        <f t="shared" si="23"/>
        <v>9.5996866540266623E-3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44195</v>
      </c>
      <c r="B19" s="114">
        <f t="shared" si="0"/>
        <v>1004.62442728</v>
      </c>
      <c r="C19" s="114">
        <f t="shared" si="24"/>
        <v>1000</v>
      </c>
      <c r="D19" s="115">
        <f t="shared" si="11"/>
        <v>5438.12</v>
      </c>
      <c r="E19" s="116">
        <f t="shared" si="25"/>
        <v>5486.52</v>
      </c>
      <c r="F19" s="117">
        <f t="shared" si="12"/>
        <v>44156</v>
      </c>
      <c r="G19" s="118">
        <f t="shared" si="1"/>
        <v>8.9001346053416697E-3</v>
      </c>
      <c r="H19" s="119">
        <f t="shared" si="26"/>
        <v>44216</v>
      </c>
      <c r="I19" s="119">
        <f t="shared" si="13"/>
        <v>44216</v>
      </c>
      <c r="J19" s="120">
        <f t="shared" si="14"/>
        <v>20</v>
      </c>
      <c r="K19" s="102">
        <f t="shared" si="2"/>
        <v>6</v>
      </c>
      <c r="L19" s="8">
        <f t="shared" si="15"/>
        <v>1.0026617600000001</v>
      </c>
      <c r="M19" s="121">
        <f t="shared" si="16"/>
        <v>1</v>
      </c>
      <c r="N19" s="121">
        <v>1</v>
      </c>
      <c r="O19" s="114">
        <f t="shared" si="3"/>
        <v>1.0026617600000001</v>
      </c>
      <c r="P19" s="114">
        <f t="shared" si="4"/>
        <v>1002.66176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3">
        <f t="shared" si="18"/>
        <v>8.5599999999999996E-2</v>
      </c>
      <c r="U19" s="122">
        <f t="shared" si="19"/>
        <v>6</v>
      </c>
      <c r="V19" s="122">
        <v>252</v>
      </c>
      <c r="W19" s="121">
        <f t="shared" si="6"/>
        <v>1.0019574570000001</v>
      </c>
      <c r="X19" s="114">
        <f t="shared" si="7"/>
        <v>1.96266728</v>
      </c>
      <c r="Y19" s="114">
        <f t="shared" si="8"/>
        <v>0</v>
      </c>
      <c r="Z19" s="126" t="str">
        <f t="shared" si="28"/>
        <v>A+J=</v>
      </c>
      <c r="AA19" s="119">
        <f t="shared" si="29"/>
        <v>44216</v>
      </c>
      <c r="AB19" s="4"/>
      <c r="AC19" s="130">
        <f t="shared" si="30"/>
        <v>8</v>
      </c>
      <c r="AD19" s="136">
        <f t="shared" si="31"/>
        <v>44428</v>
      </c>
      <c r="AE19" s="132">
        <f t="shared" si="32"/>
        <v>1000</v>
      </c>
      <c r="AF19" s="134">
        <f t="shared" si="33"/>
        <v>23</v>
      </c>
      <c r="AG19" s="143">
        <f t="shared" ref="AG19" si="38">TRUNC(AE18*(ROUND((1+T$10)^(AF19/252),9)-1),8)</f>
        <v>7.5244179999999998</v>
      </c>
      <c r="AH19" s="142">
        <f t="shared" si="34"/>
        <v>0</v>
      </c>
      <c r="AI19" s="138">
        <v>0</v>
      </c>
      <c r="AJ19" s="132">
        <f t="shared" ref="AJ19" si="39">(AG19+AH19)</f>
        <v>7.5244179999999998</v>
      </c>
      <c r="AK19" s="130">
        <f t="shared" si="36"/>
        <v>8</v>
      </c>
      <c r="AL19" s="139" t="s">
        <v>79</v>
      </c>
      <c r="AM19" s="136">
        <f t="shared" si="20"/>
        <v>44459</v>
      </c>
      <c r="AN19" s="7"/>
      <c r="AO19" s="136">
        <f t="shared" si="9"/>
        <v>44459</v>
      </c>
      <c r="AP19" s="162">
        <f>VLOOKUP($AO19,[1]Plan1!$EW$172:$EZ$293,2)</f>
        <v>5825.37</v>
      </c>
      <c r="AQ19" s="161">
        <f t="shared" si="21"/>
        <v>44397</v>
      </c>
      <c r="AR19" s="162">
        <f>VLOOKUP($AO19,[1]Plan1!$EW$172:$EZ$293,4)</f>
        <v>5876.05</v>
      </c>
      <c r="AS19" s="161">
        <f t="shared" si="22"/>
        <v>44428</v>
      </c>
      <c r="AT19" s="163">
        <f t="shared" si="23"/>
        <v>8.699876574363552E-3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44196</v>
      </c>
      <c r="B20" s="114">
        <f t="shared" ref="B20" si="40">(P20+X20)</f>
        <v>1005.3972465100001</v>
      </c>
      <c r="C20" s="114">
        <f t="shared" si="24"/>
        <v>1000</v>
      </c>
      <c r="D20" s="115">
        <f t="shared" ref="D20" si="41">IF(E20=E19,D19,E19)</f>
        <v>5438.12</v>
      </c>
      <c r="E20" s="116">
        <f t="shared" si="25"/>
        <v>5486.52</v>
      </c>
      <c r="F20" s="117">
        <f t="shared" ref="F20" si="42">IF(D20=D19,F19,A20)</f>
        <v>44156</v>
      </c>
      <c r="G20" s="118">
        <f t="shared" ref="G20" si="43">(E20/D20)-1</f>
        <v>8.9001346053416697E-3</v>
      </c>
      <c r="H20" s="119">
        <f t="shared" ref="H20" si="44">IF(DAY(A20)=H$9,VLOOKUP(A20,AH$118:AN$450,4),H19)</f>
        <v>44216</v>
      </c>
      <c r="I20" s="119">
        <f t="shared" ref="I20" si="45">IF(A20&gt;I19,H20,I19)</f>
        <v>44216</v>
      </c>
      <c r="J20" s="120">
        <f t="shared" si="14"/>
        <v>20</v>
      </c>
      <c r="K20" s="102">
        <f t="shared" si="2"/>
        <v>7</v>
      </c>
      <c r="L20" s="8">
        <f t="shared" ref="L20" si="46">IF(E20&lt;D20,1,TRUNC((E20/D20)^TRUNC((K20/J20),9),8))</f>
        <v>1.00310608</v>
      </c>
      <c r="M20" s="121">
        <f t="shared" ref="M20" si="47">IF(I20&gt;I19,L19,M19)</f>
        <v>1</v>
      </c>
      <c r="N20" s="121">
        <v>1</v>
      </c>
      <c r="O20" s="114">
        <f t="shared" ref="O20" si="48">TRUNC(TRUNC((L20*N20),15),8)</f>
        <v>1.00310608</v>
      </c>
      <c r="P20" s="114">
        <f t="shared" ref="P20" si="49">TRUNC(C20*O20,8)</f>
        <v>1003.10608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3">
        <f t="shared" si="18"/>
        <v>8.5599999999999996E-2</v>
      </c>
      <c r="U20" s="122">
        <f t="shared" ref="U20" si="50">IF(A19&lt;L$2,0,IF(Q19&gt;0,1,IF(K20=K19,U19,U19+1)))</f>
        <v>7</v>
      </c>
      <c r="V20" s="122">
        <v>252</v>
      </c>
      <c r="W20" s="121">
        <f t="shared" ref="W20" si="51">ROUND((1+T20)^TRUNC((U20/V20),9),9)</f>
        <v>1.0022840719999999</v>
      </c>
      <c r="X20" s="114">
        <f t="shared" ref="X20" si="52">TRUNC((P20*(W20-1)),8)</f>
        <v>2.29116651</v>
      </c>
      <c r="Y20" s="114">
        <f t="shared" ref="Y20" si="53">IF(Q20&gt;0,S20+X20,0)</f>
        <v>0</v>
      </c>
      <c r="Z20" s="126" t="str">
        <f t="shared" si="28"/>
        <v>A+J=</v>
      </c>
      <c r="AA20" s="119">
        <f t="shared" si="29"/>
        <v>44216</v>
      </c>
      <c r="AB20" s="4"/>
      <c r="AC20" s="130">
        <f t="shared" si="30"/>
        <v>9</v>
      </c>
      <c r="AD20" s="136">
        <f t="shared" si="31"/>
        <v>44459</v>
      </c>
      <c r="AE20" s="132">
        <f t="shared" si="32"/>
        <v>1000</v>
      </c>
      <c r="AF20" s="134">
        <f t="shared" si="33"/>
        <v>20</v>
      </c>
      <c r="AG20" s="143">
        <f t="shared" ref="AG20:AG22" si="54">TRUNC(AE19*(ROUND((1+T$10)^(AF20/252),9)-1),8)</f>
        <v>6.5397699999999999</v>
      </c>
      <c r="AH20" s="142">
        <f t="shared" si="34"/>
        <v>0</v>
      </c>
      <c r="AI20" s="138">
        <v>0</v>
      </c>
      <c r="AJ20" s="132">
        <f t="shared" ref="AJ20:AJ22" si="55">(AG20+AH20)</f>
        <v>6.5397699999999999</v>
      </c>
      <c r="AK20" s="130">
        <f t="shared" si="36"/>
        <v>9</v>
      </c>
      <c r="AL20" s="139" t="s">
        <v>79</v>
      </c>
      <c r="AM20" s="136">
        <f t="shared" si="20"/>
        <v>44489</v>
      </c>
      <c r="AN20" s="7"/>
      <c r="AO20" s="136">
        <f t="shared" si="9"/>
        <v>44489</v>
      </c>
      <c r="AP20" s="162">
        <f>VLOOKUP($AO20,[1]Plan1!$EW$172:$EZ$293,2)</f>
        <v>5876.05</v>
      </c>
      <c r="AQ20" s="161">
        <f t="shared" si="21"/>
        <v>44428</v>
      </c>
      <c r="AR20" s="162">
        <f>VLOOKUP($AO20,[1]Plan1!$EW$172:$EZ$293,4)</f>
        <v>5944.21</v>
      </c>
      <c r="AS20" s="161">
        <f t="shared" si="22"/>
        <v>44459</v>
      </c>
      <c r="AT20" s="163">
        <f t="shared" si="23"/>
        <v>1.159962900247602E-2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44197</v>
      </c>
      <c r="B21" s="114">
        <f t="shared" si="0"/>
        <v>1006.17065385</v>
      </c>
      <c r="C21" s="114">
        <f t="shared" si="24"/>
        <v>1000</v>
      </c>
      <c r="D21" s="115">
        <f t="shared" si="11"/>
        <v>5438.12</v>
      </c>
      <c r="E21" s="116">
        <f t="shared" si="25"/>
        <v>5486.52</v>
      </c>
      <c r="F21" s="117">
        <f t="shared" si="12"/>
        <v>44156</v>
      </c>
      <c r="G21" s="118">
        <f t="shared" si="1"/>
        <v>8.9001346053416697E-3</v>
      </c>
      <c r="H21" s="119">
        <f t="shared" si="26"/>
        <v>44216</v>
      </c>
      <c r="I21" s="119">
        <f t="shared" si="13"/>
        <v>44216</v>
      </c>
      <c r="J21" s="120">
        <f t="shared" si="14"/>
        <v>20</v>
      </c>
      <c r="K21" s="102">
        <f t="shared" si="2"/>
        <v>8</v>
      </c>
      <c r="L21" s="8">
        <f t="shared" si="15"/>
        <v>1.0035505899999999</v>
      </c>
      <c r="M21" s="121">
        <f t="shared" si="16"/>
        <v>1</v>
      </c>
      <c r="N21" s="121">
        <v>1</v>
      </c>
      <c r="O21" s="114">
        <f t="shared" si="3"/>
        <v>1.0035505899999999</v>
      </c>
      <c r="P21" s="114">
        <f t="shared" si="4"/>
        <v>1003.5505900000001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3">
        <f t="shared" si="18"/>
        <v>8.5599999999999996E-2</v>
      </c>
      <c r="U21" s="122">
        <f t="shared" si="19"/>
        <v>8</v>
      </c>
      <c r="V21" s="122">
        <v>252</v>
      </c>
      <c r="W21" s="121">
        <f>ROUND((1+T21)^TRUNC((U21/V21),9),9)</f>
        <v>1.002610794</v>
      </c>
      <c r="X21" s="114">
        <f t="shared" si="7"/>
        <v>2.6200638500000002</v>
      </c>
      <c r="Y21" s="114">
        <f t="shared" si="8"/>
        <v>0</v>
      </c>
      <c r="Z21" s="126" t="str">
        <f t="shared" si="28"/>
        <v>A+J=</v>
      </c>
      <c r="AA21" s="119">
        <f t="shared" si="29"/>
        <v>44216</v>
      </c>
      <c r="AB21" s="4"/>
      <c r="AC21" s="130">
        <f t="shared" si="30"/>
        <v>10</v>
      </c>
      <c r="AD21" s="136">
        <f t="shared" si="31"/>
        <v>44489</v>
      </c>
      <c r="AE21" s="132">
        <f t="shared" si="32"/>
        <v>1000</v>
      </c>
      <c r="AF21" s="134">
        <f t="shared" si="33"/>
        <v>21</v>
      </c>
      <c r="AG21" s="143">
        <f t="shared" si="54"/>
        <v>6.8678790000000003</v>
      </c>
      <c r="AH21" s="142">
        <f t="shared" si="34"/>
        <v>0</v>
      </c>
      <c r="AI21" s="138">
        <v>0</v>
      </c>
      <c r="AJ21" s="132">
        <f t="shared" si="55"/>
        <v>6.8678790000000003</v>
      </c>
      <c r="AK21" s="130">
        <f t="shared" si="36"/>
        <v>10</v>
      </c>
      <c r="AL21" s="139" t="s">
        <v>79</v>
      </c>
      <c r="AM21" s="136">
        <f t="shared" si="20"/>
        <v>44522</v>
      </c>
      <c r="AN21" s="7"/>
      <c r="AO21" s="136">
        <f t="shared" si="9"/>
        <v>44522</v>
      </c>
      <c r="AP21" s="162">
        <f>VLOOKUP($AO21,[1]Plan1!$EW$172:$EZ$293,2)</f>
        <v>5944.21</v>
      </c>
      <c r="AQ21" s="161">
        <f t="shared" si="21"/>
        <v>44461</v>
      </c>
      <c r="AR21" s="162">
        <f>VLOOKUP($AO21,[1]Plan1!$EW$172:$EZ$293,4)</f>
        <v>6018.51</v>
      </c>
      <c r="AS21" s="161">
        <f t="shared" si="22"/>
        <v>44491</v>
      </c>
      <c r="AT21" s="163">
        <f t="shared" si="23"/>
        <v>1.2499558393798349E-2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44198</v>
      </c>
      <c r="B22" s="114">
        <f t="shared" si="0"/>
        <v>1006.17065385</v>
      </c>
      <c r="C22" s="114">
        <f t="shared" si="24"/>
        <v>1000</v>
      </c>
      <c r="D22" s="115">
        <f t="shared" si="11"/>
        <v>5438.12</v>
      </c>
      <c r="E22" s="116">
        <f t="shared" si="25"/>
        <v>5486.52</v>
      </c>
      <c r="F22" s="117">
        <f t="shared" si="12"/>
        <v>44156</v>
      </c>
      <c r="G22" s="118">
        <f t="shared" si="1"/>
        <v>8.9001346053416697E-3</v>
      </c>
      <c r="H22" s="119">
        <f t="shared" si="26"/>
        <v>44216</v>
      </c>
      <c r="I22" s="119">
        <f t="shared" si="13"/>
        <v>44216</v>
      </c>
      <c r="J22" s="120">
        <f t="shared" si="14"/>
        <v>20</v>
      </c>
      <c r="K22" s="102">
        <f t="shared" si="2"/>
        <v>8</v>
      </c>
      <c r="L22" s="8">
        <f t="shared" si="15"/>
        <v>1.0035505899999999</v>
      </c>
      <c r="M22" s="121">
        <f t="shared" si="16"/>
        <v>1</v>
      </c>
      <c r="N22" s="121">
        <v>1</v>
      </c>
      <c r="O22" s="114">
        <f t="shared" si="3"/>
        <v>1.0035505899999999</v>
      </c>
      <c r="P22" s="114">
        <f t="shared" si="4"/>
        <v>1003.5505900000001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3">
        <f t="shared" si="18"/>
        <v>8.5599999999999996E-2</v>
      </c>
      <c r="U22" s="122">
        <f t="shared" si="19"/>
        <v>8</v>
      </c>
      <c r="V22" s="122">
        <v>252</v>
      </c>
      <c r="W22" s="121">
        <f t="shared" si="6"/>
        <v>1.002610794</v>
      </c>
      <c r="X22" s="114">
        <f t="shared" si="7"/>
        <v>2.6200638500000002</v>
      </c>
      <c r="Y22" s="114">
        <f t="shared" si="8"/>
        <v>0</v>
      </c>
      <c r="Z22" s="126" t="str">
        <f t="shared" si="28"/>
        <v>A+J=</v>
      </c>
      <c r="AA22" s="119">
        <f t="shared" si="29"/>
        <v>44216</v>
      </c>
      <c r="AB22" s="4"/>
      <c r="AC22" s="130">
        <f t="shared" si="30"/>
        <v>11</v>
      </c>
      <c r="AD22" s="136">
        <f t="shared" si="31"/>
        <v>44522</v>
      </c>
      <c r="AE22" s="132">
        <f t="shared" si="32"/>
        <v>1000</v>
      </c>
      <c r="AF22" s="134">
        <f t="shared" si="33"/>
        <v>21</v>
      </c>
      <c r="AG22" s="143">
        <f t="shared" si="54"/>
        <v>6.8678790000000003</v>
      </c>
      <c r="AH22" s="142">
        <f t="shared" si="34"/>
        <v>0</v>
      </c>
      <c r="AI22" s="138">
        <v>0</v>
      </c>
      <c r="AJ22" s="132">
        <f t="shared" si="55"/>
        <v>6.8678790000000003</v>
      </c>
      <c r="AK22" s="130">
        <f t="shared" si="36"/>
        <v>11</v>
      </c>
      <c r="AL22" s="139" t="s">
        <v>79</v>
      </c>
      <c r="AM22" s="136">
        <f t="shared" si="20"/>
        <v>44550</v>
      </c>
      <c r="AN22" s="7"/>
      <c r="AO22" s="136">
        <f t="shared" si="9"/>
        <v>44550</v>
      </c>
      <c r="AP22" s="162">
        <f>VLOOKUP($AO22,[1]Plan1!$EW$172:$EZ$293,2)</f>
        <v>6018.51</v>
      </c>
      <c r="AQ22" s="161">
        <f t="shared" si="21"/>
        <v>44489</v>
      </c>
      <c r="AR22" s="162">
        <f>VLOOKUP($AO22,[1]Plan1!$EW$172:$EZ$293,4)</f>
        <v>6075.69</v>
      </c>
      <c r="AS22" s="161">
        <f t="shared" si="22"/>
        <v>44520</v>
      </c>
      <c r="AT22" s="163">
        <f t="shared" si="23"/>
        <v>9.5006903702077317E-3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44199</v>
      </c>
      <c r="B23" s="114">
        <f t="shared" si="0"/>
        <v>1006.17065385</v>
      </c>
      <c r="C23" s="114">
        <f t="shared" si="24"/>
        <v>1000</v>
      </c>
      <c r="D23" s="115">
        <f t="shared" si="11"/>
        <v>5438.12</v>
      </c>
      <c r="E23" s="116">
        <f t="shared" si="25"/>
        <v>5486.52</v>
      </c>
      <c r="F23" s="117">
        <f t="shared" si="12"/>
        <v>44156</v>
      </c>
      <c r="G23" s="118">
        <f t="shared" si="1"/>
        <v>8.9001346053416697E-3</v>
      </c>
      <c r="H23" s="119">
        <f t="shared" si="26"/>
        <v>44216</v>
      </c>
      <c r="I23" s="119">
        <f t="shared" si="13"/>
        <v>44216</v>
      </c>
      <c r="J23" s="120">
        <f t="shared" si="14"/>
        <v>20</v>
      </c>
      <c r="K23" s="102">
        <f t="shared" si="2"/>
        <v>8</v>
      </c>
      <c r="L23" s="8">
        <f t="shared" si="15"/>
        <v>1.0035505899999999</v>
      </c>
      <c r="M23" s="121">
        <f t="shared" si="16"/>
        <v>1</v>
      </c>
      <c r="N23" s="121">
        <v>1</v>
      </c>
      <c r="O23" s="114">
        <f t="shared" si="3"/>
        <v>1.0035505899999999</v>
      </c>
      <c r="P23" s="114">
        <f t="shared" si="4"/>
        <v>1003.5505900000001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3">
        <f t="shared" si="18"/>
        <v>8.5599999999999996E-2</v>
      </c>
      <c r="U23" s="122">
        <f t="shared" si="19"/>
        <v>8</v>
      </c>
      <c r="V23" s="122">
        <v>252</v>
      </c>
      <c r="W23" s="121">
        <f t="shared" si="6"/>
        <v>1.002610794</v>
      </c>
      <c r="X23" s="114">
        <f t="shared" si="7"/>
        <v>2.6200638500000002</v>
      </c>
      <c r="Y23" s="114">
        <f t="shared" si="8"/>
        <v>0</v>
      </c>
      <c r="Z23" s="126" t="str">
        <f t="shared" si="28"/>
        <v>A+J=</v>
      </c>
      <c r="AA23" s="119">
        <f t="shared" si="29"/>
        <v>44216</v>
      </c>
      <c r="AB23" s="4"/>
      <c r="AC23" s="130">
        <f t="shared" si="30"/>
        <v>12</v>
      </c>
      <c r="AD23" s="136">
        <f t="shared" si="31"/>
        <v>44550</v>
      </c>
      <c r="AE23" s="132">
        <f t="shared" si="32"/>
        <v>1000</v>
      </c>
      <c r="AF23" s="134">
        <f t="shared" si="33"/>
        <v>20</v>
      </c>
      <c r="AG23" s="143">
        <f t="shared" ref="AG23:AG24" si="56">TRUNC(AE22*(ROUND((1+T$10)^(AF23/252),9)-1),8)</f>
        <v>6.5397699999999999</v>
      </c>
      <c r="AH23" s="142">
        <f t="shared" si="34"/>
        <v>0</v>
      </c>
      <c r="AI23" s="138">
        <v>0</v>
      </c>
      <c r="AJ23" s="132">
        <f t="shared" ref="AJ23:AJ24" si="57">(AG23+AH23)</f>
        <v>6.5397699999999999</v>
      </c>
      <c r="AK23" s="130">
        <f t="shared" si="36"/>
        <v>12</v>
      </c>
      <c r="AL23" s="139" t="s">
        <v>79</v>
      </c>
      <c r="AM23" s="136">
        <f t="shared" si="20"/>
        <v>44581</v>
      </c>
      <c r="AN23" s="7"/>
      <c r="AO23" s="136">
        <f t="shared" si="9"/>
        <v>44581</v>
      </c>
      <c r="AP23" s="162">
        <f>VLOOKUP($AO23,[1]Plan1!$EW$172:$EZ$293,2)</f>
        <v>6075.69</v>
      </c>
      <c r="AQ23" s="161">
        <f t="shared" si="21"/>
        <v>44520</v>
      </c>
      <c r="AR23" s="162">
        <f>VLOOKUP($AO23,[1]Plan1!$EW$172:$EZ$293,4)</f>
        <v>6120.04</v>
      </c>
      <c r="AS23" s="161">
        <f t="shared" si="22"/>
        <v>44550</v>
      </c>
      <c r="AT23" s="163">
        <f t="shared" si="23"/>
        <v>7.2995824342585447E-3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44200</v>
      </c>
      <c r="B24" s="114">
        <f t="shared" si="0"/>
        <v>1006.17065385</v>
      </c>
      <c r="C24" s="114">
        <f t="shared" si="24"/>
        <v>1000</v>
      </c>
      <c r="D24" s="115">
        <f t="shared" si="11"/>
        <v>5438.12</v>
      </c>
      <c r="E24" s="116">
        <f t="shared" si="25"/>
        <v>5486.52</v>
      </c>
      <c r="F24" s="117">
        <f t="shared" si="12"/>
        <v>44156</v>
      </c>
      <c r="G24" s="118">
        <f t="shared" si="1"/>
        <v>8.9001346053416697E-3</v>
      </c>
      <c r="H24" s="119">
        <f t="shared" si="26"/>
        <v>44216</v>
      </c>
      <c r="I24" s="119">
        <f t="shared" si="13"/>
        <v>44216</v>
      </c>
      <c r="J24" s="120">
        <f t="shared" si="14"/>
        <v>20</v>
      </c>
      <c r="K24" s="102">
        <f t="shared" si="2"/>
        <v>8</v>
      </c>
      <c r="L24" s="8">
        <f t="shared" si="15"/>
        <v>1.0035505899999999</v>
      </c>
      <c r="M24" s="121">
        <f t="shared" si="16"/>
        <v>1</v>
      </c>
      <c r="N24" s="121">
        <v>1</v>
      </c>
      <c r="O24" s="114">
        <f t="shared" si="3"/>
        <v>1.0035505899999999</v>
      </c>
      <c r="P24" s="114">
        <f t="shared" si="4"/>
        <v>1003.5505900000001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3">
        <f t="shared" si="18"/>
        <v>8.5599999999999996E-2</v>
      </c>
      <c r="U24" s="122">
        <f t="shared" si="19"/>
        <v>8</v>
      </c>
      <c r="V24" s="122">
        <v>252</v>
      </c>
      <c r="W24" s="121">
        <f t="shared" si="6"/>
        <v>1.002610794</v>
      </c>
      <c r="X24" s="114">
        <f t="shared" si="7"/>
        <v>2.6200638500000002</v>
      </c>
      <c r="Y24" s="114">
        <f t="shared" si="8"/>
        <v>0</v>
      </c>
      <c r="Z24" s="126" t="str">
        <f t="shared" si="28"/>
        <v>A+J=</v>
      </c>
      <c r="AA24" s="119">
        <f t="shared" si="29"/>
        <v>44216</v>
      </c>
      <c r="AB24" s="4"/>
      <c r="AC24" s="130">
        <f t="shared" si="30"/>
        <v>13</v>
      </c>
      <c r="AD24" s="136">
        <f t="shared" si="31"/>
        <v>44581</v>
      </c>
      <c r="AE24" s="132">
        <f t="shared" si="32"/>
        <v>1000</v>
      </c>
      <c r="AF24" s="134">
        <f t="shared" si="33"/>
        <v>23</v>
      </c>
      <c r="AG24" s="143">
        <f t="shared" si="56"/>
        <v>7.5244179999999998</v>
      </c>
      <c r="AH24" s="142">
        <f t="shared" si="34"/>
        <v>0</v>
      </c>
      <c r="AI24" s="138">
        <v>0</v>
      </c>
      <c r="AJ24" s="132">
        <f t="shared" si="57"/>
        <v>7.5244179999999998</v>
      </c>
      <c r="AK24" s="130">
        <f t="shared" si="36"/>
        <v>13</v>
      </c>
      <c r="AL24" s="139" t="s">
        <v>79</v>
      </c>
      <c r="AM24" s="136">
        <f t="shared" si="20"/>
        <v>44613</v>
      </c>
      <c r="AN24" s="7"/>
      <c r="AO24" s="136">
        <f t="shared" si="9"/>
        <v>44613</v>
      </c>
      <c r="AP24" s="162">
        <f>VLOOKUP($AO24,[1]Plan1!$EW$172:$EZ$293,2)</f>
        <v>6120.04</v>
      </c>
      <c r="AQ24" s="161">
        <f t="shared" si="21"/>
        <v>44551</v>
      </c>
      <c r="AR24" s="162">
        <f>VLOOKUP($AO24,[1]Plan1!$EW$172:$EZ$293,4)</f>
        <v>6153.09</v>
      </c>
      <c r="AS24" s="161">
        <f t="shared" si="22"/>
        <v>44582</v>
      </c>
      <c r="AT24" s="163">
        <f t="shared" si="23"/>
        <v>5.4002915013626751E-3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44201</v>
      </c>
      <c r="B25" s="114">
        <f t="shared" si="0"/>
        <v>1006.9446586800001</v>
      </c>
      <c r="C25" s="114">
        <f t="shared" si="24"/>
        <v>1000</v>
      </c>
      <c r="D25" s="115">
        <f t="shared" si="11"/>
        <v>5438.12</v>
      </c>
      <c r="E25" s="116">
        <f t="shared" si="25"/>
        <v>5486.52</v>
      </c>
      <c r="F25" s="117">
        <f t="shared" si="12"/>
        <v>44156</v>
      </c>
      <c r="G25" s="118">
        <f t="shared" si="1"/>
        <v>8.9001346053416697E-3</v>
      </c>
      <c r="H25" s="119">
        <f t="shared" si="26"/>
        <v>44216</v>
      </c>
      <c r="I25" s="119">
        <f t="shared" si="13"/>
        <v>44216</v>
      </c>
      <c r="J25" s="120">
        <f t="shared" si="14"/>
        <v>20</v>
      </c>
      <c r="K25" s="102">
        <f t="shared" si="2"/>
        <v>9</v>
      </c>
      <c r="L25" s="8">
        <f t="shared" si="15"/>
        <v>1.0039952999999999</v>
      </c>
      <c r="M25" s="121">
        <f t="shared" si="16"/>
        <v>1</v>
      </c>
      <c r="N25" s="121">
        <v>1</v>
      </c>
      <c r="O25" s="114">
        <f t="shared" si="3"/>
        <v>1.0039952999999999</v>
      </c>
      <c r="P25" s="114">
        <f t="shared" si="4"/>
        <v>1003.9953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3">
        <f t="shared" si="18"/>
        <v>8.5599999999999996E-2</v>
      </c>
      <c r="U25" s="122">
        <f t="shared" si="19"/>
        <v>9</v>
      </c>
      <c r="V25" s="122">
        <v>252</v>
      </c>
      <c r="W25" s="121">
        <f t="shared" si="6"/>
        <v>1.0029376219999999</v>
      </c>
      <c r="X25" s="114">
        <f t="shared" si="7"/>
        <v>2.94935868</v>
      </c>
      <c r="Y25" s="114">
        <f t="shared" si="8"/>
        <v>0</v>
      </c>
      <c r="Z25" s="126" t="str">
        <f t="shared" si="28"/>
        <v>A+J=</v>
      </c>
      <c r="AA25" s="119">
        <f t="shared" si="29"/>
        <v>44216</v>
      </c>
      <c r="AB25" s="4"/>
      <c r="AC25" s="130">
        <f t="shared" si="30"/>
        <v>14</v>
      </c>
      <c r="AD25" s="136">
        <f t="shared" si="31"/>
        <v>44613</v>
      </c>
      <c r="AE25" s="132">
        <f t="shared" ref="AE25" si="58">(AE24-AH25)</f>
        <v>1000</v>
      </c>
      <c r="AF25" s="134">
        <f t="shared" si="33"/>
        <v>22</v>
      </c>
      <c r="AG25" s="143">
        <f t="shared" ref="AG25" si="59">TRUNC(AE24*(ROUND((1+T$10)^(AF25/252),9)-1),8)</f>
        <v>7.1960949999999997</v>
      </c>
      <c r="AH25" s="142">
        <f t="shared" ref="AH25" si="60">TRUNC((AE24*AI25),8)</f>
        <v>0</v>
      </c>
      <c r="AI25" s="138">
        <v>0</v>
      </c>
      <c r="AJ25" s="132">
        <f t="shared" ref="AJ25" si="61">(AG25+AH25)</f>
        <v>7.1960949999999997</v>
      </c>
      <c r="AK25" s="130">
        <f t="shared" si="36"/>
        <v>14</v>
      </c>
      <c r="AL25" s="139" t="s">
        <v>79</v>
      </c>
      <c r="AM25" s="136">
        <f t="shared" ref="AM25" si="62">AD26</f>
        <v>44641</v>
      </c>
      <c r="AN25" s="7"/>
      <c r="AO25" s="136">
        <f t="shared" si="9"/>
        <v>44641</v>
      </c>
      <c r="AP25" s="162">
        <f>VLOOKUP($AO25,[1]Plan1!$EW$172:$EZ$293,2)</f>
        <v>6153.09</v>
      </c>
      <c r="AQ25" s="161">
        <f t="shared" si="21"/>
        <v>44582</v>
      </c>
      <c r="AR25" s="162">
        <f>VLOOKUP($AO25,[1]Plan1!$EW$172:$EZ$293,4)</f>
        <v>6215.24</v>
      </c>
      <c r="AS25" s="161">
        <f t="shared" si="22"/>
        <v>44613</v>
      </c>
      <c r="AT25" s="163">
        <f t="shared" si="23"/>
        <v>1.0100616113204897E-2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44202</v>
      </c>
      <c r="B26" s="114">
        <f t="shared" ref="B26" si="63">(P26+X26)</f>
        <v>1007.71925128</v>
      </c>
      <c r="C26" s="114">
        <f t="shared" si="24"/>
        <v>1000</v>
      </c>
      <c r="D26" s="115">
        <f t="shared" ref="D26" si="64">IF(E26=E25,D25,E25)</f>
        <v>5438.12</v>
      </c>
      <c r="E26" s="116">
        <f t="shared" si="25"/>
        <v>5486.52</v>
      </c>
      <c r="F26" s="117">
        <f t="shared" ref="F26" si="65">IF(D26=D25,F25,A26)</f>
        <v>44156</v>
      </c>
      <c r="G26" s="118">
        <f t="shared" ref="G26" si="66">(E26/D26)-1</f>
        <v>8.9001346053416697E-3</v>
      </c>
      <c r="H26" s="119">
        <f t="shared" ref="H26" si="67">IF(DAY(A26)=H$9,VLOOKUP(A26,AH$118:AN$450,4),H25)</f>
        <v>44216</v>
      </c>
      <c r="I26" s="119">
        <f t="shared" ref="I26" si="68">IF(A26&gt;I25,H26,I25)</f>
        <v>44216</v>
      </c>
      <c r="J26" s="120">
        <f t="shared" si="14"/>
        <v>20</v>
      </c>
      <c r="K26" s="102">
        <f t="shared" si="2"/>
        <v>10</v>
      </c>
      <c r="L26" s="8">
        <f t="shared" ref="L26" si="69">IF(E26&lt;D26,1,TRUNC((E26/D26)^TRUNC((K26/J26),9),8))</f>
        <v>1.0044401999999999</v>
      </c>
      <c r="M26" s="121">
        <f t="shared" ref="M26" si="70">IF(I26&gt;I25,L25,M25)</f>
        <v>1</v>
      </c>
      <c r="N26" s="121">
        <v>1</v>
      </c>
      <c r="O26" s="114">
        <f t="shared" ref="O26" si="71">TRUNC(TRUNC((L26*N26),15),8)</f>
        <v>1.0044401999999999</v>
      </c>
      <c r="P26" s="114">
        <f t="shared" ref="P26" si="72">TRUNC(C26*O26,8)</f>
        <v>1004.4402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3">
        <f t="shared" si="18"/>
        <v>8.5599999999999996E-2</v>
      </c>
      <c r="U26" s="122">
        <f t="shared" ref="U26" si="73">IF(A25&lt;L$2,0,IF(Q25&gt;0,1,IF(K26=K25,U25,U25+1)))</f>
        <v>10</v>
      </c>
      <c r="V26" s="122">
        <v>252</v>
      </c>
      <c r="W26" s="121">
        <f t="shared" ref="W26" si="74">ROUND((1+T26)^TRUNC((U26/V26),9),9)</f>
        <v>1.003264556</v>
      </c>
      <c r="X26" s="114">
        <f t="shared" ref="X26" si="75">TRUNC((P26*(W26-1)),8)</f>
        <v>3.27905128</v>
      </c>
      <c r="Y26" s="114">
        <f t="shared" ref="Y26" si="76">IF(Q26&gt;0,S26+X26,0)</f>
        <v>0</v>
      </c>
      <c r="Z26" s="126" t="str">
        <f t="shared" si="28"/>
        <v>A+J=</v>
      </c>
      <c r="AA26" s="119">
        <f t="shared" si="29"/>
        <v>44216</v>
      </c>
      <c r="AB26" s="4"/>
      <c r="AC26" s="130">
        <f t="shared" si="30"/>
        <v>15</v>
      </c>
      <c r="AD26" s="136">
        <f t="shared" si="31"/>
        <v>44641</v>
      </c>
      <c r="AE26" s="132">
        <f t="shared" ref="AE26:AE71" si="77">(AE25-AH26)</f>
        <v>1000</v>
      </c>
      <c r="AF26" s="134">
        <f t="shared" si="33"/>
        <v>18</v>
      </c>
      <c r="AG26" s="143">
        <f t="shared" ref="AG26:AG71" si="78">TRUNC(AE25*(ROUND((1+T$10)^(AF26/252),9)-1),8)</f>
        <v>5.8838729900000004</v>
      </c>
      <c r="AH26" s="142">
        <f t="shared" ref="AH26:AH71" si="79">TRUNC((AE25*AI26),8)</f>
        <v>0</v>
      </c>
      <c r="AI26" s="138">
        <v>0</v>
      </c>
      <c r="AJ26" s="132">
        <f t="shared" ref="AJ26:AJ71" si="80">(AG26+AH26)</f>
        <v>5.8838729900000004</v>
      </c>
      <c r="AK26" s="130">
        <f t="shared" si="36"/>
        <v>15</v>
      </c>
      <c r="AL26" s="139" t="s">
        <v>79</v>
      </c>
      <c r="AM26" s="136">
        <f t="shared" ref="AM26:AM70" si="81">AD27</f>
        <v>44671</v>
      </c>
      <c r="AN26" s="7"/>
      <c r="AO26" s="136">
        <f t="shared" si="9"/>
        <v>44671</v>
      </c>
      <c r="AP26" s="162">
        <f>VLOOKUP($AO26,[1]Plan1!$EW$172:$EZ$293,2)</f>
        <v>6215.24</v>
      </c>
      <c r="AQ26" s="161">
        <f t="shared" si="21"/>
        <v>44612</v>
      </c>
      <c r="AR26" s="162">
        <f>VLOOKUP($AO26,[1]Plan1!$EW$172:$EZ$293,4)</f>
        <v>6315.93</v>
      </c>
      <c r="AS26" s="161">
        <f t="shared" si="22"/>
        <v>44640</v>
      </c>
      <c r="AT26" s="163">
        <f t="shared" si="23"/>
        <v>1.6200500704719456E-2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44203</v>
      </c>
      <c r="B27" s="114">
        <f t="shared" si="0"/>
        <v>1008.49445406</v>
      </c>
      <c r="C27" s="114">
        <f t="shared" si="24"/>
        <v>1000</v>
      </c>
      <c r="D27" s="115">
        <f t="shared" si="11"/>
        <v>5438.12</v>
      </c>
      <c r="E27" s="116">
        <f t="shared" si="25"/>
        <v>5486.52</v>
      </c>
      <c r="F27" s="117">
        <f t="shared" si="12"/>
        <v>44156</v>
      </c>
      <c r="G27" s="118">
        <f t="shared" si="1"/>
        <v>8.9001346053416697E-3</v>
      </c>
      <c r="H27" s="119">
        <f t="shared" si="26"/>
        <v>44216</v>
      </c>
      <c r="I27" s="119">
        <f t="shared" si="13"/>
        <v>44216</v>
      </c>
      <c r="J27" s="120">
        <f t="shared" si="14"/>
        <v>20</v>
      </c>
      <c r="K27" s="102">
        <f t="shared" si="2"/>
        <v>11</v>
      </c>
      <c r="L27" s="8">
        <f t="shared" si="15"/>
        <v>1.0048853099999999</v>
      </c>
      <c r="M27" s="121">
        <f t="shared" si="16"/>
        <v>1</v>
      </c>
      <c r="N27" s="121">
        <v>1</v>
      </c>
      <c r="O27" s="114">
        <f t="shared" si="3"/>
        <v>1.0048853099999999</v>
      </c>
      <c r="P27" s="114">
        <f t="shared" si="4"/>
        <v>1004.88531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3">
        <f t="shared" si="18"/>
        <v>8.5599999999999996E-2</v>
      </c>
      <c r="U27" s="122">
        <f t="shared" si="19"/>
        <v>11</v>
      </c>
      <c r="V27" s="122">
        <v>252</v>
      </c>
      <c r="W27" s="121">
        <f t="shared" si="6"/>
        <v>1.0035915980000001</v>
      </c>
      <c r="X27" s="114">
        <f t="shared" si="7"/>
        <v>3.6091440600000002</v>
      </c>
      <c r="Y27" s="114">
        <f t="shared" si="8"/>
        <v>0</v>
      </c>
      <c r="Z27" s="126" t="str">
        <f t="shared" si="28"/>
        <v>A+J=</v>
      </c>
      <c r="AA27" s="119">
        <f t="shared" si="29"/>
        <v>44216</v>
      </c>
      <c r="AB27" s="4"/>
      <c r="AC27" s="130">
        <f t="shared" si="30"/>
        <v>16</v>
      </c>
      <c r="AD27" s="136">
        <f t="shared" si="31"/>
        <v>44671</v>
      </c>
      <c r="AE27" s="132">
        <f t="shared" si="77"/>
        <v>1000</v>
      </c>
      <c r="AF27" s="134">
        <f t="shared" si="33"/>
        <v>21</v>
      </c>
      <c r="AG27" s="143">
        <f t="shared" si="78"/>
        <v>6.8678790000000003</v>
      </c>
      <c r="AH27" s="142">
        <f t="shared" si="79"/>
        <v>0</v>
      </c>
      <c r="AI27" s="138">
        <v>0</v>
      </c>
      <c r="AJ27" s="132">
        <f t="shared" si="80"/>
        <v>6.8678790000000003</v>
      </c>
      <c r="AK27" s="130">
        <f t="shared" si="36"/>
        <v>16</v>
      </c>
      <c r="AL27" s="139" t="s">
        <v>79</v>
      </c>
      <c r="AM27" s="136">
        <f t="shared" si="81"/>
        <v>44701</v>
      </c>
      <c r="AN27" s="7"/>
      <c r="AO27" s="136">
        <f t="shared" si="9"/>
        <v>44701</v>
      </c>
      <c r="AP27" s="162">
        <f>VLOOKUP($AO27,[1]Plan1!$EW$172:$EZ$293,2)</f>
        <v>6315.93</v>
      </c>
      <c r="AQ27" s="161">
        <f t="shared" si="21"/>
        <v>44640</v>
      </c>
      <c r="AR27" s="162">
        <f>VLOOKUP($AO27,[1]Plan1!$EW$172:$EZ$293,4)</f>
        <v>6382.88</v>
      </c>
      <c r="AS27" s="161">
        <f t="shared" si="22"/>
        <v>44671</v>
      </c>
      <c r="AT27" s="163">
        <f t="shared" si="23"/>
        <v>1.0600180812643467E-2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44204</v>
      </c>
      <c r="B28" s="114">
        <f t="shared" si="0"/>
        <v>1009.2702442999999</v>
      </c>
      <c r="C28" s="114">
        <f t="shared" si="24"/>
        <v>1000</v>
      </c>
      <c r="D28" s="115">
        <f t="shared" si="11"/>
        <v>5438.12</v>
      </c>
      <c r="E28" s="116">
        <f t="shared" si="25"/>
        <v>5486.52</v>
      </c>
      <c r="F28" s="117">
        <f t="shared" si="12"/>
        <v>44156</v>
      </c>
      <c r="G28" s="118">
        <f t="shared" si="1"/>
        <v>8.9001346053416697E-3</v>
      </c>
      <c r="H28" s="119">
        <f t="shared" si="26"/>
        <v>44216</v>
      </c>
      <c r="I28" s="119">
        <f t="shared" si="13"/>
        <v>44216</v>
      </c>
      <c r="J28" s="120">
        <f t="shared" si="14"/>
        <v>20</v>
      </c>
      <c r="K28" s="102">
        <f t="shared" si="2"/>
        <v>12</v>
      </c>
      <c r="L28" s="8">
        <f t="shared" si="15"/>
        <v>1.0053306099999999</v>
      </c>
      <c r="M28" s="121">
        <f t="shared" si="16"/>
        <v>1</v>
      </c>
      <c r="N28" s="121">
        <v>1</v>
      </c>
      <c r="O28" s="114">
        <f t="shared" si="3"/>
        <v>1.0053306099999999</v>
      </c>
      <c r="P28" s="114">
        <f t="shared" si="4"/>
        <v>1005.33061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3">
        <f t="shared" si="18"/>
        <v>8.5599999999999996E-2</v>
      </c>
      <c r="U28" s="122">
        <f t="shared" si="19"/>
        <v>12</v>
      </c>
      <c r="V28" s="122">
        <v>252</v>
      </c>
      <c r="W28" s="121">
        <f t="shared" si="6"/>
        <v>1.003918745</v>
      </c>
      <c r="X28" s="114">
        <f t="shared" si="7"/>
        <v>3.9396342999999998</v>
      </c>
      <c r="Y28" s="114">
        <f t="shared" si="8"/>
        <v>0</v>
      </c>
      <c r="Z28" s="126" t="str">
        <f t="shared" si="28"/>
        <v>A+J=</v>
      </c>
      <c r="AA28" s="119">
        <f t="shared" si="29"/>
        <v>44216</v>
      </c>
      <c r="AB28" s="4"/>
      <c r="AC28" s="130">
        <f t="shared" si="30"/>
        <v>17</v>
      </c>
      <c r="AD28" s="136">
        <f t="shared" si="31"/>
        <v>44701</v>
      </c>
      <c r="AE28" s="132">
        <f t="shared" si="77"/>
        <v>1000</v>
      </c>
      <c r="AF28" s="134">
        <f t="shared" si="33"/>
        <v>21</v>
      </c>
      <c r="AG28" s="143">
        <f t="shared" si="78"/>
        <v>6.8678790000000003</v>
      </c>
      <c r="AH28" s="142">
        <f t="shared" si="79"/>
        <v>0</v>
      </c>
      <c r="AI28" s="138">
        <v>0</v>
      </c>
      <c r="AJ28" s="132">
        <f t="shared" si="80"/>
        <v>6.8678790000000003</v>
      </c>
      <c r="AK28" s="130">
        <f t="shared" si="36"/>
        <v>17</v>
      </c>
      <c r="AL28" s="139" t="s">
        <v>79</v>
      </c>
      <c r="AM28" s="136">
        <f t="shared" si="81"/>
        <v>44732</v>
      </c>
      <c r="AN28" s="7"/>
      <c r="AO28" s="136">
        <f t="shared" si="9"/>
        <v>44732</v>
      </c>
      <c r="AP28" s="162">
        <f>VLOOKUP($AO28,[1]Plan1!$EW$172:$EZ$293,2)</f>
        <v>6382.88</v>
      </c>
      <c r="AQ28" s="161">
        <f t="shared" si="21"/>
        <v>44671</v>
      </c>
      <c r="AR28" s="162">
        <f>VLOOKUP($AO28,[1]Plan1!$EW$172:$EZ$293,4)</f>
        <v>6412.88</v>
      </c>
      <c r="AS28" s="161">
        <f t="shared" si="22"/>
        <v>44701</v>
      </c>
      <c r="AT28" s="163">
        <f t="shared" si="23"/>
        <v>4.7000726944577131E-3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44205</v>
      </c>
      <c r="B29" s="114">
        <f t="shared" si="0"/>
        <v>1010.04663536</v>
      </c>
      <c r="C29" s="114">
        <f t="shared" si="24"/>
        <v>1000</v>
      </c>
      <c r="D29" s="115">
        <f t="shared" si="11"/>
        <v>5438.12</v>
      </c>
      <c r="E29" s="116">
        <f t="shared" si="25"/>
        <v>5486.52</v>
      </c>
      <c r="F29" s="117">
        <f t="shared" si="12"/>
        <v>44156</v>
      </c>
      <c r="G29" s="118">
        <f t="shared" si="1"/>
        <v>8.9001346053416697E-3</v>
      </c>
      <c r="H29" s="119">
        <f t="shared" si="26"/>
        <v>44216</v>
      </c>
      <c r="I29" s="119">
        <f t="shared" si="13"/>
        <v>44216</v>
      </c>
      <c r="J29" s="120">
        <f t="shared" si="14"/>
        <v>20</v>
      </c>
      <c r="K29" s="102">
        <f t="shared" si="2"/>
        <v>13</v>
      </c>
      <c r="L29" s="8">
        <f t="shared" si="15"/>
        <v>1.00577611</v>
      </c>
      <c r="M29" s="121">
        <f t="shared" si="16"/>
        <v>1</v>
      </c>
      <c r="N29" s="121">
        <v>1</v>
      </c>
      <c r="O29" s="114">
        <f t="shared" si="3"/>
        <v>1.00577611</v>
      </c>
      <c r="P29" s="114">
        <f t="shared" si="4"/>
        <v>1005.77611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3">
        <f t="shared" si="18"/>
        <v>8.5599999999999996E-2</v>
      </c>
      <c r="U29" s="122">
        <f t="shared" si="19"/>
        <v>13</v>
      </c>
      <c r="V29" s="122">
        <v>252</v>
      </c>
      <c r="W29" s="121">
        <f t="shared" si="6"/>
        <v>1.004246</v>
      </c>
      <c r="X29" s="114">
        <f t="shared" si="7"/>
        <v>4.2705253599999997</v>
      </c>
      <c r="Y29" s="114">
        <f t="shared" si="8"/>
        <v>0</v>
      </c>
      <c r="Z29" s="126" t="str">
        <f t="shared" si="28"/>
        <v>A+J=</v>
      </c>
      <c r="AA29" s="119">
        <f t="shared" si="29"/>
        <v>44216</v>
      </c>
      <c r="AB29" s="4"/>
      <c r="AC29" s="130">
        <f t="shared" si="30"/>
        <v>18</v>
      </c>
      <c r="AD29" s="136">
        <f t="shared" si="31"/>
        <v>44732</v>
      </c>
      <c r="AE29" s="132">
        <f t="shared" si="77"/>
        <v>1000</v>
      </c>
      <c r="AF29" s="134">
        <f t="shared" si="33"/>
        <v>20</v>
      </c>
      <c r="AG29" s="143">
        <f t="shared" si="78"/>
        <v>6.5397699999999999</v>
      </c>
      <c r="AH29" s="142">
        <f t="shared" si="79"/>
        <v>0</v>
      </c>
      <c r="AI29" s="138">
        <v>0</v>
      </c>
      <c r="AJ29" s="132">
        <f t="shared" si="80"/>
        <v>6.5397699999999999</v>
      </c>
      <c r="AK29" s="130">
        <f t="shared" si="36"/>
        <v>18</v>
      </c>
      <c r="AL29" s="139" t="s">
        <v>79</v>
      </c>
      <c r="AM29" s="136">
        <f t="shared" si="81"/>
        <v>44762</v>
      </c>
      <c r="AN29" s="7"/>
      <c r="AO29" s="136">
        <f t="shared" si="9"/>
        <v>44762</v>
      </c>
      <c r="AP29" s="162">
        <f>VLOOKUP($AO29,[1]Plan1!$EW$172:$EZ$293,2)</f>
        <v>6412.88</v>
      </c>
      <c r="AQ29" s="161">
        <f t="shared" si="21"/>
        <v>44701</v>
      </c>
      <c r="AR29" s="162">
        <f>VLOOKUP($AO29,[1]Plan1!$EW$172:$EZ$293,4)</f>
        <v>6455.85</v>
      </c>
      <c r="AS29" s="161">
        <f t="shared" si="22"/>
        <v>44732</v>
      </c>
      <c r="AT29" s="163">
        <f t="shared" si="23"/>
        <v>6.7005775876050055E-3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44206</v>
      </c>
      <c r="B30" s="114">
        <f t="shared" si="0"/>
        <v>1010.04663536</v>
      </c>
      <c r="C30" s="114">
        <f t="shared" si="24"/>
        <v>1000</v>
      </c>
      <c r="D30" s="115">
        <f t="shared" si="11"/>
        <v>5438.12</v>
      </c>
      <c r="E30" s="116">
        <f t="shared" si="25"/>
        <v>5486.52</v>
      </c>
      <c r="F30" s="117">
        <f t="shared" si="12"/>
        <v>44156</v>
      </c>
      <c r="G30" s="118">
        <f t="shared" si="1"/>
        <v>8.9001346053416697E-3</v>
      </c>
      <c r="H30" s="119">
        <f t="shared" si="26"/>
        <v>44216</v>
      </c>
      <c r="I30" s="119">
        <f t="shared" si="13"/>
        <v>44216</v>
      </c>
      <c r="J30" s="120">
        <f t="shared" si="14"/>
        <v>20</v>
      </c>
      <c r="K30" s="102">
        <f t="shared" si="2"/>
        <v>13</v>
      </c>
      <c r="L30" s="8">
        <f t="shared" si="15"/>
        <v>1.00577611</v>
      </c>
      <c r="M30" s="121">
        <f t="shared" si="16"/>
        <v>1</v>
      </c>
      <c r="N30" s="121">
        <v>1</v>
      </c>
      <c r="O30" s="114">
        <f t="shared" si="3"/>
        <v>1.00577611</v>
      </c>
      <c r="P30" s="114">
        <f t="shared" si="4"/>
        <v>1005.77611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3">
        <f t="shared" si="18"/>
        <v>8.5599999999999996E-2</v>
      </c>
      <c r="U30" s="122">
        <f t="shared" si="19"/>
        <v>13</v>
      </c>
      <c r="V30" s="122">
        <v>252</v>
      </c>
      <c r="W30" s="121">
        <f t="shared" si="6"/>
        <v>1.004246</v>
      </c>
      <c r="X30" s="114">
        <f t="shared" si="7"/>
        <v>4.2705253599999997</v>
      </c>
      <c r="Y30" s="114">
        <f t="shared" si="8"/>
        <v>0</v>
      </c>
      <c r="Z30" s="126" t="str">
        <f t="shared" si="28"/>
        <v>A+J=</v>
      </c>
      <c r="AA30" s="119">
        <f t="shared" si="29"/>
        <v>44216</v>
      </c>
      <c r="AB30" s="4"/>
      <c r="AC30" s="130">
        <f t="shared" si="30"/>
        <v>19</v>
      </c>
      <c r="AD30" s="136">
        <f t="shared" si="31"/>
        <v>44762</v>
      </c>
      <c r="AE30" s="132">
        <f t="shared" si="77"/>
        <v>1000</v>
      </c>
      <c r="AF30" s="134">
        <f t="shared" si="33"/>
        <v>22</v>
      </c>
      <c r="AG30" s="143">
        <f t="shared" si="78"/>
        <v>7.1960949999999997</v>
      </c>
      <c r="AH30" s="142">
        <f t="shared" si="79"/>
        <v>0</v>
      </c>
      <c r="AI30" s="138">
        <v>0</v>
      </c>
      <c r="AJ30" s="132">
        <f t="shared" si="80"/>
        <v>7.1960949999999997</v>
      </c>
      <c r="AK30" s="130">
        <f t="shared" si="36"/>
        <v>19</v>
      </c>
      <c r="AL30" s="139" t="s">
        <v>79</v>
      </c>
      <c r="AM30" s="136">
        <f t="shared" si="81"/>
        <v>44795</v>
      </c>
      <c r="AN30" s="7"/>
      <c r="AO30" s="136">
        <f t="shared" si="9"/>
        <v>44795</v>
      </c>
      <c r="AP30" s="162">
        <f>VLOOKUP($AO30,[1]Plan1!$EW$172:$EZ$293,2)</f>
        <v>6455.85</v>
      </c>
      <c r="AQ30" s="161">
        <f t="shared" si="21"/>
        <v>44734</v>
      </c>
      <c r="AR30" s="162">
        <f>VLOOKUP($AO30,[1]Plan1!$EW$172:$EZ$293,4)</f>
        <v>6411.95</v>
      </c>
      <c r="AS30" s="161">
        <f t="shared" si="22"/>
        <v>44764</v>
      </c>
      <c r="AT30" s="163">
        <f t="shared" si="23"/>
        <v>-6.8000340776196433E-3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44207</v>
      </c>
      <c r="B31" s="114">
        <f t="shared" si="0"/>
        <v>1010.04663536</v>
      </c>
      <c r="C31" s="114">
        <f t="shared" si="24"/>
        <v>1000</v>
      </c>
      <c r="D31" s="115">
        <f t="shared" si="11"/>
        <v>5438.12</v>
      </c>
      <c r="E31" s="116">
        <f t="shared" si="25"/>
        <v>5486.52</v>
      </c>
      <c r="F31" s="117">
        <f t="shared" si="12"/>
        <v>44156</v>
      </c>
      <c r="G31" s="118">
        <f t="shared" si="1"/>
        <v>8.9001346053416697E-3</v>
      </c>
      <c r="H31" s="119">
        <f t="shared" si="26"/>
        <v>44216</v>
      </c>
      <c r="I31" s="119">
        <f t="shared" si="13"/>
        <v>44216</v>
      </c>
      <c r="J31" s="120">
        <f t="shared" si="14"/>
        <v>20</v>
      </c>
      <c r="K31" s="102">
        <f t="shared" si="2"/>
        <v>13</v>
      </c>
      <c r="L31" s="8">
        <f t="shared" si="15"/>
        <v>1.00577611</v>
      </c>
      <c r="M31" s="121">
        <f t="shared" si="16"/>
        <v>1</v>
      </c>
      <c r="N31" s="121">
        <f t="shared" ref="N31:N94" si="82">IF(I31&gt;I30,N30*M31,N30)</f>
        <v>1</v>
      </c>
      <c r="O31" s="114">
        <f t="shared" si="3"/>
        <v>1.00577611</v>
      </c>
      <c r="P31" s="114">
        <f t="shared" si="4"/>
        <v>1005.77611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3">
        <f t="shared" si="18"/>
        <v>8.5599999999999996E-2</v>
      </c>
      <c r="U31" s="122">
        <f t="shared" si="19"/>
        <v>13</v>
      </c>
      <c r="V31" s="122">
        <v>252</v>
      </c>
      <c r="W31" s="121">
        <f t="shared" si="6"/>
        <v>1.004246</v>
      </c>
      <c r="X31" s="114">
        <f t="shared" si="7"/>
        <v>4.2705253599999997</v>
      </c>
      <c r="Y31" s="114">
        <f t="shared" si="8"/>
        <v>0</v>
      </c>
      <c r="Z31" s="126" t="str">
        <f t="shared" si="28"/>
        <v>A+J=</v>
      </c>
      <c r="AA31" s="119">
        <f t="shared" si="29"/>
        <v>44216</v>
      </c>
      <c r="AB31" s="4"/>
      <c r="AC31" s="130">
        <f t="shared" si="30"/>
        <v>20</v>
      </c>
      <c r="AD31" s="136">
        <f t="shared" si="31"/>
        <v>44795</v>
      </c>
      <c r="AE31" s="132">
        <f t="shared" si="77"/>
        <v>1000</v>
      </c>
      <c r="AF31" s="134">
        <f t="shared" si="33"/>
        <v>23</v>
      </c>
      <c r="AG31" s="143">
        <f t="shared" si="78"/>
        <v>7.5244179999999998</v>
      </c>
      <c r="AH31" s="142">
        <f t="shared" si="79"/>
        <v>0</v>
      </c>
      <c r="AI31" s="138">
        <v>0</v>
      </c>
      <c r="AJ31" s="132">
        <f t="shared" si="80"/>
        <v>7.5244179999999998</v>
      </c>
      <c r="AK31" s="130">
        <f t="shared" si="36"/>
        <v>20</v>
      </c>
      <c r="AL31" s="139" t="s">
        <v>79</v>
      </c>
      <c r="AM31" s="136">
        <f t="shared" si="81"/>
        <v>44824</v>
      </c>
      <c r="AN31" s="7"/>
      <c r="AO31" s="136">
        <f t="shared" si="9"/>
        <v>44824</v>
      </c>
      <c r="AP31" s="162">
        <f>VLOOKUP($AO31,[1]Plan1!$EW$172:$EZ$293,2)</f>
        <v>6411.95</v>
      </c>
      <c r="AQ31" s="161">
        <f t="shared" si="21"/>
        <v>44762</v>
      </c>
      <c r="AR31" s="162">
        <f>VLOOKUP($AO31,[1]Plan1!$EW$172:$EZ$293,4)</f>
        <v>6388.87</v>
      </c>
      <c r="AS31" s="161">
        <f t="shared" si="22"/>
        <v>44793</v>
      </c>
      <c r="AT31" s="163">
        <f t="shared" si="23"/>
        <v>-3.599529004437052E-3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44208</v>
      </c>
      <c r="B32" s="114">
        <f t="shared" si="0"/>
        <v>1010.82361553</v>
      </c>
      <c r="C32" s="114">
        <f t="shared" si="24"/>
        <v>1000</v>
      </c>
      <c r="D32" s="115">
        <f t="shared" si="11"/>
        <v>5438.12</v>
      </c>
      <c r="E32" s="116">
        <f t="shared" si="25"/>
        <v>5486.52</v>
      </c>
      <c r="F32" s="117">
        <f t="shared" si="12"/>
        <v>44156</v>
      </c>
      <c r="G32" s="118">
        <f t="shared" si="1"/>
        <v>8.9001346053416697E-3</v>
      </c>
      <c r="H32" s="119">
        <f t="shared" si="26"/>
        <v>44216</v>
      </c>
      <c r="I32" s="119">
        <f t="shared" si="13"/>
        <v>44216</v>
      </c>
      <c r="J32" s="120">
        <f t="shared" si="14"/>
        <v>20</v>
      </c>
      <c r="K32" s="102">
        <f t="shared" si="2"/>
        <v>14</v>
      </c>
      <c r="L32" s="8">
        <f t="shared" si="15"/>
        <v>1.0062218000000001</v>
      </c>
      <c r="M32" s="121">
        <f t="shared" si="16"/>
        <v>1</v>
      </c>
      <c r="N32" s="121">
        <f t="shared" si="82"/>
        <v>1</v>
      </c>
      <c r="O32" s="114">
        <f t="shared" si="3"/>
        <v>1.0062218000000001</v>
      </c>
      <c r="P32" s="114">
        <f t="shared" si="4"/>
        <v>1006.2218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3">
        <f t="shared" si="18"/>
        <v>8.5599999999999996E-2</v>
      </c>
      <c r="U32" s="122">
        <f t="shared" si="19"/>
        <v>14</v>
      </c>
      <c r="V32" s="122">
        <v>252</v>
      </c>
      <c r="W32" s="121">
        <f t="shared" si="6"/>
        <v>1.0045733610000001</v>
      </c>
      <c r="X32" s="114">
        <f t="shared" si="7"/>
        <v>4.6018155299999997</v>
      </c>
      <c r="Y32" s="114">
        <f t="shared" si="8"/>
        <v>0</v>
      </c>
      <c r="Z32" s="126" t="str">
        <f t="shared" si="28"/>
        <v>A+J=</v>
      </c>
      <c r="AA32" s="119">
        <f t="shared" si="29"/>
        <v>44216</v>
      </c>
      <c r="AB32" s="4"/>
      <c r="AC32" s="130">
        <f t="shared" si="30"/>
        <v>21</v>
      </c>
      <c r="AD32" s="136">
        <f t="shared" si="31"/>
        <v>44824</v>
      </c>
      <c r="AE32" s="132">
        <f t="shared" si="77"/>
        <v>1000</v>
      </c>
      <c r="AF32" s="134">
        <f t="shared" si="33"/>
        <v>20</v>
      </c>
      <c r="AG32" s="143">
        <f t="shared" si="78"/>
        <v>6.5397699999999999</v>
      </c>
      <c r="AH32" s="142">
        <f t="shared" si="79"/>
        <v>0</v>
      </c>
      <c r="AI32" s="138">
        <v>0</v>
      </c>
      <c r="AJ32" s="132">
        <f t="shared" si="80"/>
        <v>6.5397699999999999</v>
      </c>
      <c r="AK32" s="130">
        <f t="shared" si="36"/>
        <v>21</v>
      </c>
      <c r="AL32" s="139" t="s">
        <v>79</v>
      </c>
      <c r="AM32" s="136">
        <f t="shared" si="81"/>
        <v>44854</v>
      </c>
      <c r="AN32" s="7"/>
      <c r="AO32" s="136">
        <f t="shared" si="9"/>
        <v>44854</v>
      </c>
      <c r="AP32" s="162">
        <f>VLOOKUP($AO32,[1]Plan1!$EW$172:$EZ$293,2)</f>
        <v>6388.87</v>
      </c>
      <c r="AQ32" s="161">
        <f t="shared" si="21"/>
        <v>44793</v>
      </c>
      <c r="AR32" s="162">
        <f>VLOOKUP($AO32,[1]Plan1!$EW$172:$EZ$293,4)</f>
        <v>6370.34</v>
      </c>
      <c r="AS32" s="161">
        <f t="shared" si="22"/>
        <v>44824</v>
      </c>
      <c r="AT32" s="163">
        <f t="shared" si="23"/>
        <v>-2.9003564010536831E-3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44209</v>
      </c>
      <c r="B33" s="114">
        <f t="shared" si="0"/>
        <v>1011.60120625</v>
      </c>
      <c r="C33" s="114">
        <f t="shared" si="24"/>
        <v>1000</v>
      </c>
      <c r="D33" s="115">
        <f t="shared" si="11"/>
        <v>5438.12</v>
      </c>
      <c r="E33" s="116">
        <f t="shared" si="25"/>
        <v>5486.52</v>
      </c>
      <c r="F33" s="117">
        <f t="shared" si="12"/>
        <v>44156</v>
      </c>
      <c r="G33" s="118">
        <f t="shared" si="1"/>
        <v>8.9001346053416697E-3</v>
      </c>
      <c r="H33" s="119">
        <f t="shared" si="26"/>
        <v>44216</v>
      </c>
      <c r="I33" s="119">
        <f t="shared" si="13"/>
        <v>44216</v>
      </c>
      <c r="J33" s="120">
        <f t="shared" si="14"/>
        <v>20</v>
      </c>
      <c r="K33" s="102">
        <f t="shared" si="2"/>
        <v>15</v>
      </c>
      <c r="L33" s="8">
        <f t="shared" si="15"/>
        <v>1.0066676999999999</v>
      </c>
      <c r="M33" s="121">
        <f t="shared" si="16"/>
        <v>1</v>
      </c>
      <c r="N33" s="121">
        <f t="shared" si="82"/>
        <v>1</v>
      </c>
      <c r="O33" s="114">
        <f t="shared" si="3"/>
        <v>1.0066676999999999</v>
      </c>
      <c r="P33" s="114">
        <f t="shared" si="4"/>
        <v>1006.6677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3">
        <f t="shared" si="18"/>
        <v>8.5599999999999996E-2</v>
      </c>
      <c r="U33" s="122">
        <f t="shared" si="19"/>
        <v>15</v>
      </c>
      <c r="V33" s="122">
        <v>252</v>
      </c>
      <c r="W33" s="121">
        <f t="shared" si="6"/>
        <v>1.0049008290000001</v>
      </c>
      <c r="X33" s="114">
        <f t="shared" si="7"/>
        <v>4.9335062499999998</v>
      </c>
      <c r="Y33" s="114">
        <f t="shared" si="8"/>
        <v>0</v>
      </c>
      <c r="Z33" s="126" t="str">
        <f t="shared" si="28"/>
        <v>A+J=</v>
      </c>
      <c r="AA33" s="119">
        <f t="shared" si="29"/>
        <v>44216</v>
      </c>
      <c r="AB33" s="4"/>
      <c r="AC33" s="130">
        <f t="shared" si="30"/>
        <v>22</v>
      </c>
      <c r="AD33" s="136">
        <f t="shared" si="31"/>
        <v>44854</v>
      </c>
      <c r="AE33" s="132">
        <f t="shared" si="77"/>
        <v>1000</v>
      </c>
      <c r="AF33" s="134">
        <f t="shared" si="33"/>
        <v>21</v>
      </c>
      <c r="AG33" s="143">
        <f t="shared" si="78"/>
        <v>6.8678790000000003</v>
      </c>
      <c r="AH33" s="142">
        <f t="shared" si="79"/>
        <v>0</v>
      </c>
      <c r="AI33" s="138">
        <v>0</v>
      </c>
      <c r="AJ33" s="132">
        <f t="shared" si="80"/>
        <v>6.8678790000000003</v>
      </c>
      <c r="AK33" s="130">
        <f t="shared" si="36"/>
        <v>22</v>
      </c>
      <c r="AL33" s="139" t="s">
        <v>79</v>
      </c>
      <c r="AM33" s="136">
        <f t="shared" si="81"/>
        <v>44886</v>
      </c>
      <c r="AN33" s="7"/>
      <c r="AO33" s="136">
        <f t="shared" si="9"/>
        <v>44886</v>
      </c>
      <c r="AP33" s="162">
        <f>VLOOKUP($AO33,[1]Plan1!$EW$172:$EZ$293,2)</f>
        <v>6370.34</v>
      </c>
      <c r="AQ33" s="161">
        <f t="shared" si="21"/>
        <v>44825</v>
      </c>
      <c r="AR33" s="162">
        <f>VLOOKUP($AO33,[1]Plan1!$EW$172:$EZ$293,4)</f>
        <v>6407.93</v>
      </c>
      <c r="AS33" s="161">
        <f t="shared" si="22"/>
        <v>44855</v>
      </c>
      <c r="AT33" s="163">
        <f t="shared" si="23"/>
        <v>5.9007839455980093E-3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44210</v>
      </c>
      <c r="B34" s="114">
        <f t="shared" si="0"/>
        <v>1012.37938676</v>
      </c>
      <c r="C34" s="114">
        <f t="shared" si="24"/>
        <v>1000</v>
      </c>
      <c r="D34" s="115">
        <f t="shared" si="11"/>
        <v>5438.12</v>
      </c>
      <c r="E34" s="116">
        <f t="shared" si="25"/>
        <v>5486.52</v>
      </c>
      <c r="F34" s="117">
        <f t="shared" si="12"/>
        <v>44156</v>
      </c>
      <c r="G34" s="118">
        <f t="shared" si="1"/>
        <v>8.9001346053416697E-3</v>
      </c>
      <c r="H34" s="119">
        <f t="shared" si="26"/>
        <v>44216</v>
      </c>
      <c r="I34" s="119">
        <f t="shared" si="13"/>
        <v>44216</v>
      </c>
      <c r="J34" s="120">
        <f t="shared" si="14"/>
        <v>20</v>
      </c>
      <c r="K34" s="102">
        <f t="shared" si="2"/>
        <v>16</v>
      </c>
      <c r="L34" s="8">
        <f t="shared" si="15"/>
        <v>1.00711379</v>
      </c>
      <c r="M34" s="121">
        <f t="shared" si="16"/>
        <v>1</v>
      </c>
      <c r="N34" s="121">
        <f t="shared" si="82"/>
        <v>1</v>
      </c>
      <c r="O34" s="114">
        <f t="shared" si="3"/>
        <v>1.00711379</v>
      </c>
      <c r="P34" s="114">
        <f t="shared" si="4"/>
        <v>1007.11379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3">
        <f t="shared" si="18"/>
        <v>8.5599999999999996E-2</v>
      </c>
      <c r="U34" s="122">
        <f t="shared" si="19"/>
        <v>16</v>
      </c>
      <c r="V34" s="122">
        <v>252</v>
      </c>
      <c r="W34" s="121">
        <f t="shared" si="6"/>
        <v>1.005228403</v>
      </c>
      <c r="X34" s="114">
        <f t="shared" si="7"/>
        <v>5.2655967600000002</v>
      </c>
      <c r="Y34" s="114">
        <f t="shared" si="8"/>
        <v>0</v>
      </c>
      <c r="Z34" s="126" t="str">
        <f t="shared" si="28"/>
        <v>A+J=</v>
      </c>
      <c r="AA34" s="119">
        <f t="shared" si="29"/>
        <v>44216</v>
      </c>
      <c r="AB34" s="4"/>
      <c r="AC34" s="130">
        <f t="shared" si="30"/>
        <v>23</v>
      </c>
      <c r="AD34" s="136">
        <f t="shared" si="31"/>
        <v>44886</v>
      </c>
      <c r="AE34" s="132">
        <f t="shared" si="77"/>
        <v>1000</v>
      </c>
      <c r="AF34" s="134">
        <f t="shared" si="33"/>
        <v>20</v>
      </c>
      <c r="AG34" s="143">
        <f t="shared" si="78"/>
        <v>6.5397699999999999</v>
      </c>
      <c r="AH34" s="142">
        <f t="shared" si="79"/>
        <v>0</v>
      </c>
      <c r="AI34" s="138">
        <v>0</v>
      </c>
      <c r="AJ34" s="132">
        <f t="shared" si="80"/>
        <v>6.5397699999999999</v>
      </c>
      <c r="AK34" s="130">
        <f t="shared" si="36"/>
        <v>23</v>
      </c>
      <c r="AL34" s="139" t="s">
        <v>79</v>
      </c>
      <c r="AM34" s="136">
        <f t="shared" si="81"/>
        <v>44915</v>
      </c>
      <c r="AN34" s="7"/>
      <c r="AO34" s="136">
        <f t="shared" si="9"/>
        <v>44915</v>
      </c>
      <c r="AP34" s="162">
        <f>VLOOKUP($AO34,[1]Plan1!$EW$172:$EZ$293,2)</f>
        <v>6407.93</v>
      </c>
      <c r="AQ34" s="161">
        <f t="shared" si="21"/>
        <v>44854</v>
      </c>
      <c r="AR34" s="162">
        <f>VLOOKUP($AO34,[1]Plan1!$EW$172:$EZ$293,4)</f>
        <v>6434.2</v>
      </c>
      <c r="AS34" s="161">
        <f t="shared" si="22"/>
        <v>44885</v>
      </c>
      <c r="AT34" s="163">
        <f t="shared" si="23"/>
        <v>4.0996078296735572E-3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44211</v>
      </c>
      <c r="B35" s="114">
        <f t="shared" si="0"/>
        <v>1013.1581694399999</v>
      </c>
      <c r="C35" s="114">
        <f t="shared" si="24"/>
        <v>1000</v>
      </c>
      <c r="D35" s="115">
        <f t="shared" si="11"/>
        <v>5438.12</v>
      </c>
      <c r="E35" s="116">
        <f t="shared" si="25"/>
        <v>5486.52</v>
      </c>
      <c r="F35" s="117">
        <f t="shared" si="12"/>
        <v>44156</v>
      </c>
      <c r="G35" s="118">
        <f t="shared" si="1"/>
        <v>8.9001346053416697E-3</v>
      </c>
      <c r="H35" s="119">
        <f t="shared" si="26"/>
        <v>44216</v>
      </c>
      <c r="I35" s="119">
        <f t="shared" si="13"/>
        <v>44216</v>
      </c>
      <c r="J35" s="120">
        <f t="shared" si="14"/>
        <v>20</v>
      </c>
      <c r="K35" s="102">
        <f t="shared" si="2"/>
        <v>17</v>
      </c>
      <c r="L35" s="8">
        <f t="shared" si="15"/>
        <v>1.00756008</v>
      </c>
      <c r="M35" s="121">
        <f t="shared" si="16"/>
        <v>1</v>
      </c>
      <c r="N35" s="121">
        <f t="shared" si="82"/>
        <v>1</v>
      </c>
      <c r="O35" s="114">
        <f t="shared" si="3"/>
        <v>1.00756008</v>
      </c>
      <c r="P35" s="114">
        <f t="shared" si="4"/>
        <v>1007.56008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3">
        <f t="shared" si="18"/>
        <v>8.5599999999999996E-2</v>
      </c>
      <c r="U35" s="122">
        <f t="shared" si="19"/>
        <v>17</v>
      </c>
      <c r="V35" s="122">
        <v>252</v>
      </c>
      <c r="W35" s="121">
        <f t="shared" si="6"/>
        <v>1.005556085</v>
      </c>
      <c r="X35" s="114">
        <f t="shared" si="7"/>
        <v>5.5980894399999999</v>
      </c>
      <c r="Y35" s="114">
        <f t="shared" si="8"/>
        <v>0</v>
      </c>
      <c r="Z35" s="126" t="str">
        <f t="shared" si="28"/>
        <v>A+J=</v>
      </c>
      <c r="AA35" s="119">
        <f t="shared" si="29"/>
        <v>44216</v>
      </c>
      <c r="AB35" s="4"/>
      <c r="AC35" s="130">
        <f t="shared" si="30"/>
        <v>24</v>
      </c>
      <c r="AD35" s="136">
        <f t="shared" si="31"/>
        <v>44915</v>
      </c>
      <c r="AE35" s="132">
        <f t="shared" si="77"/>
        <v>1000</v>
      </c>
      <c r="AF35" s="134">
        <f t="shared" si="33"/>
        <v>21</v>
      </c>
      <c r="AG35" s="143">
        <f t="shared" si="78"/>
        <v>6.8678790000000003</v>
      </c>
      <c r="AH35" s="142">
        <f t="shared" si="79"/>
        <v>0</v>
      </c>
      <c r="AI35" s="138">
        <v>0</v>
      </c>
      <c r="AJ35" s="132">
        <f t="shared" si="80"/>
        <v>6.8678790000000003</v>
      </c>
      <c r="AK35" s="130">
        <f t="shared" si="36"/>
        <v>24</v>
      </c>
      <c r="AL35" s="139" t="s">
        <v>79</v>
      </c>
      <c r="AM35" s="136">
        <f t="shared" si="81"/>
        <v>44946</v>
      </c>
      <c r="AN35" s="7"/>
      <c r="AO35" s="136">
        <f t="shared" si="9"/>
        <v>44946</v>
      </c>
      <c r="AP35" s="162">
        <f>VLOOKUP($AO35,[1]Plan1!$EW$172:$EZ$293,2)</f>
        <v>6434.2</v>
      </c>
      <c r="AQ35" s="161">
        <f t="shared" si="21"/>
        <v>44885</v>
      </c>
      <c r="AR35" s="162">
        <f>VLOOKUP($AO35,[1]Plan1!$EW$172:$EZ$293,4)</f>
        <v>6474.09</v>
      </c>
      <c r="AS35" s="161">
        <f t="shared" si="22"/>
        <v>44915</v>
      </c>
      <c r="AT35" s="163">
        <f t="shared" si="23"/>
        <v>6.199682944266538E-3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44212</v>
      </c>
      <c r="B36" s="114">
        <f t="shared" si="0"/>
        <v>1013.93754258</v>
      </c>
      <c r="C36" s="114">
        <f t="shared" si="24"/>
        <v>1000</v>
      </c>
      <c r="D36" s="115">
        <f t="shared" si="11"/>
        <v>5438.12</v>
      </c>
      <c r="E36" s="116">
        <f t="shared" si="25"/>
        <v>5486.52</v>
      </c>
      <c r="F36" s="117">
        <f t="shared" si="12"/>
        <v>44156</v>
      </c>
      <c r="G36" s="118">
        <f t="shared" si="1"/>
        <v>8.9001346053416697E-3</v>
      </c>
      <c r="H36" s="119">
        <f t="shared" si="26"/>
        <v>44216</v>
      </c>
      <c r="I36" s="119">
        <f t="shared" si="13"/>
        <v>44216</v>
      </c>
      <c r="J36" s="120">
        <f t="shared" si="14"/>
        <v>20</v>
      </c>
      <c r="K36" s="102">
        <f t="shared" si="2"/>
        <v>18</v>
      </c>
      <c r="L36" s="8">
        <f t="shared" si="15"/>
        <v>1.0080065600000001</v>
      </c>
      <c r="M36" s="121">
        <f t="shared" si="16"/>
        <v>1</v>
      </c>
      <c r="N36" s="121">
        <f t="shared" si="82"/>
        <v>1</v>
      </c>
      <c r="O36" s="114">
        <f t="shared" si="3"/>
        <v>1.0080065600000001</v>
      </c>
      <c r="P36" s="114">
        <f t="shared" si="4"/>
        <v>1008.00656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3">
        <f t="shared" si="18"/>
        <v>8.5599999999999996E-2</v>
      </c>
      <c r="U36" s="122">
        <f t="shared" si="19"/>
        <v>18</v>
      </c>
      <c r="V36" s="122">
        <v>252</v>
      </c>
      <c r="W36" s="121">
        <f t="shared" si="6"/>
        <v>1.0058838729999999</v>
      </c>
      <c r="X36" s="114">
        <f t="shared" si="7"/>
        <v>5.9309825800000002</v>
      </c>
      <c r="Y36" s="114">
        <f t="shared" si="8"/>
        <v>0</v>
      </c>
      <c r="Z36" s="126" t="str">
        <f t="shared" si="28"/>
        <v>A+J=</v>
      </c>
      <c r="AA36" s="119">
        <f t="shared" si="29"/>
        <v>44216</v>
      </c>
      <c r="AB36" s="4"/>
      <c r="AC36" s="130">
        <f t="shared" si="30"/>
        <v>25</v>
      </c>
      <c r="AD36" s="136">
        <f t="shared" si="31"/>
        <v>44946</v>
      </c>
      <c r="AE36" s="132">
        <f t="shared" si="77"/>
        <v>976.077</v>
      </c>
      <c r="AF36" s="134">
        <f t="shared" si="33"/>
        <v>23</v>
      </c>
      <c r="AG36" s="143">
        <f t="shared" si="78"/>
        <v>7.5244179999999998</v>
      </c>
      <c r="AH36" s="142">
        <f t="shared" si="79"/>
        <v>23.922999999999998</v>
      </c>
      <c r="AI36" s="138">
        <v>2.3923E-2</v>
      </c>
      <c r="AJ36" s="132">
        <f t="shared" si="80"/>
        <v>31.447417999999999</v>
      </c>
      <c r="AK36" s="130">
        <f t="shared" si="36"/>
        <v>25</v>
      </c>
      <c r="AL36" s="139" t="s">
        <v>79</v>
      </c>
      <c r="AM36" s="136">
        <f t="shared" si="81"/>
        <v>44979</v>
      </c>
      <c r="AN36" s="7"/>
      <c r="AO36" s="136">
        <f t="shared" si="9"/>
        <v>44979</v>
      </c>
      <c r="AP36" s="162">
        <f>VLOOKUP($AO36,[1]Plan1!$EW$172:$EZ$293,2)</f>
        <v>6474.09</v>
      </c>
      <c r="AQ36" s="161">
        <f t="shared" si="21"/>
        <v>44917</v>
      </c>
      <c r="AR36" s="162">
        <f>VLOOKUP($AO36,[1]Plan1!$EW$172:$EZ$293,4)</f>
        <v>6508.4</v>
      </c>
      <c r="AS36" s="161">
        <f t="shared" si="22"/>
        <v>44948</v>
      </c>
      <c r="AT36" s="163">
        <f t="shared" si="23"/>
        <v>5.2995865055938118E-3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44213</v>
      </c>
      <c r="B37" s="114">
        <f t="shared" si="0"/>
        <v>1013.93754258</v>
      </c>
      <c r="C37" s="114">
        <f t="shared" si="24"/>
        <v>1000</v>
      </c>
      <c r="D37" s="115">
        <f t="shared" si="11"/>
        <v>5438.12</v>
      </c>
      <c r="E37" s="116">
        <f t="shared" si="25"/>
        <v>5486.52</v>
      </c>
      <c r="F37" s="117">
        <f t="shared" si="12"/>
        <v>44156</v>
      </c>
      <c r="G37" s="118">
        <f t="shared" si="1"/>
        <v>8.9001346053416697E-3</v>
      </c>
      <c r="H37" s="119">
        <f t="shared" si="26"/>
        <v>44216</v>
      </c>
      <c r="I37" s="119">
        <f t="shared" si="13"/>
        <v>44216</v>
      </c>
      <c r="J37" s="120">
        <f t="shared" si="14"/>
        <v>20</v>
      </c>
      <c r="K37" s="102">
        <f t="shared" si="2"/>
        <v>18</v>
      </c>
      <c r="L37" s="8">
        <f t="shared" si="15"/>
        <v>1.0080065600000001</v>
      </c>
      <c r="M37" s="121">
        <f t="shared" si="16"/>
        <v>1</v>
      </c>
      <c r="N37" s="121">
        <f t="shared" si="82"/>
        <v>1</v>
      </c>
      <c r="O37" s="114">
        <f t="shared" si="3"/>
        <v>1.0080065600000001</v>
      </c>
      <c r="P37" s="114">
        <f t="shared" si="4"/>
        <v>1008.00656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3">
        <f t="shared" si="18"/>
        <v>8.5599999999999996E-2</v>
      </c>
      <c r="U37" s="122">
        <f t="shared" ref="U37:U100" si="83">IF(Q36&gt;0,1,IF(K37=K36,U36,U36+1))</f>
        <v>18</v>
      </c>
      <c r="V37" s="122">
        <v>252</v>
      </c>
      <c r="W37" s="121">
        <f t="shared" si="6"/>
        <v>1.0058838729999999</v>
      </c>
      <c r="X37" s="114">
        <f t="shared" si="7"/>
        <v>5.9309825800000002</v>
      </c>
      <c r="Y37" s="114">
        <f t="shared" si="8"/>
        <v>0</v>
      </c>
      <c r="Z37" s="126" t="str">
        <f t="shared" si="28"/>
        <v>A+J=</v>
      </c>
      <c r="AA37" s="119">
        <f t="shared" si="29"/>
        <v>44216</v>
      </c>
      <c r="AB37" s="4"/>
      <c r="AC37" s="130">
        <f t="shared" si="30"/>
        <v>26</v>
      </c>
      <c r="AD37" s="136">
        <f t="shared" si="31"/>
        <v>44979</v>
      </c>
      <c r="AE37" s="132">
        <f t="shared" si="77"/>
        <v>951.33247198000004</v>
      </c>
      <c r="AF37" s="134">
        <f t="shared" si="33"/>
        <v>21</v>
      </c>
      <c r="AG37" s="143">
        <f t="shared" si="78"/>
        <v>6.7035787300000003</v>
      </c>
      <c r="AH37" s="142">
        <f t="shared" si="79"/>
        <v>24.744528020000001</v>
      </c>
      <c r="AI37" s="138">
        <v>2.5350999999999999E-2</v>
      </c>
      <c r="AJ37" s="132">
        <f t="shared" si="80"/>
        <v>31.448106750000001</v>
      </c>
      <c r="AK37" s="130">
        <f t="shared" si="36"/>
        <v>26</v>
      </c>
      <c r="AL37" s="139" t="s">
        <v>79</v>
      </c>
      <c r="AM37" s="136">
        <f t="shared" si="81"/>
        <v>45005</v>
      </c>
      <c r="AN37" s="7"/>
      <c r="AO37" s="136">
        <f t="shared" si="9"/>
        <v>45005</v>
      </c>
      <c r="AP37" s="162">
        <f>VLOOKUP($AO37,[1]Plan1!$EW$172:$EZ$293,2)</f>
        <v>6508.4</v>
      </c>
      <c r="AQ37" s="161">
        <f t="shared" si="21"/>
        <v>44946</v>
      </c>
      <c r="AR37" s="162">
        <f>VLOOKUP($AO37,[1]Plan1!$EW$172:$EZ$293,4)</f>
        <v>6563.07</v>
      </c>
      <c r="AS37" s="161">
        <f t="shared" si="22"/>
        <v>44977</v>
      </c>
      <c r="AT37" s="163">
        <f t="shared" si="23"/>
        <v>8.3999139573474046E-3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44214</v>
      </c>
      <c r="B38" s="114">
        <f t="shared" ref="B38:B39" si="84">(P38+X38)</f>
        <v>1013.93754258</v>
      </c>
      <c r="C38" s="114">
        <f t="shared" si="24"/>
        <v>1000</v>
      </c>
      <c r="D38" s="115">
        <f t="shared" ref="D38:D39" si="85">IF(E38=E37,D37,E37)</f>
        <v>5438.12</v>
      </c>
      <c r="E38" s="116">
        <f t="shared" si="25"/>
        <v>5486.52</v>
      </c>
      <c r="F38" s="117">
        <f t="shared" ref="F38:F39" si="86">IF(D38=D37,F37,A38)</f>
        <v>44156</v>
      </c>
      <c r="G38" s="118">
        <f t="shared" ref="G38:G39" si="87">(E38/D38)-1</f>
        <v>8.9001346053416697E-3</v>
      </c>
      <c r="H38" s="119">
        <f t="shared" ref="H38:H39" si="88">IF(DAY(A38)=H$9,VLOOKUP(A38,AH$118:AN$450,4),H37)</f>
        <v>44216</v>
      </c>
      <c r="I38" s="119">
        <f t="shared" ref="I38:I39" si="89">IF(A38&gt;I37,H38,I37)</f>
        <v>44216</v>
      </c>
      <c r="J38" s="120">
        <f t="shared" si="14"/>
        <v>20</v>
      </c>
      <c r="K38" s="102">
        <f t="shared" si="2"/>
        <v>18</v>
      </c>
      <c r="L38" s="8">
        <f t="shared" ref="L38:L39" si="90">IF(E38&lt;D38,1,TRUNC((E38/D38)^TRUNC((K38/J38),9),8))</f>
        <v>1.0080065600000001</v>
      </c>
      <c r="M38" s="121">
        <f t="shared" ref="M38:M39" si="91">IF(I38&gt;I37,L37,M37)</f>
        <v>1</v>
      </c>
      <c r="N38" s="121">
        <f t="shared" ref="N38:N39" si="92">IF(I38&gt;I37,N37*M38,N37)</f>
        <v>1</v>
      </c>
      <c r="O38" s="114">
        <f t="shared" ref="O38:O39" si="93">TRUNC(TRUNC((L38*N38),15),8)</f>
        <v>1.0080065600000001</v>
      </c>
      <c r="P38" s="114">
        <f t="shared" ref="P38:P39" si="94">TRUNC(C38*O38,8)</f>
        <v>1008.00656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3">
        <f t="shared" si="18"/>
        <v>8.5599999999999996E-2</v>
      </c>
      <c r="U38" s="122">
        <f t="shared" ref="U38:U39" si="95">IF(Q37&gt;0,1,IF(K38=K37,U37,U37+1))</f>
        <v>18</v>
      </c>
      <c r="V38" s="122">
        <v>252</v>
      </c>
      <c r="W38" s="121">
        <f t="shared" ref="W38:W39" si="96">ROUND((1+T38)^TRUNC((U38/V38),9),9)</f>
        <v>1.0058838729999999</v>
      </c>
      <c r="X38" s="114">
        <f t="shared" ref="X38:X39" si="97">TRUNC((P38*(W38-1)),8)</f>
        <v>5.9309825800000002</v>
      </c>
      <c r="Y38" s="114">
        <f t="shared" ref="Y38:Y39" si="98">IF(Q38&gt;0,S38+X38,0)</f>
        <v>0</v>
      </c>
      <c r="Z38" s="126" t="str">
        <f t="shared" si="28"/>
        <v>A+J=</v>
      </c>
      <c r="AA38" s="119">
        <f t="shared" si="29"/>
        <v>44216</v>
      </c>
      <c r="AB38" s="4"/>
      <c r="AC38" s="130">
        <f t="shared" si="30"/>
        <v>27</v>
      </c>
      <c r="AD38" s="136">
        <f t="shared" si="31"/>
        <v>45005</v>
      </c>
      <c r="AE38" s="132">
        <f t="shared" si="77"/>
        <v>925.48191472000008</v>
      </c>
      <c r="AF38" s="134">
        <f t="shared" si="33"/>
        <v>18</v>
      </c>
      <c r="AG38" s="143">
        <f t="shared" si="78"/>
        <v>5.5975194400000001</v>
      </c>
      <c r="AH38" s="142">
        <f t="shared" si="79"/>
        <v>25.850557259999999</v>
      </c>
      <c r="AI38" s="138">
        <v>2.7172999999999999E-2</v>
      </c>
      <c r="AJ38" s="132">
        <f t="shared" si="80"/>
        <v>31.448076699999998</v>
      </c>
      <c r="AK38" s="130">
        <f t="shared" si="36"/>
        <v>27</v>
      </c>
      <c r="AL38" s="139" t="s">
        <v>79</v>
      </c>
      <c r="AM38" s="136">
        <f t="shared" si="81"/>
        <v>45036</v>
      </c>
      <c r="AN38" s="7"/>
      <c r="AO38" s="136">
        <f t="shared" si="9"/>
        <v>45036</v>
      </c>
      <c r="AP38" s="162">
        <f>VLOOKUP($AO38,[1]Plan1!$EW$172:$EZ$293,2)</f>
        <v>6563.07</v>
      </c>
      <c r="AQ38" s="161">
        <f t="shared" si="21"/>
        <v>44977</v>
      </c>
      <c r="AR38" s="162">
        <f>VLOOKUP($AO38,[1]Plan1!$EW$172:$EZ$293,4)</f>
        <v>6609.67</v>
      </c>
      <c r="AS38" s="161">
        <f t="shared" si="22"/>
        <v>45005</v>
      </c>
      <c r="AT38" s="163">
        <f t="shared" si="23"/>
        <v>7.1003356660832573E-3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44215</v>
      </c>
      <c r="B39" s="114">
        <f t="shared" si="84"/>
        <v>1014.7175276200001</v>
      </c>
      <c r="C39" s="114">
        <f t="shared" si="24"/>
        <v>1000</v>
      </c>
      <c r="D39" s="115">
        <f t="shared" si="85"/>
        <v>5438.12</v>
      </c>
      <c r="E39" s="116">
        <f t="shared" si="25"/>
        <v>5486.52</v>
      </c>
      <c r="F39" s="117">
        <f t="shared" si="86"/>
        <v>44156</v>
      </c>
      <c r="G39" s="118">
        <f t="shared" si="87"/>
        <v>8.9001346053416697E-3</v>
      </c>
      <c r="H39" s="119">
        <f t="shared" si="88"/>
        <v>44216</v>
      </c>
      <c r="I39" s="119">
        <f t="shared" si="89"/>
        <v>44216</v>
      </c>
      <c r="J39" s="120">
        <f t="shared" si="14"/>
        <v>20</v>
      </c>
      <c r="K39" s="102">
        <f t="shared" si="2"/>
        <v>19</v>
      </c>
      <c r="L39" s="8">
        <f t="shared" si="90"/>
        <v>1.0084532500000001</v>
      </c>
      <c r="M39" s="121">
        <f t="shared" si="91"/>
        <v>1</v>
      </c>
      <c r="N39" s="121">
        <f t="shared" si="92"/>
        <v>1</v>
      </c>
      <c r="O39" s="114">
        <f t="shared" si="93"/>
        <v>1.0084532500000001</v>
      </c>
      <c r="P39" s="114">
        <f t="shared" si="94"/>
        <v>1008.45325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3">
        <f t="shared" si="18"/>
        <v>8.5599999999999996E-2</v>
      </c>
      <c r="U39" s="122">
        <f t="shared" si="95"/>
        <v>19</v>
      </c>
      <c r="V39" s="122">
        <v>252</v>
      </c>
      <c r="W39" s="121">
        <f t="shared" si="96"/>
        <v>1.006211768</v>
      </c>
      <c r="X39" s="114">
        <f t="shared" si="97"/>
        <v>6.2642776199999997</v>
      </c>
      <c r="Y39" s="114">
        <f t="shared" si="98"/>
        <v>0</v>
      </c>
      <c r="Z39" s="126" t="str">
        <f t="shared" si="28"/>
        <v>A+J=</v>
      </c>
      <c r="AA39" s="119">
        <f t="shared" si="29"/>
        <v>44216</v>
      </c>
      <c r="AB39" s="4"/>
      <c r="AC39" s="130">
        <f t="shared" si="30"/>
        <v>28</v>
      </c>
      <c r="AD39" s="136">
        <f t="shared" si="31"/>
        <v>45036</v>
      </c>
      <c r="AE39" s="132">
        <f t="shared" si="77"/>
        <v>900.69380712000009</v>
      </c>
      <c r="AF39" s="134">
        <f t="shared" si="33"/>
        <v>22</v>
      </c>
      <c r="AG39" s="143">
        <f t="shared" si="78"/>
        <v>6.6598557700000001</v>
      </c>
      <c r="AH39" s="142">
        <f t="shared" si="79"/>
        <v>24.7881076</v>
      </c>
      <c r="AI39" s="138">
        <v>2.6783999999999999E-2</v>
      </c>
      <c r="AJ39" s="132">
        <f t="shared" si="80"/>
        <v>31.44796337</v>
      </c>
      <c r="AK39" s="130">
        <f t="shared" si="36"/>
        <v>28</v>
      </c>
      <c r="AL39" s="139" t="s">
        <v>79</v>
      </c>
      <c r="AM39" s="136">
        <f t="shared" si="81"/>
        <v>45068</v>
      </c>
      <c r="AN39" s="7"/>
      <c r="AO39" s="136">
        <f t="shared" si="9"/>
        <v>45068</v>
      </c>
      <c r="AP39" s="162">
        <f>VLOOKUP($AO39,[1]Plan1!$EW$172:$EZ$293,2)</f>
        <v>6609.67</v>
      </c>
      <c r="AQ39" s="161">
        <f t="shared" si="21"/>
        <v>45007</v>
      </c>
      <c r="AR39" s="162">
        <f>VLOOKUP($AO39,[1]Plan1!$EW$172:$EZ$293,4)</f>
        <v>6649.99</v>
      </c>
      <c r="AS39" s="161">
        <f t="shared" si="22"/>
        <v>45038</v>
      </c>
      <c r="AT39" s="163">
        <f t="shared" si="23"/>
        <v>6.1001532602988906E-3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75">
        <f t="shared" si="10"/>
        <v>44216</v>
      </c>
      <c r="B40" s="176">
        <f t="shared" ref="B40" si="99">(P40+X40)</f>
        <v>1015.4981048</v>
      </c>
      <c r="C40" s="176">
        <f t="shared" ref="C40" si="100">TRUNC(IF(Q39&gt;0,VLOOKUP(A39,$AD$12:$AE$170,2),C39),8)</f>
        <v>1000</v>
      </c>
      <c r="D40" s="177">
        <f t="shared" ref="D40" si="101">IF(E40=E39,D39,E39)</f>
        <v>5438.12</v>
      </c>
      <c r="E40" s="178">
        <f t="shared" si="25"/>
        <v>5486.52</v>
      </c>
      <c r="F40" s="179">
        <f t="shared" ref="F40" si="102">IF(D40=D39,F39,A40)</f>
        <v>44156</v>
      </c>
      <c r="G40" s="180">
        <f t="shared" ref="G40" si="103">(E40/D40)-1</f>
        <v>8.9001346053416697E-3</v>
      </c>
      <c r="H40" s="175">
        <f t="shared" ref="H40" si="104">IF(DAY(A40)=H$9,VLOOKUP(A40,AH$118:AN$450,4),H39)</f>
        <v>44249</v>
      </c>
      <c r="I40" s="175">
        <f t="shared" ref="I40" si="105">IF(A40&gt;I39,H40,I39)</f>
        <v>44216</v>
      </c>
      <c r="J40" s="181">
        <f t="shared" ref="J40" si="106">IF(I40=I39,J39,NETWORKDAYS(I39,I40,$AD$176:$AD$502)-1)</f>
        <v>20</v>
      </c>
      <c r="K40" s="181">
        <f t="shared" ref="K40" si="107">IF(A40&lt;L$2,0,(J40-(NETWORKDAYS(A40,I40,AD$176:AD$502)-1))-L$3)</f>
        <v>20</v>
      </c>
      <c r="L40" s="176">
        <f t="shared" ref="L40" si="108">IF(E40&lt;D40,1,TRUNC((E40/D40)^TRUNC((K40/J40),9),8))</f>
        <v>1.00890013</v>
      </c>
      <c r="M40" s="182">
        <f t="shared" ref="M40" si="109">IF(I40&gt;I39,L39,M39)</f>
        <v>1</v>
      </c>
      <c r="N40" s="182">
        <f t="shared" ref="N40" si="110">IF(I40&gt;I39,N39*M40,N39)</f>
        <v>1</v>
      </c>
      <c r="O40" s="176">
        <f t="shared" ref="O40" si="111">TRUNC(TRUNC((L40*N40),15),8)</f>
        <v>1.00890013</v>
      </c>
      <c r="P40" s="176">
        <f t="shared" ref="P40" si="112">TRUNC(C40*O40,8)</f>
        <v>1008.90013</v>
      </c>
      <c r="Q40" s="183">
        <f t="shared" ref="Q40" si="113">IF(VLOOKUP(A40,AD$10:AK$170,8)=VLOOKUP(A39,AD$10:AK$170,8),0,VLOOKUP(A40,AD$10:AK$170,8))</f>
        <v>1</v>
      </c>
      <c r="R40" s="184">
        <f t="shared" ref="R40" si="114">IF(Q40&gt;0,VLOOKUP($A40,$AD$10:$AI$170,6),0)</f>
        <v>0</v>
      </c>
      <c r="S40" s="176">
        <f t="shared" ref="S40" si="115">IF(R40&gt;0,TRUNC(R40*P40,8),0)</f>
        <v>0</v>
      </c>
      <c r="T40" s="185">
        <f t="shared" si="18"/>
        <v>8.5599999999999996E-2</v>
      </c>
      <c r="U40" s="183">
        <f t="shared" ref="U40" si="116">IF(Q39&gt;0,1,IF(K40=K39,U39,U39+1))</f>
        <v>20</v>
      </c>
      <c r="V40" s="183">
        <v>252</v>
      </c>
      <c r="W40" s="182">
        <f t="shared" ref="W40" si="117">ROUND((1+T40)^TRUNC((U40/V40),9),9)</f>
        <v>1.0065397700000001</v>
      </c>
      <c r="X40" s="176">
        <f t="shared" ref="X40" si="118">TRUNC((P40*(W40-1)),8)</f>
        <v>6.5979748000000003</v>
      </c>
      <c r="Y40" s="176">
        <f t="shared" ref="Y40" si="119">IF(Q40&gt;0,S40+X40,0)</f>
        <v>6.5979748000000003</v>
      </c>
      <c r="Z40" s="186" t="str">
        <f t="shared" si="28"/>
        <v>A+J=</v>
      </c>
      <c r="AA40" s="175">
        <f t="shared" si="29"/>
        <v>44216</v>
      </c>
      <c r="AB40" s="4"/>
      <c r="AC40" s="130">
        <f t="shared" si="30"/>
        <v>29</v>
      </c>
      <c r="AD40" s="136">
        <f t="shared" si="31"/>
        <v>45068</v>
      </c>
      <c r="AE40" s="132">
        <f t="shared" si="77"/>
        <v>875.13662035000004</v>
      </c>
      <c r="AF40" s="134">
        <f t="shared" si="33"/>
        <v>20</v>
      </c>
      <c r="AG40" s="143">
        <f t="shared" si="78"/>
        <v>5.8903303300000003</v>
      </c>
      <c r="AH40" s="142">
        <f t="shared" si="79"/>
        <v>25.557186770000001</v>
      </c>
      <c r="AI40" s="138">
        <v>2.8375000000000001E-2</v>
      </c>
      <c r="AJ40" s="132">
        <f t="shared" si="80"/>
        <v>31.447517100000002</v>
      </c>
      <c r="AK40" s="130">
        <f t="shared" si="36"/>
        <v>29</v>
      </c>
      <c r="AL40" s="139" t="s">
        <v>79</v>
      </c>
      <c r="AM40" s="136">
        <f t="shared" si="81"/>
        <v>45097</v>
      </c>
      <c r="AN40" s="7"/>
      <c r="AO40" s="136">
        <f t="shared" si="9"/>
        <v>45097</v>
      </c>
      <c r="AP40" s="162">
        <f>VLOOKUP($AO40,[1]Plan1!$EW$172:$EZ$293,2)</f>
        <v>6649.99</v>
      </c>
      <c r="AQ40" s="161">
        <f t="shared" si="21"/>
        <v>45036</v>
      </c>
      <c r="AR40" s="162">
        <f>VLOOKUP($AO40,[1]Plan1!$EW$172:$EZ$293,4)</f>
        <v>6665.28</v>
      </c>
      <c r="AS40" s="161">
        <f t="shared" si="22"/>
        <v>45066</v>
      </c>
      <c r="AT40" s="163">
        <f t="shared" si="23"/>
        <v>2.2992515778219591E-3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44217</v>
      </c>
      <c r="B41" s="114">
        <f t="shared" ref="B41" si="120">(P41+X41)</f>
        <v>1009.6549270300001</v>
      </c>
      <c r="C41" s="114">
        <f t="shared" ref="C41" si="121">TRUNC(IF(Q40&gt;0,VLOOKUP(A40,$AD$12:$AE$170,2),C40),8)</f>
        <v>1000</v>
      </c>
      <c r="D41" s="115">
        <f t="shared" ref="D41" si="122">IF(E41=E40,D40,E40)</f>
        <v>5438.12</v>
      </c>
      <c r="E41" s="116">
        <f t="shared" si="25"/>
        <v>5486.52</v>
      </c>
      <c r="F41" s="117">
        <f t="shared" ref="F41" si="123">IF(D41=D40,F40,A41)</f>
        <v>44156</v>
      </c>
      <c r="G41" s="118">
        <f t="shared" ref="G41" si="124">(E41/D41)-1</f>
        <v>8.9001346053416697E-3</v>
      </c>
      <c r="H41" s="119">
        <f t="shared" ref="H41" si="125">IF(DAY(A41)=H$9,VLOOKUP(A41,AH$118:AN$450,4),H40)</f>
        <v>44249</v>
      </c>
      <c r="I41" s="119">
        <f t="shared" ref="I41" si="126">IF(A41&gt;I40,H41,I40)</f>
        <v>44249</v>
      </c>
      <c r="J41" s="120">
        <f t="shared" ref="J41" si="127">IF(I41=I40,J40,NETWORKDAYS(I40,I41,$AD$176:$AD$502)-1)</f>
        <v>21</v>
      </c>
      <c r="K41" s="102">
        <f t="shared" ref="K41" si="128">IF(A41&lt;L$2,0,(J41-(NETWORKDAYS(A41,I41,AD$176:AD$502)-1))-L$3)</f>
        <v>1</v>
      </c>
      <c r="L41" s="8">
        <f t="shared" ref="L41" si="129">IF(E41&lt;D41,1,TRUNC((E41/D41)^TRUNC((K41/J41),9),8))</f>
        <v>1.00042203</v>
      </c>
      <c r="M41" s="121">
        <f t="shared" ref="M41" si="130">IF(I41&gt;I40,L40,M40)</f>
        <v>1.00890013</v>
      </c>
      <c r="N41" s="121">
        <f t="shared" ref="N41" si="131">IF(I41&gt;I40,N40*M41,N40)</f>
        <v>1.00890013</v>
      </c>
      <c r="O41" s="114">
        <f t="shared" ref="O41" si="132">TRUNC(TRUNC((L41*N41),15),8)</f>
        <v>1.00932591</v>
      </c>
      <c r="P41" s="114">
        <f t="shared" ref="P41" si="133">TRUNC(C41*O41,8)</f>
        <v>1009.32591</v>
      </c>
      <c r="Q41" s="11">
        <f t="shared" ref="Q41" si="134">IF(VLOOKUP(A41,AD$10:AK$170,8)=VLOOKUP(A40,AD$10:AK$170,8),0,VLOOKUP(A41,AD$10:AK$170,8))</f>
        <v>0</v>
      </c>
      <c r="R41" s="30">
        <f t="shared" ref="R41" si="135">IF(Q41&gt;0,VLOOKUP($A41,$AD$10:$AI$170,6),0)</f>
        <v>0</v>
      </c>
      <c r="S41" s="8">
        <f t="shared" ref="S41" si="136">IF(R41&gt;0,TRUNC(R41*P41,8),0)</f>
        <v>0</v>
      </c>
      <c r="T41" s="123">
        <f t="shared" si="18"/>
        <v>8.5599999999999996E-2</v>
      </c>
      <c r="U41" s="122">
        <f t="shared" ref="U41" si="137">IF(Q40&gt;0,1,IF(K41=K40,U40,U40+1))</f>
        <v>1</v>
      </c>
      <c r="V41" s="122">
        <v>252</v>
      </c>
      <c r="W41" s="121">
        <f t="shared" ref="W41" si="138">ROUND((1+T41)^TRUNC((U41/V41),9),9)</f>
        <v>1.0003259769999999</v>
      </c>
      <c r="X41" s="114">
        <f t="shared" ref="X41" si="139">TRUNC((P41*(W41-1)),8)</f>
        <v>0.32901702999999999</v>
      </c>
      <c r="Y41" s="114">
        <f t="shared" ref="Y41" si="140">IF(Q41&gt;0,S41+X41,0)</f>
        <v>0</v>
      </c>
      <c r="Z41" s="126" t="str">
        <f t="shared" si="28"/>
        <v>A+J=</v>
      </c>
      <c r="AA41" s="119">
        <f t="shared" si="29"/>
        <v>44249</v>
      </c>
      <c r="AB41" s="4"/>
      <c r="AC41" s="130">
        <f t="shared" si="30"/>
        <v>30</v>
      </c>
      <c r="AD41" s="136">
        <f t="shared" si="31"/>
        <v>45097</v>
      </c>
      <c r="AE41" s="132">
        <f t="shared" si="77"/>
        <v>849.41197940000006</v>
      </c>
      <c r="AF41" s="134">
        <f t="shared" si="33"/>
        <v>20</v>
      </c>
      <c r="AG41" s="143">
        <f t="shared" si="78"/>
        <v>5.7231922099999997</v>
      </c>
      <c r="AH41" s="142">
        <f t="shared" si="79"/>
        <v>25.724640950000001</v>
      </c>
      <c r="AI41" s="138">
        <v>2.9395000000000001E-2</v>
      </c>
      <c r="AJ41" s="132">
        <f t="shared" si="80"/>
        <v>31.447833160000002</v>
      </c>
      <c r="AK41" s="130">
        <f t="shared" si="36"/>
        <v>30</v>
      </c>
      <c r="AL41" s="139" t="s">
        <v>79</v>
      </c>
      <c r="AM41" s="136">
        <f t="shared" si="81"/>
        <v>45127</v>
      </c>
      <c r="AN41" s="7"/>
      <c r="AO41" s="136">
        <f t="shared" si="9"/>
        <v>45127</v>
      </c>
      <c r="AP41" s="162">
        <f>VLOOKUP($AO41,[1]Plan1!$EW$172:$EZ$293,2)</f>
        <v>6665.28</v>
      </c>
      <c r="AQ41" s="161">
        <f t="shared" si="21"/>
        <v>45066</v>
      </c>
      <c r="AR41" s="162">
        <f>VLOOKUP($AO41,[1]Plan1!$EW$172:$EZ$293,4)</f>
        <v>6659.95</v>
      </c>
      <c r="AS41" s="161">
        <f t="shared" si="22"/>
        <v>45097</v>
      </c>
      <c r="AT41" s="163">
        <f t="shared" si="23"/>
        <v>-7.9966633059680436E-4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44218</v>
      </c>
      <c r="B42" s="114">
        <f t="shared" si="0"/>
        <v>1010.4102888000001</v>
      </c>
      <c r="C42" s="114">
        <f t="shared" si="24"/>
        <v>1000</v>
      </c>
      <c r="D42" s="115">
        <f>IF(E42=E41,D41,E41)</f>
        <v>5438.12</v>
      </c>
      <c r="E42" s="116">
        <f t="shared" ref="E42:E105" si="141">IF($K42=1,VLOOKUP($A41,$AO$10:$AS$131,4),E41)</f>
        <v>5486.52</v>
      </c>
      <c r="F42" s="117">
        <f t="shared" ref="F42:F105" si="142">IF($K42=1,VLOOKUP($A41,$AO$10:$AS$131,5),F41)</f>
        <v>44156</v>
      </c>
      <c r="G42" s="118">
        <f t="shared" si="1"/>
        <v>8.9001346053416697E-3</v>
      </c>
      <c r="H42" s="119">
        <f t="shared" si="26"/>
        <v>44249</v>
      </c>
      <c r="I42" s="119">
        <f t="shared" si="13"/>
        <v>44249</v>
      </c>
      <c r="J42" s="120">
        <f t="shared" si="14"/>
        <v>21</v>
      </c>
      <c r="K42" s="120">
        <f t="shared" ref="K42:K105" si="143">(J42-(NETWORKDAYS(A42,I42,AD$176:AD$502)-1))</f>
        <v>2</v>
      </c>
      <c r="L42" s="8">
        <f t="shared" si="15"/>
        <v>1.00084423</v>
      </c>
      <c r="M42" s="121">
        <f t="shared" si="16"/>
        <v>1.00890013</v>
      </c>
      <c r="N42" s="121">
        <f t="shared" si="82"/>
        <v>1.00890013</v>
      </c>
      <c r="O42" s="114">
        <f t="shared" ref="O42:O104" si="144">TRUNC(TRUNC((L42*N42),15),8)</f>
        <v>1.0097518700000001</v>
      </c>
      <c r="P42" s="114">
        <f t="shared" si="4"/>
        <v>1009.7518700000001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3">
        <f t="shared" si="18"/>
        <v>8.5599999999999996E-2</v>
      </c>
      <c r="U42" s="122">
        <f t="shared" si="83"/>
        <v>2</v>
      </c>
      <c r="V42" s="122">
        <v>252</v>
      </c>
      <c r="W42" s="121">
        <f t="shared" si="6"/>
        <v>1.00065206</v>
      </c>
      <c r="X42" s="114">
        <f t="shared" si="7"/>
        <v>0.65841879999999997</v>
      </c>
      <c r="Y42" s="114">
        <f t="shared" si="8"/>
        <v>0</v>
      </c>
      <c r="Z42" s="126" t="str">
        <f t="shared" si="28"/>
        <v>A+J=</v>
      </c>
      <c r="AA42" s="119">
        <f t="shared" si="29"/>
        <v>44249</v>
      </c>
      <c r="AB42" s="4"/>
      <c r="AC42" s="130">
        <f t="shared" si="30"/>
        <v>31</v>
      </c>
      <c r="AD42" s="136">
        <f t="shared" si="31"/>
        <v>45127</v>
      </c>
      <c r="AE42" s="132">
        <f t="shared" si="77"/>
        <v>824.07656830000008</v>
      </c>
      <c r="AF42" s="134">
        <f t="shared" si="33"/>
        <v>22</v>
      </c>
      <c r="AG42" s="143">
        <f t="shared" si="78"/>
        <v>6.1124492899999998</v>
      </c>
      <c r="AH42" s="142">
        <f t="shared" si="79"/>
        <v>25.335411100000002</v>
      </c>
      <c r="AI42" s="138">
        <v>2.9826999999999999E-2</v>
      </c>
      <c r="AJ42" s="132">
        <f t="shared" si="80"/>
        <v>31.447860390000002</v>
      </c>
      <c r="AK42" s="130">
        <f t="shared" si="36"/>
        <v>31</v>
      </c>
      <c r="AL42" s="139" t="s">
        <v>79</v>
      </c>
      <c r="AM42" s="136">
        <f t="shared" si="81"/>
        <v>45159</v>
      </c>
      <c r="AN42" s="7"/>
      <c r="AO42" s="136">
        <f t="shared" ref="AO42:AO73" si="145">AJ208</f>
        <v>45159</v>
      </c>
      <c r="AP42" s="162">
        <f>VLOOKUP($AO42,[1]Plan1!$EW$172:$EZ$293,2)</f>
        <v>6659.95</v>
      </c>
      <c r="AQ42" s="161">
        <f t="shared" si="21"/>
        <v>45098</v>
      </c>
      <c r="AR42" s="162">
        <f>VLOOKUP($AO42,[1]Plan1!$EW$172:$EZ$293,4)</f>
        <v>6667.94</v>
      </c>
      <c r="AS42" s="161">
        <f t="shared" si="22"/>
        <v>45128</v>
      </c>
      <c r="AT42" s="163">
        <f t="shared" si="23"/>
        <v>1.1997087065218626E-3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44219</v>
      </c>
      <c r="B43" s="114">
        <f t="shared" si="0"/>
        <v>1011.16622664</v>
      </c>
      <c r="C43" s="114">
        <f t="shared" si="24"/>
        <v>1000</v>
      </c>
      <c r="D43" s="115">
        <f t="shared" si="11"/>
        <v>5438.12</v>
      </c>
      <c r="E43" s="116">
        <f t="shared" si="141"/>
        <v>5486.52</v>
      </c>
      <c r="F43" s="117">
        <f t="shared" si="142"/>
        <v>44156</v>
      </c>
      <c r="G43" s="118">
        <f t="shared" si="1"/>
        <v>8.9001346053416697E-3</v>
      </c>
      <c r="H43" s="119">
        <f t="shared" si="26"/>
        <v>44249</v>
      </c>
      <c r="I43" s="119">
        <f t="shared" si="13"/>
        <v>44249</v>
      </c>
      <c r="J43" s="120">
        <f t="shared" si="14"/>
        <v>21</v>
      </c>
      <c r="K43" s="120">
        <f t="shared" si="143"/>
        <v>3</v>
      </c>
      <c r="L43" s="8">
        <f t="shared" si="15"/>
        <v>1.00126662</v>
      </c>
      <c r="M43" s="121">
        <f t="shared" ref="M43:M105" si="146">IF(I43&gt;I42,L42,M42)</f>
        <v>1.00890013</v>
      </c>
      <c r="N43" s="121">
        <f t="shared" si="82"/>
        <v>1.00890013</v>
      </c>
      <c r="O43" s="114">
        <f t="shared" si="144"/>
        <v>1.0101780199999999</v>
      </c>
      <c r="P43" s="114">
        <f t="shared" si="4"/>
        <v>1010.1780199999999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3">
        <f t="shared" si="18"/>
        <v>8.5599999999999996E-2</v>
      </c>
      <c r="U43" s="122">
        <f t="shared" si="83"/>
        <v>3</v>
      </c>
      <c r="V43" s="122">
        <v>252</v>
      </c>
      <c r="W43" s="121">
        <f t="shared" si="6"/>
        <v>1.00097825</v>
      </c>
      <c r="X43" s="114">
        <f t="shared" si="7"/>
        <v>0.98820664000000003</v>
      </c>
      <c r="Y43" s="114">
        <f t="shared" si="8"/>
        <v>0</v>
      </c>
      <c r="Z43" s="126" t="str">
        <f t="shared" si="28"/>
        <v>A+J=</v>
      </c>
      <c r="AA43" s="119">
        <f t="shared" si="29"/>
        <v>44249</v>
      </c>
      <c r="AB43" s="4"/>
      <c r="AC43" s="130">
        <f t="shared" si="30"/>
        <v>32</v>
      </c>
      <c r="AD43" s="136">
        <f t="shared" si="31"/>
        <v>45159</v>
      </c>
      <c r="AE43" s="132">
        <f t="shared" si="77"/>
        <v>798.55903737000006</v>
      </c>
      <c r="AF43" s="134">
        <f t="shared" si="33"/>
        <v>22</v>
      </c>
      <c r="AG43" s="143">
        <f t="shared" si="78"/>
        <v>5.9301332699999998</v>
      </c>
      <c r="AH43" s="142">
        <f t="shared" si="79"/>
        <v>25.51753093</v>
      </c>
      <c r="AI43" s="138">
        <v>3.0964999999999999E-2</v>
      </c>
      <c r="AJ43" s="132">
        <f t="shared" si="80"/>
        <v>31.447664199999998</v>
      </c>
      <c r="AK43" s="130">
        <f t="shared" si="36"/>
        <v>32</v>
      </c>
      <c r="AL43" s="139" t="s">
        <v>79</v>
      </c>
      <c r="AM43" s="136">
        <f t="shared" si="81"/>
        <v>45189</v>
      </c>
      <c r="AN43" s="7"/>
      <c r="AO43" s="136">
        <f t="shared" si="145"/>
        <v>45189</v>
      </c>
      <c r="AP43" s="162">
        <f>VLOOKUP($AO43,[1]Plan1!$EW$172:$EZ$293,2)</f>
        <v>6667.94</v>
      </c>
      <c r="AQ43" s="161">
        <f t="shared" si="21"/>
        <v>45127</v>
      </c>
      <c r="AR43" s="162">
        <f>VLOOKUP($AO43,[1]Plan1!$EW$172:$EZ$293,4)</f>
        <v>6683.28</v>
      </c>
      <c r="AS43" s="161">
        <f t="shared" si="22"/>
        <v>45158</v>
      </c>
      <c r="AT43" s="163">
        <f t="shared" si="23"/>
        <v>2.3005605929267148E-3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44220</v>
      </c>
      <c r="B44" s="114">
        <f t="shared" si="0"/>
        <v>1011.16622664</v>
      </c>
      <c r="C44" s="114">
        <f t="shared" si="24"/>
        <v>1000</v>
      </c>
      <c r="D44" s="115">
        <f t="shared" si="11"/>
        <v>5438.12</v>
      </c>
      <c r="E44" s="116">
        <f t="shared" si="141"/>
        <v>5486.52</v>
      </c>
      <c r="F44" s="117">
        <f t="shared" si="142"/>
        <v>44156</v>
      </c>
      <c r="G44" s="118">
        <f t="shared" si="1"/>
        <v>8.9001346053416697E-3</v>
      </c>
      <c r="H44" s="119">
        <f t="shared" si="26"/>
        <v>44249</v>
      </c>
      <c r="I44" s="119">
        <f t="shared" si="13"/>
        <v>44249</v>
      </c>
      <c r="J44" s="120">
        <f t="shared" si="14"/>
        <v>21</v>
      </c>
      <c r="K44" s="120">
        <f t="shared" si="143"/>
        <v>3</v>
      </c>
      <c r="L44" s="8">
        <f t="shared" si="15"/>
        <v>1.00126662</v>
      </c>
      <c r="M44" s="121">
        <f t="shared" si="146"/>
        <v>1.00890013</v>
      </c>
      <c r="N44" s="121">
        <f t="shared" si="82"/>
        <v>1.00890013</v>
      </c>
      <c r="O44" s="114">
        <f t="shared" si="144"/>
        <v>1.0101780199999999</v>
      </c>
      <c r="P44" s="114">
        <f t="shared" si="4"/>
        <v>1010.1780199999999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3">
        <f t="shared" si="18"/>
        <v>8.5599999999999996E-2</v>
      </c>
      <c r="U44" s="122">
        <f t="shared" si="83"/>
        <v>3</v>
      </c>
      <c r="V44" s="122">
        <v>252</v>
      </c>
      <c r="W44" s="121">
        <f t="shared" si="6"/>
        <v>1.00097825</v>
      </c>
      <c r="X44" s="114">
        <f t="shared" si="7"/>
        <v>0.98820664000000003</v>
      </c>
      <c r="Y44" s="114">
        <f t="shared" si="8"/>
        <v>0</v>
      </c>
      <c r="Z44" s="126" t="str">
        <f t="shared" si="28"/>
        <v>A+J=</v>
      </c>
      <c r="AA44" s="119">
        <f t="shared" si="29"/>
        <v>44249</v>
      </c>
      <c r="AB44" s="4"/>
      <c r="AC44" s="130">
        <f t="shared" si="30"/>
        <v>33</v>
      </c>
      <c r="AD44" s="136">
        <f t="shared" ref="AD44:AD71" si="147">VLOOKUP(AC44,$AG$176:$AK$358,4,FALSE)</f>
        <v>45189</v>
      </c>
      <c r="AE44" s="132">
        <f t="shared" si="77"/>
        <v>772.59548739000002</v>
      </c>
      <c r="AF44" s="134">
        <f t="shared" ref="AF44:AF71" si="148">NETWORKDAYS(AD43,AD44,AD$176:AD$502)-1</f>
        <v>21</v>
      </c>
      <c r="AG44" s="143">
        <f t="shared" si="78"/>
        <v>5.4844068400000001</v>
      </c>
      <c r="AH44" s="142">
        <f t="shared" si="79"/>
        <v>25.96354998</v>
      </c>
      <c r="AI44" s="138">
        <v>3.2513E-2</v>
      </c>
      <c r="AJ44" s="132">
        <f t="shared" si="80"/>
        <v>31.447956820000002</v>
      </c>
      <c r="AK44" s="130">
        <f t="shared" si="36"/>
        <v>33</v>
      </c>
      <c r="AL44" s="139" t="s">
        <v>79</v>
      </c>
      <c r="AM44" s="136">
        <f t="shared" si="81"/>
        <v>45219</v>
      </c>
      <c r="AN44" s="7"/>
      <c r="AO44" s="136">
        <f t="shared" si="145"/>
        <v>45219</v>
      </c>
      <c r="AP44" s="162">
        <f>VLOOKUP($AO44,[1]Plan1!$EW$172:$EZ$293,2)</f>
        <v>6683.28</v>
      </c>
      <c r="AQ44" s="161">
        <f t="shared" si="21"/>
        <v>45158</v>
      </c>
      <c r="AR44" s="162">
        <f>VLOOKUP($AO44,[1]Plan1!$EW$172:$EZ$293,4)</f>
        <v>6700.66</v>
      </c>
      <c r="AS44" s="161">
        <f t="shared" si="22"/>
        <v>45189</v>
      </c>
      <c r="AT44" s="163">
        <f t="shared" si="23"/>
        <v>2.60051950539264E-3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44221</v>
      </c>
      <c r="B45" s="114">
        <f t="shared" si="0"/>
        <v>1011.16622664</v>
      </c>
      <c r="C45" s="114">
        <f t="shared" si="24"/>
        <v>1000</v>
      </c>
      <c r="D45" s="115">
        <f t="shared" si="11"/>
        <v>5438.12</v>
      </c>
      <c r="E45" s="116">
        <f t="shared" si="141"/>
        <v>5486.52</v>
      </c>
      <c r="F45" s="117">
        <f t="shared" si="142"/>
        <v>44156</v>
      </c>
      <c r="G45" s="118">
        <f t="shared" si="1"/>
        <v>8.9001346053416697E-3</v>
      </c>
      <c r="H45" s="119">
        <f t="shared" si="26"/>
        <v>44249</v>
      </c>
      <c r="I45" s="119">
        <f t="shared" si="13"/>
        <v>44249</v>
      </c>
      <c r="J45" s="120">
        <f t="shared" si="14"/>
        <v>21</v>
      </c>
      <c r="K45" s="120">
        <f t="shared" si="143"/>
        <v>3</v>
      </c>
      <c r="L45" s="8">
        <f t="shared" si="15"/>
        <v>1.00126662</v>
      </c>
      <c r="M45" s="121">
        <f t="shared" si="146"/>
        <v>1.00890013</v>
      </c>
      <c r="N45" s="121">
        <f t="shared" si="82"/>
        <v>1.00890013</v>
      </c>
      <c r="O45" s="114">
        <f t="shared" si="144"/>
        <v>1.0101780199999999</v>
      </c>
      <c r="P45" s="114">
        <f t="shared" si="4"/>
        <v>1010.1780199999999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3">
        <f t="shared" si="18"/>
        <v>8.5599999999999996E-2</v>
      </c>
      <c r="U45" s="122">
        <f t="shared" si="83"/>
        <v>3</v>
      </c>
      <c r="V45" s="122">
        <v>252</v>
      </c>
      <c r="W45" s="121">
        <f t="shared" si="6"/>
        <v>1.00097825</v>
      </c>
      <c r="X45" s="114">
        <f t="shared" si="7"/>
        <v>0.98820664000000003</v>
      </c>
      <c r="Y45" s="114">
        <f t="shared" si="8"/>
        <v>0</v>
      </c>
      <c r="Z45" s="126" t="str">
        <f t="shared" si="28"/>
        <v>A+J=</v>
      </c>
      <c r="AA45" s="119">
        <f t="shared" si="29"/>
        <v>44249</v>
      </c>
      <c r="AB45" s="4"/>
      <c r="AC45" s="130">
        <f t="shared" si="30"/>
        <v>34</v>
      </c>
      <c r="AD45" s="136">
        <f t="shared" si="147"/>
        <v>45219</v>
      </c>
      <c r="AE45" s="132">
        <f t="shared" si="77"/>
        <v>746.45394648000001</v>
      </c>
      <c r="AF45" s="134">
        <f t="shared" si="148"/>
        <v>21</v>
      </c>
      <c r="AG45" s="143">
        <f t="shared" si="78"/>
        <v>5.3060923200000003</v>
      </c>
      <c r="AH45" s="142">
        <f t="shared" si="79"/>
        <v>26.14154091</v>
      </c>
      <c r="AI45" s="138">
        <v>3.3835999999999998E-2</v>
      </c>
      <c r="AJ45" s="132">
        <f t="shared" si="80"/>
        <v>31.447633230000001</v>
      </c>
      <c r="AK45" s="130">
        <f t="shared" si="36"/>
        <v>34</v>
      </c>
      <c r="AL45" s="139" t="s">
        <v>79</v>
      </c>
      <c r="AM45" s="136">
        <f t="shared" si="81"/>
        <v>45250</v>
      </c>
      <c r="AN45" s="7"/>
      <c r="AO45" s="136">
        <f t="shared" si="145"/>
        <v>45250</v>
      </c>
      <c r="AP45" s="162">
        <f>VLOOKUP($AO45,[1]Plan1!$EW$172:$EZ$293,2)</f>
        <v>6700.66</v>
      </c>
      <c r="AQ45" s="161">
        <f t="shared" si="21"/>
        <v>45189</v>
      </c>
      <c r="AR45" s="162">
        <f>VLOOKUP($AO45,[1]Plan1!$EW$172:$EZ$293,4)</f>
        <v>6716.74</v>
      </c>
      <c r="AS45" s="161">
        <f t="shared" si="22"/>
        <v>45219</v>
      </c>
      <c r="AT45" s="163">
        <f t="shared" si="23"/>
        <v>2.3997636053760818E-3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44222</v>
      </c>
      <c r="B46" s="114">
        <f t="shared" si="0"/>
        <v>1011.92271984</v>
      </c>
      <c r="C46" s="114">
        <f t="shared" si="24"/>
        <v>1000</v>
      </c>
      <c r="D46" s="115">
        <f t="shared" si="11"/>
        <v>5438.12</v>
      </c>
      <c r="E46" s="116">
        <f t="shared" si="141"/>
        <v>5486.52</v>
      </c>
      <c r="F46" s="117">
        <f t="shared" si="142"/>
        <v>44156</v>
      </c>
      <c r="G46" s="118">
        <f t="shared" si="1"/>
        <v>8.9001346053416697E-3</v>
      </c>
      <c r="H46" s="119">
        <f t="shared" si="26"/>
        <v>44249</v>
      </c>
      <c r="I46" s="119">
        <f t="shared" si="13"/>
        <v>44249</v>
      </c>
      <c r="J46" s="120">
        <f t="shared" si="14"/>
        <v>21</v>
      </c>
      <c r="K46" s="120">
        <f t="shared" si="143"/>
        <v>4</v>
      </c>
      <c r="L46" s="8">
        <f t="shared" si="15"/>
        <v>1.0016891800000001</v>
      </c>
      <c r="M46" s="121">
        <f t="shared" si="146"/>
        <v>1.00890013</v>
      </c>
      <c r="N46" s="121">
        <f t="shared" si="82"/>
        <v>1.00890013</v>
      </c>
      <c r="O46" s="114">
        <f t="shared" si="144"/>
        <v>1.01060434</v>
      </c>
      <c r="P46" s="114">
        <f t="shared" si="4"/>
        <v>1010.60434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3">
        <f t="shared" si="18"/>
        <v>8.5599999999999996E-2</v>
      </c>
      <c r="U46" s="122">
        <f t="shared" si="83"/>
        <v>4</v>
      </c>
      <c r="V46" s="122">
        <v>252</v>
      </c>
      <c r="W46" s="121">
        <f t="shared" si="6"/>
        <v>1.0013045460000001</v>
      </c>
      <c r="X46" s="114">
        <f t="shared" si="7"/>
        <v>1.31837984</v>
      </c>
      <c r="Y46" s="114">
        <f t="shared" si="8"/>
        <v>0</v>
      </c>
      <c r="Z46" s="126" t="str">
        <f t="shared" si="28"/>
        <v>A+J=</v>
      </c>
      <c r="AA46" s="119">
        <f t="shared" si="29"/>
        <v>44249</v>
      </c>
      <c r="AB46" s="4"/>
      <c r="AC46" s="130">
        <f t="shared" si="30"/>
        <v>35</v>
      </c>
      <c r="AD46" s="136">
        <f t="shared" si="147"/>
        <v>45250</v>
      </c>
      <c r="AE46" s="132">
        <f t="shared" si="77"/>
        <v>719.64281363999999</v>
      </c>
      <c r="AF46" s="134">
        <f t="shared" si="148"/>
        <v>19</v>
      </c>
      <c r="AG46" s="143">
        <f t="shared" si="78"/>
        <v>4.6367987299999998</v>
      </c>
      <c r="AH46" s="142">
        <f t="shared" si="79"/>
        <v>26.811132839999999</v>
      </c>
      <c r="AI46" s="138">
        <v>3.5917999999999999E-2</v>
      </c>
      <c r="AJ46" s="132">
        <f t="shared" si="80"/>
        <v>31.447931569999998</v>
      </c>
      <c r="AK46" s="130">
        <f t="shared" si="36"/>
        <v>35</v>
      </c>
      <c r="AL46" s="139" t="s">
        <v>79</v>
      </c>
      <c r="AM46" s="136">
        <f t="shared" si="81"/>
        <v>45280</v>
      </c>
      <c r="AN46" s="7"/>
      <c r="AO46" s="136">
        <f t="shared" si="145"/>
        <v>45280</v>
      </c>
      <c r="AP46" s="162">
        <f>VLOOKUP($AO46,[1]Plan1!$EW$172:$EZ$293,2)</f>
        <v>6716.74</v>
      </c>
      <c r="AQ46" s="161">
        <f t="shared" si="21"/>
        <v>45219</v>
      </c>
      <c r="AR46" s="162">
        <f>VLOOKUP($AO46,[1]Plan1!$EW$172:$EZ$293,4)</f>
        <v>6735.55</v>
      </c>
      <c r="AS46" s="161">
        <f t="shared" si="22"/>
        <v>45250</v>
      </c>
      <c r="AT46" s="163">
        <f t="shared" si="23"/>
        <v>2.8004657021114543E-3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44223</v>
      </c>
      <c r="B47" s="114">
        <f t="shared" si="0"/>
        <v>1012.6797887399999</v>
      </c>
      <c r="C47" s="114">
        <f t="shared" si="24"/>
        <v>1000</v>
      </c>
      <c r="D47" s="115">
        <f t="shared" si="11"/>
        <v>5438.12</v>
      </c>
      <c r="E47" s="116">
        <f t="shared" si="141"/>
        <v>5486.52</v>
      </c>
      <c r="F47" s="117">
        <f t="shared" si="142"/>
        <v>44156</v>
      </c>
      <c r="G47" s="118">
        <f t="shared" si="1"/>
        <v>8.9001346053416697E-3</v>
      </c>
      <c r="H47" s="119">
        <f t="shared" si="26"/>
        <v>44249</v>
      </c>
      <c r="I47" s="119">
        <f t="shared" si="13"/>
        <v>44249</v>
      </c>
      <c r="J47" s="120">
        <f t="shared" si="14"/>
        <v>21</v>
      </c>
      <c r="K47" s="120">
        <f t="shared" si="143"/>
        <v>5</v>
      </c>
      <c r="L47" s="8">
        <f t="shared" si="15"/>
        <v>1.0021119300000001</v>
      </c>
      <c r="M47" s="121">
        <f t="shared" si="146"/>
        <v>1.00890013</v>
      </c>
      <c r="N47" s="121">
        <f t="shared" si="82"/>
        <v>1.00890013</v>
      </c>
      <c r="O47" s="114">
        <f t="shared" si="144"/>
        <v>1.01103085</v>
      </c>
      <c r="P47" s="114">
        <f t="shared" si="4"/>
        <v>1011.03085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3">
        <f t="shared" si="18"/>
        <v>8.5599999999999996E-2</v>
      </c>
      <c r="U47" s="122">
        <f t="shared" si="83"/>
        <v>5</v>
      </c>
      <c r="V47" s="122">
        <v>252</v>
      </c>
      <c r="W47" s="121">
        <f t="shared" si="6"/>
        <v>1.0016309480000001</v>
      </c>
      <c r="X47" s="114">
        <f t="shared" si="7"/>
        <v>1.64893874</v>
      </c>
      <c r="Y47" s="114">
        <f t="shared" si="8"/>
        <v>0</v>
      </c>
      <c r="Z47" s="126" t="str">
        <f t="shared" si="28"/>
        <v>A+J=</v>
      </c>
      <c r="AA47" s="119">
        <f t="shared" si="29"/>
        <v>44249</v>
      </c>
      <c r="AB47" s="4"/>
      <c r="AC47" s="130">
        <f t="shared" si="30"/>
        <v>36</v>
      </c>
      <c r="AD47" s="136">
        <f t="shared" si="147"/>
        <v>45280</v>
      </c>
      <c r="AE47" s="132">
        <f t="shared" si="77"/>
        <v>693.37369202000002</v>
      </c>
      <c r="AF47" s="134">
        <f t="shared" si="148"/>
        <v>22</v>
      </c>
      <c r="AG47" s="143">
        <f t="shared" si="78"/>
        <v>5.1786180499999999</v>
      </c>
      <c r="AH47" s="142">
        <f t="shared" si="79"/>
        <v>26.26912162</v>
      </c>
      <c r="AI47" s="138">
        <v>3.6503000000000001E-2</v>
      </c>
      <c r="AJ47" s="132">
        <f t="shared" si="80"/>
        <v>31.447739670000001</v>
      </c>
      <c r="AK47" s="130">
        <f t="shared" si="36"/>
        <v>36</v>
      </c>
      <c r="AL47" s="139" t="s">
        <v>79</v>
      </c>
      <c r="AM47" s="136">
        <f t="shared" si="81"/>
        <v>45313</v>
      </c>
      <c r="AN47" s="7"/>
      <c r="AO47" s="136">
        <f t="shared" si="145"/>
        <v>45313</v>
      </c>
      <c r="AP47" s="162">
        <f>VLOOKUP($AO47,[1]Plan1!$EW$172:$EZ$293,2)</f>
        <v>6735.55</v>
      </c>
      <c r="AQ47" s="161">
        <f t="shared" si="21"/>
        <v>45252</v>
      </c>
      <c r="AR47" s="162">
        <f>VLOOKUP($AO47,[1]Plan1!$EW$172:$EZ$293,4)</f>
        <v>6773.27</v>
      </c>
      <c r="AS47" s="161">
        <f t="shared" si="22"/>
        <v>45282</v>
      </c>
      <c r="AT47" s="163">
        <f t="shared" si="23"/>
        <v>5.6001365886972909E-3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44224</v>
      </c>
      <c r="B48" s="114">
        <f t="shared" si="0"/>
        <v>1013.43742464</v>
      </c>
      <c r="C48" s="114">
        <f t="shared" si="24"/>
        <v>1000</v>
      </c>
      <c r="D48" s="115">
        <f t="shared" si="11"/>
        <v>5438.12</v>
      </c>
      <c r="E48" s="116">
        <f t="shared" si="141"/>
        <v>5486.52</v>
      </c>
      <c r="F48" s="117">
        <f t="shared" si="142"/>
        <v>44156</v>
      </c>
      <c r="G48" s="118">
        <f t="shared" si="1"/>
        <v>8.9001346053416697E-3</v>
      </c>
      <c r="H48" s="119">
        <f t="shared" si="26"/>
        <v>44249</v>
      </c>
      <c r="I48" s="119">
        <f t="shared" si="13"/>
        <v>44249</v>
      </c>
      <c r="J48" s="120">
        <f t="shared" si="14"/>
        <v>21</v>
      </c>
      <c r="K48" s="120">
        <f t="shared" si="143"/>
        <v>6</v>
      </c>
      <c r="L48" s="8">
        <f t="shared" si="15"/>
        <v>1.00253485</v>
      </c>
      <c r="M48" s="121">
        <f t="shared" si="146"/>
        <v>1.00890013</v>
      </c>
      <c r="N48" s="121">
        <f t="shared" si="82"/>
        <v>1.00890013</v>
      </c>
      <c r="O48" s="114">
        <f t="shared" si="144"/>
        <v>1.0114575400000001</v>
      </c>
      <c r="P48" s="114">
        <f t="shared" si="4"/>
        <v>1011.45754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3">
        <f t="shared" si="18"/>
        <v>8.5599999999999996E-2</v>
      </c>
      <c r="U48" s="122">
        <f t="shared" si="83"/>
        <v>6</v>
      </c>
      <c r="V48" s="122">
        <v>252</v>
      </c>
      <c r="W48" s="121">
        <f t="shared" si="6"/>
        <v>1.0019574570000001</v>
      </c>
      <c r="X48" s="114">
        <f t="shared" si="7"/>
        <v>1.9798846400000001</v>
      </c>
      <c r="Y48" s="114">
        <f t="shared" si="8"/>
        <v>0</v>
      </c>
      <c r="Z48" s="126" t="str">
        <f t="shared" si="28"/>
        <v>A+J=</v>
      </c>
      <c r="AA48" s="119">
        <f t="shared" si="29"/>
        <v>44249</v>
      </c>
      <c r="AB48" s="4"/>
      <c r="AC48" s="130">
        <f t="shared" si="30"/>
        <v>37</v>
      </c>
      <c r="AD48" s="136">
        <f t="shared" si="147"/>
        <v>45313</v>
      </c>
      <c r="AE48" s="132">
        <f t="shared" si="77"/>
        <v>666.68781874000001</v>
      </c>
      <c r="AF48" s="134">
        <f t="shared" si="148"/>
        <v>21</v>
      </c>
      <c r="AG48" s="143">
        <f t="shared" si="78"/>
        <v>4.7620066100000003</v>
      </c>
      <c r="AH48" s="142">
        <f t="shared" si="79"/>
        <v>26.685873279999999</v>
      </c>
      <c r="AI48" s="138">
        <v>3.8487E-2</v>
      </c>
      <c r="AJ48" s="132">
        <f t="shared" si="80"/>
        <v>31.447879889999999</v>
      </c>
      <c r="AK48" s="130">
        <f t="shared" si="36"/>
        <v>37</v>
      </c>
      <c r="AL48" s="139" t="s">
        <v>79</v>
      </c>
      <c r="AM48" s="136">
        <f t="shared" si="81"/>
        <v>45342</v>
      </c>
      <c r="AN48" s="7"/>
      <c r="AO48" s="136">
        <f t="shared" si="145"/>
        <v>45342</v>
      </c>
      <c r="AP48" s="162">
        <f>VLOOKUP($AO48,[1]Plan1!$EW$172:$EZ$293,2)</f>
        <v>6773.27</v>
      </c>
      <c r="AQ48" s="161">
        <f t="shared" si="21"/>
        <v>45280</v>
      </c>
      <c r="AR48" s="162">
        <f>VLOOKUP($AO48,[1]Plan1!$EW$172:$EZ$293,4)</f>
        <v>6801.72</v>
      </c>
      <c r="AS48" s="161">
        <f t="shared" si="22"/>
        <v>45311</v>
      </c>
      <c r="AT48" s="163">
        <f t="shared" si="23"/>
        <v>4.2003345503722755E-3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44225</v>
      </c>
      <c r="B49" s="114">
        <f t="shared" si="0"/>
        <v>1014.1956168200001</v>
      </c>
      <c r="C49" s="114">
        <f t="shared" si="24"/>
        <v>1000</v>
      </c>
      <c r="D49" s="115">
        <f t="shared" si="11"/>
        <v>5438.12</v>
      </c>
      <c r="E49" s="116">
        <f t="shared" si="141"/>
        <v>5486.52</v>
      </c>
      <c r="F49" s="117">
        <f t="shared" si="142"/>
        <v>44156</v>
      </c>
      <c r="G49" s="118">
        <f t="shared" si="1"/>
        <v>8.9001346053416697E-3</v>
      </c>
      <c r="H49" s="119">
        <f t="shared" si="26"/>
        <v>44249</v>
      </c>
      <c r="I49" s="119">
        <f t="shared" si="13"/>
        <v>44249</v>
      </c>
      <c r="J49" s="120">
        <f t="shared" si="14"/>
        <v>21</v>
      </c>
      <c r="K49" s="120">
        <f t="shared" si="143"/>
        <v>7</v>
      </c>
      <c r="L49" s="8">
        <f t="shared" si="15"/>
        <v>1.0029579500000001</v>
      </c>
      <c r="M49" s="121">
        <f t="shared" si="146"/>
        <v>1.00890013</v>
      </c>
      <c r="N49" s="121">
        <f t="shared" si="82"/>
        <v>1.00890013</v>
      </c>
      <c r="O49" s="114">
        <f t="shared" si="144"/>
        <v>1.0118844</v>
      </c>
      <c r="P49" s="114">
        <f t="shared" si="4"/>
        <v>1011.8844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3">
        <f t="shared" si="18"/>
        <v>8.5599999999999996E-2</v>
      </c>
      <c r="U49" s="122">
        <f t="shared" si="83"/>
        <v>7</v>
      </c>
      <c r="V49" s="122">
        <v>252</v>
      </c>
      <c r="W49" s="121">
        <f t="shared" si="6"/>
        <v>1.0022840719999999</v>
      </c>
      <c r="X49" s="114">
        <f t="shared" si="7"/>
        <v>2.3112168199999998</v>
      </c>
      <c r="Y49" s="114">
        <f t="shared" si="8"/>
        <v>0</v>
      </c>
      <c r="Z49" s="126" t="str">
        <f t="shared" si="28"/>
        <v>A+J=</v>
      </c>
      <c r="AA49" s="119">
        <f t="shared" si="29"/>
        <v>44249</v>
      </c>
      <c r="AB49" s="4"/>
      <c r="AC49" s="130">
        <f t="shared" si="30"/>
        <v>38</v>
      </c>
      <c r="AD49" s="136">
        <f t="shared" si="147"/>
        <v>45342</v>
      </c>
      <c r="AE49" s="132">
        <f t="shared" si="77"/>
        <v>639.38095238000005</v>
      </c>
      <c r="AF49" s="134">
        <f t="shared" si="148"/>
        <v>19</v>
      </c>
      <c r="AG49" s="143">
        <f t="shared" si="78"/>
        <v>4.1413100500000004</v>
      </c>
      <c r="AH49" s="142">
        <f t="shared" si="79"/>
        <v>27.306866360000001</v>
      </c>
      <c r="AI49" s="138">
        <v>4.0959000000000002E-2</v>
      </c>
      <c r="AJ49" s="132">
        <f t="shared" si="80"/>
        <v>31.448176410000002</v>
      </c>
      <c r="AK49" s="130">
        <f t="shared" si="36"/>
        <v>38</v>
      </c>
      <c r="AL49" s="139" t="s">
        <v>79</v>
      </c>
      <c r="AM49" s="136">
        <f t="shared" si="81"/>
        <v>45371</v>
      </c>
      <c r="AN49" s="7"/>
      <c r="AO49" s="136">
        <f t="shared" si="145"/>
        <v>45371</v>
      </c>
      <c r="AP49" s="162">
        <f>VLOOKUP($AO49,[1]Plan1!$EW$172:$EZ$293,2)</f>
        <v>6801.72</v>
      </c>
      <c r="AQ49" s="161">
        <f t="shared" si="21"/>
        <v>45311</v>
      </c>
      <c r="AR49" s="162">
        <f>VLOOKUP($AO49,[1]Plan1!$EW$172:$EZ$293,4)</f>
        <v>6858.17</v>
      </c>
      <c r="AS49" s="161">
        <f t="shared" si="22"/>
        <v>45342</v>
      </c>
      <c r="AT49" s="163">
        <f t="shared" si="23"/>
        <v>8.2993713354857501E-3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44226</v>
      </c>
      <c r="B50" s="114">
        <f t="shared" si="0"/>
        <v>1014.9543866500001</v>
      </c>
      <c r="C50" s="114">
        <f t="shared" si="24"/>
        <v>1000</v>
      </c>
      <c r="D50" s="115">
        <f t="shared" si="11"/>
        <v>5438.12</v>
      </c>
      <c r="E50" s="116">
        <f t="shared" si="141"/>
        <v>5486.52</v>
      </c>
      <c r="F50" s="117">
        <f t="shared" si="142"/>
        <v>44156</v>
      </c>
      <c r="G50" s="118">
        <f t="shared" si="1"/>
        <v>8.9001346053416697E-3</v>
      </c>
      <c r="H50" s="119">
        <f t="shared" si="26"/>
        <v>44249</v>
      </c>
      <c r="I50" s="119">
        <f t="shared" si="13"/>
        <v>44249</v>
      </c>
      <c r="J50" s="120">
        <f t="shared" si="14"/>
        <v>21</v>
      </c>
      <c r="K50" s="120">
        <f t="shared" si="143"/>
        <v>8</v>
      </c>
      <c r="L50" s="8">
        <f t="shared" si="15"/>
        <v>1.00338123</v>
      </c>
      <c r="M50" s="121">
        <f t="shared" si="146"/>
        <v>1.00890013</v>
      </c>
      <c r="N50" s="121">
        <f t="shared" si="82"/>
        <v>1.00890013</v>
      </c>
      <c r="O50" s="114">
        <f t="shared" si="144"/>
        <v>1.0123114499999999</v>
      </c>
      <c r="P50" s="114">
        <f t="shared" si="4"/>
        <v>1012.31145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3">
        <f t="shared" si="18"/>
        <v>8.5599999999999996E-2</v>
      </c>
      <c r="U50" s="122">
        <f t="shared" si="83"/>
        <v>8</v>
      </c>
      <c r="V50" s="122">
        <v>252</v>
      </c>
      <c r="W50" s="121">
        <f t="shared" si="6"/>
        <v>1.002610794</v>
      </c>
      <c r="X50" s="114">
        <f t="shared" si="7"/>
        <v>2.6429366500000002</v>
      </c>
      <c r="Y50" s="114">
        <f t="shared" si="8"/>
        <v>0</v>
      </c>
      <c r="Z50" s="126" t="str">
        <f t="shared" si="28"/>
        <v>A+J=</v>
      </c>
      <c r="AA50" s="119">
        <f t="shared" si="29"/>
        <v>44249</v>
      </c>
      <c r="AB50" s="4"/>
      <c r="AC50" s="130">
        <f t="shared" si="30"/>
        <v>39</v>
      </c>
      <c r="AD50" s="136">
        <f t="shared" si="147"/>
        <v>45371</v>
      </c>
      <c r="AE50" s="132">
        <f t="shared" si="77"/>
        <v>612.32426862000011</v>
      </c>
      <c r="AF50" s="134">
        <f t="shared" si="148"/>
        <v>21</v>
      </c>
      <c r="AG50" s="143">
        <f t="shared" si="78"/>
        <v>4.39119101</v>
      </c>
      <c r="AH50" s="142">
        <f t="shared" si="79"/>
        <v>27.056683759999999</v>
      </c>
      <c r="AI50" s="138">
        <v>4.2317E-2</v>
      </c>
      <c r="AJ50" s="132">
        <f t="shared" si="80"/>
        <v>31.447874769999999</v>
      </c>
      <c r="AK50" s="130">
        <f t="shared" si="36"/>
        <v>39</v>
      </c>
      <c r="AL50" s="139" t="s">
        <v>79</v>
      </c>
      <c r="AM50" s="136">
        <f t="shared" si="81"/>
        <v>45404</v>
      </c>
      <c r="AN50" s="7"/>
      <c r="AO50" s="136">
        <f t="shared" si="145"/>
        <v>45404</v>
      </c>
      <c r="AP50" s="162">
        <f>VLOOKUP($AO50,[1]Plan1!$EW$172:$EZ$293,2)</f>
        <v>6858.17</v>
      </c>
      <c r="AQ50" s="161">
        <f t="shared" si="21"/>
        <v>45344</v>
      </c>
      <c r="AR50" s="162">
        <f>VLOOKUP($AO50,[1]Plan1!$EW$172:$EZ$293,4)</f>
        <v>6869.14</v>
      </c>
      <c r="AS50" s="161">
        <f t="shared" si="22"/>
        <v>45373</v>
      </c>
      <c r="AT50" s="163">
        <f t="shared" si="23"/>
        <v>1.5995520670966101E-3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44227</v>
      </c>
      <c r="B51" s="114">
        <f t="shared" si="0"/>
        <v>1014.9543866500001</v>
      </c>
      <c r="C51" s="114">
        <f t="shared" si="24"/>
        <v>1000</v>
      </c>
      <c r="D51" s="115">
        <f t="shared" si="11"/>
        <v>5438.12</v>
      </c>
      <c r="E51" s="116">
        <f t="shared" si="141"/>
        <v>5486.52</v>
      </c>
      <c r="F51" s="117">
        <f t="shared" si="142"/>
        <v>44156</v>
      </c>
      <c r="G51" s="118">
        <f t="shared" si="1"/>
        <v>8.9001346053416697E-3</v>
      </c>
      <c r="H51" s="119">
        <f t="shared" si="26"/>
        <v>44249</v>
      </c>
      <c r="I51" s="119">
        <f t="shared" si="13"/>
        <v>44249</v>
      </c>
      <c r="J51" s="120">
        <f t="shared" si="14"/>
        <v>21</v>
      </c>
      <c r="K51" s="120">
        <f t="shared" si="143"/>
        <v>8</v>
      </c>
      <c r="L51" s="8">
        <f t="shared" si="15"/>
        <v>1.00338123</v>
      </c>
      <c r="M51" s="121">
        <f t="shared" si="146"/>
        <v>1.00890013</v>
      </c>
      <c r="N51" s="121">
        <f t="shared" si="82"/>
        <v>1.00890013</v>
      </c>
      <c r="O51" s="114">
        <f t="shared" si="144"/>
        <v>1.0123114499999999</v>
      </c>
      <c r="P51" s="114">
        <f t="shared" si="4"/>
        <v>1012.31145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3">
        <f t="shared" si="18"/>
        <v>8.5599999999999996E-2</v>
      </c>
      <c r="U51" s="122">
        <f t="shared" si="83"/>
        <v>8</v>
      </c>
      <c r="V51" s="122">
        <v>252</v>
      </c>
      <c r="W51" s="121">
        <f t="shared" si="6"/>
        <v>1.002610794</v>
      </c>
      <c r="X51" s="114">
        <f t="shared" si="7"/>
        <v>2.6429366500000002</v>
      </c>
      <c r="Y51" s="114">
        <f t="shared" si="8"/>
        <v>0</v>
      </c>
      <c r="Z51" s="126" t="str">
        <f t="shared" si="28"/>
        <v>A+J=</v>
      </c>
      <c r="AA51" s="119">
        <f t="shared" si="29"/>
        <v>44249</v>
      </c>
      <c r="AB51" s="4"/>
      <c r="AC51" s="130">
        <f t="shared" si="30"/>
        <v>40</v>
      </c>
      <c r="AD51" s="136">
        <f t="shared" si="147"/>
        <v>45404</v>
      </c>
      <c r="AE51" s="132">
        <f t="shared" si="77"/>
        <v>585.28280427000016</v>
      </c>
      <c r="AF51" s="134">
        <f t="shared" si="148"/>
        <v>22</v>
      </c>
      <c r="AG51" s="143">
        <f t="shared" si="78"/>
        <v>4.4063435999999996</v>
      </c>
      <c r="AH51" s="142">
        <f t="shared" si="79"/>
        <v>27.041464349999998</v>
      </c>
      <c r="AI51" s="138">
        <v>4.4162E-2</v>
      </c>
      <c r="AJ51" s="132">
        <f t="shared" si="80"/>
        <v>31.447807949999998</v>
      </c>
      <c r="AK51" s="130">
        <f t="shared" si="36"/>
        <v>40</v>
      </c>
      <c r="AL51" s="139" t="s">
        <v>79</v>
      </c>
      <c r="AM51" s="136">
        <f t="shared" si="81"/>
        <v>45432</v>
      </c>
      <c r="AN51" s="7"/>
      <c r="AO51" s="136">
        <f t="shared" si="145"/>
        <v>45432</v>
      </c>
      <c r="AP51" s="162">
        <f>VLOOKUP($AO51,[1]Plan1!$EW$172:$EZ$293,2)</f>
        <v>6869.14</v>
      </c>
      <c r="AQ51" s="161">
        <f t="shared" si="21"/>
        <v>45371</v>
      </c>
      <c r="AR51" s="162">
        <f>VLOOKUP($AO51,[1]Plan1!$EW$172:$EZ$293,4)</f>
        <v>6895.24</v>
      </c>
      <c r="AS51" s="161">
        <f t="shared" si="22"/>
        <v>45402</v>
      </c>
      <c r="AT51" s="163">
        <f t="shared" si="23"/>
        <v>3.7996022791790818E-3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44228</v>
      </c>
      <c r="B52" s="114">
        <f t="shared" si="0"/>
        <v>1014.9543866500001</v>
      </c>
      <c r="C52" s="114">
        <f t="shared" si="24"/>
        <v>1000</v>
      </c>
      <c r="D52" s="115">
        <f t="shared" si="11"/>
        <v>5438.12</v>
      </c>
      <c r="E52" s="116">
        <f t="shared" si="141"/>
        <v>5486.52</v>
      </c>
      <c r="F52" s="117">
        <f t="shared" si="142"/>
        <v>44156</v>
      </c>
      <c r="G52" s="118">
        <f t="shared" si="1"/>
        <v>8.9001346053416697E-3</v>
      </c>
      <c r="H52" s="119">
        <f t="shared" si="26"/>
        <v>44249</v>
      </c>
      <c r="I52" s="119">
        <f t="shared" si="13"/>
        <v>44249</v>
      </c>
      <c r="J52" s="120">
        <f t="shared" si="14"/>
        <v>21</v>
      </c>
      <c r="K52" s="120">
        <f t="shared" si="143"/>
        <v>8</v>
      </c>
      <c r="L52" s="8">
        <f t="shared" si="15"/>
        <v>1.00338123</v>
      </c>
      <c r="M52" s="121">
        <f t="shared" si="146"/>
        <v>1.00890013</v>
      </c>
      <c r="N52" s="121">
        <f t="shared" si="82"/>
        <v>1.00890013</v>
      </c>
      <c r="O52" s="114">
        <f t="shared" si="144"/>
        <v>1.0123114499999999</v>
      </c>
      <c r="P52" s="114">
        <f t="shared" si="4"/>
        <v>1012.31145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3">
        <f t="shared" si="18"/>
        <v>8.5599999999999996E-2</v>
      </c>
      <c r="U52" s="122">
        <f t="shared" si="83"/>
        <v>8</v>
      </c>
      <c r="V52" s="122">
        <v>252</v>
      </c>
      <c r="W52" s="121">
        <f t="shared" si="6"/>
        <v>1.002610794</v>
      </c>
      <c r="X52" s="114">
        <f t="shared" si="7"/>
        <v>2.6429366500000002</v>
      </c>
      <c r="Y52" s="114">
        <f t="shared" si="8"/>
        <v>0</v>
      </c>
      <c r="Z52" s="126" t="str">
        <f t="shared" si="28"/>
        <v>A+J=</v>
      </c>
      <c r="AA52" s="119">
        <f t="shared" si="29"/>
        <v>44249</v>
      </c>
      <c r="AB52" s="4"/>
      <c r="AC52" s="130">
        <f t="shared" si="30"/>
        <v>41</v>
      </c>
      <c r="AD52" s="136">
        <f t="shared" si="147"/>
        <v>45432</v>
      </c>
      <c r="AE52" s="132">
        <f t="shared" si="77"/>
        <v>557.47075070000017</v>
      </c>
      <c r="AF52" s="134">
        <f t="shared" si="148"/>
        <v>19</v>
      </c>
      <c r="AG52" s="143">
        <f t="shared" si="78"/>
        <v>3.6356409900000002</v>
      </c>
      <c r="AH52" s="142">
        <f t="shared" si="79"/>
        <v>27.81205357</v>
      </c>
      <c r="AI52" s="138">
        <v>4.7518999999999999E-2</v>
      </c>
      <c r="AJ52" s="132">
        <f t="shared" si="80"/>
        <v>31.447694559999999</v>
      </c>
      <c r="AK52" s="130">
        <f t="shared" si="36"/>
        <v>41</v>
      </c>
      <c r="AL52" s="139" t="s">
        <v>79</v>
      </c>
      <c r="AM52" s="136">
        <f t="shared" si="81"/>
        <v>45463</v>
      </c>
      <c r="AN52" s="7"/>
      <c r="AO52" s="136">
        <f t="shared" si="145"/>
        <v>45463</v>
      </c>
      <c r="AP52" s="162">
        <f>VLOOKUP($AO52,[1]Plan1!$EW$172:$EZ$293,2)</f>
        <v>6895.24</v>
      </c>
      <c r="AQ52" s="161">
        <f t="shared" si="21"/>
        <v>45402</v>
      </c>
      <c r="AR52" s="162">
        <f>VLOOKUP($AO52,[1]Plan1!$EW$172:$EZ$293,4)</f>
        <v>6926.96</v>
      </c>
      <c r="AS52" s="161">
        <f t="shared" si="22"/>
        <v>45432</v>
      </c>
      <c r="AT52" s="163">
        <f t="shared" si="23"/>
        <v>4.600274972299756E-3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44229</v>
      </c>
      <c r="B53" s="114">
        <f t="shared" si="0"/>
        <v>1015.71371339</v>
      </c>
      <c r="C53" s="114">
        <f t="shared" si="24"/>
        <v>1000</v>
      </c>
      <c r="D53" s="115">
        <f t="shared" si="11"/>
        <v>5438.12</v>
      </c>
      <c r="E53" s="116">
        <f t="shared" si="141"/>
        <v>5486.52</v>
      </c>
      <c r="F53" s="117">
        <f t="shared" si="142"/>
        <v>44156</v>
      </c>
      <c r="G53" s="118">
        <f t="shared" si="1"/>
        <v>8.9001346053416697E-3</v>
      </c>
      <c r="H53" s="119">
        <f t="shared" si="26"/>
        <v>44249</v>
      </c>
      <c r="I53" s="119">
        <f t="shared" si="13"/>
        <v>44249</v>
      </c>
      <c r="J53" s="120">
        <f t="shared" si="14"/>
        <v>21</v>
      </c>
      <c r="K53" s="120">
        <f t="shared" si="143"/>
        <v>9</v>
      </c>
      <c r="L53" s="8">
        <f t="shared" si="15"/>
        <v>1.00380468</v>
      </c>
      <c r="M53" s="121">
        <f t="shared" si="146"/>
        <v>1.00890013</v>
      </c>
      <c r="N53" s="121">
        <f t="shared" si="82"/>
        <v>1.00890013</v>
      </c>
      <c r="O53" s="114">
        <f t="shared" si="144"/>
        <v>1.0127386700000001</v>
      </c>
      <c r="P53" s="114">
        <f t="shared" si="4"/>
        <v>1012.73867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3">
        <f t="shared" si="18"/>
        <v>8.5599999999999996E-2</v>
      </c>
      <c r="U53" s="122">
        <f t="shared" si="83"/>
        <v>9</v>
      </c>
      <c r="V53" s="122">
        <v>252</v>
      </c>
      <c r="W53" s="121">
        <f t="shared" si="6"/>
        <v>1.0029376219999999</v>
      </c>
      <c r="X53" s="114">
        <f t="shared" si="7"/>
        <v>2.9750433900000002</v>
      </c>
      <c r="Y53" s="114">
        <f t="shared" si="8"/>
        <v>0</v>
      </c>
      <c r="Z53" s="126" t="str">
        <f t="shared" si="28"/>
        <v>A+J=</v>
      </c>
      <c r="AA53" s="119">
        <f t="shared" si="29"/>
        <v>44249</v>
      </c>
      <c r="AB53" s="4"/>
      <c r="AC53" s="130">
        <f t="shared" si="30"/>
        <v>42</v>
      </c>
      <c r="AD53" s="136">
        <f t="shared" si="147"/>
        <v>45463</v>
      </c>
      <c r="AE53" s="132">
        <f t="shared" si="77"/>
        <v>530.03427024000018</v>
      </c>
      <c r="AF53" s="134">
        <f t="shared" si="148"/>
        <v>22</v>
      </c>
      <c r="AG53" s="143">
        <f t="shared" si="78"/>
        <v>4.0116124800000001</v>
      </c>
      <c r="AH53" s="142">
        <f t="shared" si="79"/>
        <v>27.436480459999999</v>
      </c>
      <c r="AI53" s="138">
        <v>4.9216000000000003E-2</v>
      </c>
      <c r="AJ53" s="132">
        <f t="shared" si="80"/>
        <v>31.448092939999999</v>
      </c>
      <c r="AK53" s="130">
        <f t="shared" si="36"/>
        <v>42</v>
      </c>
      <c r="AL53" s="139" t="s">
        <v>79</v>
      </c>
      <c r="AM53" s="136">
        <f t="shared" si="81"/>
        <v>45495</v>
      </c>
      <c r="AN53" s="7"/>
      <c r="AO53" s="136">
        <f t="shared" si="145"/>
        <v>45495</v>
      </c>
      <c r="AP53" s="162">
        <f>VLOOKUP($AO53,[1]Plan1!$EW$172:$EZ$293,2)</f>
        <v>6926.96</v>
      </c>
      <c r="AQ53" s="161">
        <f t="shared" si="21"/>
        <v>45434</v>
      </c>
      <c r="AR53" s="162">
        <f>VLOOKUP($AO53,[1]Plan1!$EW$172:$EZ$293,4)</f>
        <v>6941.51</v>
      </c>
      <c r="AS53" s="161">
        <f t="shared" si="22"/>
        <v>45465</v>
      </c>
      <c r="AT53" s="163">
        <f t="shared" si="23"/>
        <v>2.1004885259912065E-3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44230</v>
      </c>
      <c r="B54" s="114">
        <f t="shared" si="0"/>
        <v>1016.4736174</v>
      </c>
      <c r="C54" s="114">
        <f t="shared" si="24"/>
        <v>1000</v>
      </c>
      <c r="D54" s="115">
        <f t="shared" si="11"/>
        <v>5438.12</v>
      </c>
      <c r="E54" s="116">
        <f t="shared" si="141"/>
        <v>5486.52</v>
      </c>
      <c r="F54" s="117">
        <f t="shared" si="142"/>
        <v>44156</v>
      </c>
      <c r="G54" s="118">
        <f t="shared" si="1"/>
        <v>8.9001346053416697E-3</v>
      </c>
      <c r="H54" s="119">
        <f t="shared" si="26"/>
        <v>44249</v>
      </c>
      <c r="I54" s="119">
        <f t="shared" si="13"/>
        <v>44249</v>
      </c>
      <c r="J54" s="120">
        <f t="shared" si="14"/>
        <v>21</v>
      </c>
      <c r="K54" s="120">
        <f t="shared" si="143"/>
        <v>10</v>
      </c>
      <c r="L54" s="8">
        <f t="shared" si="15"/>
        <v>1.00422832</v>
      </c>
      <c r="M54" s="121">
        <f t="shared" si="146"/>
        <v>1.00890013</v>
      </c>
      <c r="N54" s="121">
        <f t="shared" si="82"/>
        <v>1.00890013</v>
      </c>
      <c r="O54" s="114">
        <f t="shared" si="144"/>
        <v>1.01316608</v>
      </c>
      <c r="P54" s="114">
        <f t="shared" si="4"/>
        <v>1013.16608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3">
        <f t="shared" si="18"/>
        <v>8.5599999999999996E-2</v>
      </c>
      <c r="U54" s="122">
        <f t="shared" si="83"/>
        <v>10</v>
      </c>
      <c r="V54" s="122">
        <v>252</v>
      </c>
      <c r="W54" s="121">
        <f t="shared" si="6"/>
        <v>1.003264556</v>
      </c>
      <c r="X54" s="114">
        <f t="shared" si="7"/>
        <v>3.3075374000000002</v>
      </c>
      <c r="Y54" s="114">
        <f t="shared" si="8"/>
        <v>0</v>
      </c>
      <c r="Z54" s="126" t="str">
        <f t="shared" si="28"/>
        <v>A+J=</v>
      </c>
      <c r="AA54" s="119">
        <f t="shared" si="29"/>
        <v>44249</v>
      </c>
      <c r="AB54" s="4"/>
      <c r="AC54" s="130">
        <f t="shared" si="30"/>
        <v>43</v>
      </c>
      <c r="AD54" s="136">
        <f t="shared" si="147"/>
        <v>45495</v>
      </c>
      <c r="AE54" s="132">
        <f t="shared" si="77"/>
        <v>502.40040353000018</v>
      </c>
      <c r="AF54" s="134">
        <f t="shared" si="148"/>
        <v>22</v>
      </c>
      <c r="AG54" s="143">
        <f t="shared" si="78"/>
        <v>3.8141769600000002</v>
      </c>
      <c r="AH54" s="142">
        <f t="shared" si="79"/>
        <v>27.63386671</v>
      </c>
      <c r="AI54" s="138">
        <v>5.2136000000000002E-2</v>
      </c>
      <c r="AJ54" s="132">
        <f t="shared" si="80"/>
        <v>31.448043670000001</v>
      </c>
      <c r="AK54" s="130">
        <f t="shared" si="36"/>
        <v>43</v>
      </c>
      <c r="AL54" s="139" t="s">
        <v>79</v>
      </c>
      <c r="AM54" s="136">
        <f t="shared" si="81"/>
        <v>45524</v>
      </c>
      <c r="AN54" s="7"/>
      <c r="AO54" s="136">
        <f t="shared" si="145"/>
        <v>45524</v>
      </c>
      <c r="AP54" s="162">
        <f>VLOOKUP($AO54,[1]Plan1!$EW$172:$EZ$293,2)</f>
        <v>6941.51</v>
      </c>
      <c r="AQ54" s="161">
        <f t="shared" si="21"/>
        <v>45463</v>
      </c>
      <c r="AR54" s="162">
        <f>VLOOKUP($AO54,[1]Plan1!$EW$172:$EZ$293,4)</f>
        <v>6967.89</v>
      </c>
      <c r="AS54" s="161">
        <f t="shared" si="22"/>
        <v>45493</v>
      </c>
      <c r="AT54" s="163">
        <f t="shared" si="23"/>
        <v>3.8003258656977845E-3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44231</v>
      </c>
      <c r="B55" s="114">
        <f t="shared" si="0"/>
        <v>1017.23408096</v>
      </c>
      <c r="C55" s="114">
        <f t="shared" si="24"/>
        <v>1000</v>
      </c>
      <c r="D55" s="115">
        <f t="shared" si="11"/>
        <v>5438.12</v>
      </c>
      <c r="E55" s="116">
        <f t="shared" si="141"/>
        <v>5486.52</v>
      </c>
      <c r="F55" s="117">
        <f t="shared" si="142"/>
        <v>44156</v>
      </c>
      <c r="G55" s="118">
        <f t="shared" si="1"/>
        <v>8.9001346053416697E-3</v>
      </c>
      <c r="H55" s="119">
        <f t="shared" si="26"/>
        <v>44249</v>
      </c>
      <c r="I55" s="119">
        <f t="shared" si="13"/>
        <v>44249</v>
      </c>
      <c r="J55" s="120">
        <f t="shared" si="14"/>
        <v>21</v>
      </c>
      <c r="K55" s="120">
        <f t="shared" si="143"/>
        <v>11</v>
      </c>
      <c r="L55" s="8">
        <f t="shared" si="15"/>
        <v>1.00465213</v>
      </c>
      <c r="M55" s="121">
        <f t="shared" si="146"/>
        <v>1.00890013</v>
      </c>
      <c r="N55" s="121">
        <f t="shared" si="82"/>
        <v>1.00890013</v>
      </c>
      <c r="O55" s="114">
        <f t="shared" si="144"/>
        <v>1.01359366</v>
      </c>
      <c r="P55" s="114">
        <f t="shared" si="4"/>
        <v>1013.59366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3">
        <f t="shared" si="18"/>
        <v>8.5599999999999996E-2</v>
      </c>
      <c r="U55" s="122">
        <f t="shared" si="83"/>
        <v>11</v>
      </c>
      <c r="V55" s="122">
        <v>252</v>
      </c>
      <c r="W55" s="121">
        <f t="shared" si="6"/>
        <v>1.0035915980000001</v>
      </c>
      <c r="X55" s="114">
        <f t="shared" si="7"/>
        <v>3.6404209600000002</v>
      </c>
      <c r="Y55" s="114">
        <f t="shared" si="8"/>
        <v>0</v>
      </c>
      <c r="Z55" s="126" t="str">
        <f t="shared" si="28"/>
        <v>A+J=</v>
      </c>
      <c r="AA55" s="119">
        <f t="shared" si="29"/>
        <v>44249</v>
      </c>
      <c r="AB55" s="4"/>
      <c r="AC55" s="130">
        <f t="shared" si="30"/>
        <v>44</v>
      </c>
      <c r="AD55" s="136">
        <f t="shared" si="147"/>
        <v>45524</v>
      </c>
      <c r="AE55" s="132">
        <f t="shared" si="77"/>
        <v>474.40313625000016</v>
      </c>
      <c r="AF55" s="134">
        <f t="shared" si="148"/>
        <v>21</v>
      </c>
      <c r="AG55" s="143">
        <f t="shared" si="78"/>
        <v>3.4504251799999999</v>
      </c>
      <c r="AH55" s="142">
        <f t="shared" si="79"/>
        <v>27.997267279999999</v>
      </c>
      <c r="AI55" s="138">
        <v>5.5726999999999999E-2</v>
      </c>
      <c r="AJ55" s="132">
        <f t="shared" si="80"/>
        <v>31.447692459999999</v>
      </c>
      <c r="AK55" s="130">
        <f t="shared" si="36"/>
        <v>44</v>
      </c>
      <c r="AL55" s="139" t="s">
        <v>79</v>
      </c>
      <c r="AM55" s="136">
        <f t="shared" si="81"/>
        <v>45555</v>
      </c>
      <c r="AN55" s="7"/>
      <c r="AO55" s="136">
        <f t="shared" si="145"/>
        <v>45555</v>
      </c>
      <c r="AP55" s="162">
        <f>VLOOKUP($AO55,[1]Plan1!$EW$172:$EZ$293,2)</f>
        <v>6967.89</v>
      </c>
      <c r="AQ55" s="161">
        <f t="shared" si="21"/>
        <v>45493</v>
      </c>
      <c r="AR55" s="162">
        <f>VLOOKUP($AO55,[1]Plan1!$EW$172:$EZ$293,4)</f>
        <v>6966.5</v>
      </c>
      <c r="AS55" s="161">
        <f t="shared" si="22"/>
        <v>45524</v>
      </c>
      <c r="AT55" s="163">
        <f t="shared" si="23"/>
        <v>-1.9948650165257931E-4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44232</v>
      </c>
      <c r="B56" s="114">
        <f t="shared" si="0"/>
        <v>1017.9951214</v>
      </c>
      <c r="C56" s="114">
        <f t="shared" si="24"/>
        <v>1000</v>
      </c>
      <c r="D56" s="115">
        <f t="shared" si="11"/>
        <v>5438.12</v>
      </c>
      <c r="E56" s="116">
        <f t="shared" si="141"/>
        <v>5486.52</v>
      </c>
      <c r="F56" s="117">
        <f t="shared" si="142"/>
        <v>44156</v>
      </c>
      <c r="G56" s="118">
        <f t="shared" si="1"/>
        <v>8.9001346053416697E-3</v>
      </c>
      <c r="H56" s="119">
        <f t="shared" si="26"/>
        <v>44249</v>
      </c>
      <c r="I56" s="119">
        <f t="shared" si="13"/>
        <v>44249</v>
      </c>
      <c r="J56" s="120">
        <f t="shared" si="14"/>
        <v>21</v>
      </c>
      <c r="K56" s="120">
        <f t="shared" si="143"/>
        <v>12</v>
      </c>
      <c r="L56" s="8">
        <f t="shared" si="15"/>
        <v>1.00507613</v>
      </c>
      <c r="M56" s="121">
        <f t="shared" si="146"/>
        <v>1.00890013</v>
      </c>
      <c r="N56" s="121">
        <f t="shared" si="82"/>
        <v>1.00890013</v>
      </c>
      <c r="O56" s="114">
        <f t="shared" si="144"/>
        <v>1.0140214299999999</v>
      </c>
      <c r="P56" s="114">
        <f t="shared" si="4"/>
        <v>1014.02143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3">
        <f t="shared" si="18"/>
        <v>8.5599999999999996E-2</v>
      </c>
      <c r="U56" s="122">
        <f t="shared" si="83"/>
        <v>12</v>
      </c>
      <c r="V56" s="122">
        <v>252</v>
      </c>
      <c r="W56" s="121">
        <f t="shared" si="6"/>
        <v>1.003918745</v>
      </c>
      <c r="X56" s="114">
        <f t="shared" si="7"/>
        <v>3.9736913999999999</v>
      </c>
      <c r="Y56" s="114">
        <f t="shared" si="8"/>
        <v>0</v>
      </c>
      <c r="Z56" s="126" t="str">
        <f t="shared" si="28"/>
        <v>A+J=</v>
      </c>
      <c r="AA56" s="119">
        <f t="shared" si="29"/>
        <v>44249</v>
      </c>
      <c r="AB56" s="4"/>
      <c r="AC56" s="130">
        <f t="shared" si="30"/>
        <v>45</v>
      </c>
      <c r="AD56" s="136">
        <f t="shared" si="147"/>
        <v>45555</v>
      </c>
      <c r="AE56" s="132">
        <f t="shared" si="77"/>
        <v>446.52483595000018</v>
      </c>
      <c r="AF56" s="134">
        <f t="shared" si="148"/>
        <v>23</v>
      </c>
      <c r="AG56" s="143">
        <f t="shared" si="78"/>
        <v>3.5696074900000001</v>
      </c>
      <c r="AH56" s="142">
        <f t="shared" si="79"/>
        <v>27.878300299999999</v>
      </c>
      <c r="AI56" s="138">
        <v>5.8764999999999998E-2</v>
      </c>
      <c r="AJ56" s="132">
        <f t="shared" si="80"/>
        <v>31.447907789999999</v>
      </c>
      <c r="AK56" s="130">
        <f t="shared" si="36"/>
        <v>45</v>
      </c>
      <c r="AL56" s="139" t="s">
        <v>79</v>
      </c>
      <c r="AM56" s="136">
        <f t="shared" si="81"/>
        <v>45586</v>
      </c>
      <c r="AN56" s="7"/>
      <c r="AO56" s="136">
        <f t="shared" si="145"/>
        <v>45586</v>
      </c>
      <c r="AP56" s="162">
        <f>VLOOKUP($AO56,[1]Plan1!$EW$172:$EZ$293,2)</f>
        <v>6966.5</v>
      </c>
      <c r="AQ56" s="161">
        <f t="shared" si="21"/>
        <v>45525</v>
      </c>
      <c r="AR56" s="162">
        <f>VLOOKUP($AO56,[1]Plan1!$EW$172:$EZ$293,4)</f>
        <v>6997.15</v>
      </c>
      <c r="AS56" s="161">
        <f t="shared" si="22"/>
        <v>45556</v>
      </c>
      <c r="AT56" s="163">
        <f t="shared" si="23"/>
        <v>4.39962678532968E-3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44233</v>
      </c>
      <c r="B57" s="114">
        <f t="shared" si="0"/>
        <v>1018.75673206</v>
      </c>
      <c r="C57" s="114">
        <f t="shared" si="24"/>
        <v>1000</v>
      </c>
      <c r="D57" s="115">
        <f t="shared" si="11"/>
        <v>5438.12</v>
      </c>
      <c r="E57" s="116">
        <f t="shared" si="141"/>
        <v>5486.52</v>
      </c>
      <c r="F57" s="117">
        <f t="shared" si="142"/>
        <v>44156</v>
      </c>
      <c r="G57" s="118">
        <f t="shared" si="1"/>
        <v>8.9001346053416697E-3</v>
      </c>
      <c r="H57" s="119">
        <f t="shared" si="26"/>
        <v>44249</v>
      </c>
      <c r="I57" s="119">
        <f t="shared" si="13"/>
        <v>44249</v>
      </c>
      <c r="J57" s="120">
        <f t="shared" si="14"/>
        <v>21</v>
      </c>
      <c r="K57" s="120">
        <f t="shared" si="143"/>
        <v>13</v>
      </c>
      <c r="L57" s="8">
        <f t="shared" si="15"/>
        <v>1.0055003</v>
      </c>
      <c r="M57" s="121">
        <f t="shared" si="146"/>
        <v>1.00890013</v>
      </c>
      <c r="N57" s="121">
        <f t="shared" si="82"/>
        <v>1.00890013</v>
      </c>
      <c r="O57" s="114">
        <f t="shared" si="144"/>
        <v>1.0144493800000001</v>
      </c>
      <c r="P57" s="114">
        <f t="shared" si="4"/>
        <v>1014.44938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3">
        <f t="shared" si="18"/>
        <v>8.5599999999999996E-2</v>
      </c>
      <c r="U57" s="122">
        <f t="shared" si="83"/>
        <v>13</v>
      </c>
      <c r="V57" s="122">
        <v>252</v>
      </c>
      <c r="W57" s="121">
        <f t="shared" si="6"/>
        <v>1.004246</v>
      </c>
      <c r="X57" s="114">
        <f t="shared" si="7"/>
        <v>4.3073520600000004</v>
      </c>
      <c r="Y57" s="114">
        <f t="shared" si="8"/>
        <v>0</v>
      </c>
      <c r="Z57" s="126" t="str">
        <f t="shared" si="28"/>
        <v>A+J=</v>
      </c>
      <c r="AA57" s="119">
        <f t="shared" si="29"/>
        <v>44249</v>
      </c>
      <c r="AB57" s="4"/>
      <c r="AC57" s="130">
        <f t="shared" si="30"/>
        <v>46</v>
      </c>
      <c r="AD57" s="136">
        <f t="shared" si="147"/>
        <v>45586</v>
      </c>
      <c r="AE57" s="132">
        <f t="shared" si="77"/>
        <v>418.14371738000017</v>
      </c>
      <c r="AF57" s="134">
        <f t="shared" si="148"/>
        <v>21</v>
      </c>
      <c r="AG57" s="143">
        <f t="shared" si="78"/>
        <v>3.0666785399999998</v>
      </c>
      <c r="AH57" s="142">
        <f t="shared" si="79"/>
        <v>28.381118570000002</v>
      </c>
      <c r="AI57" s="138">
        <v>6.3560000000000005E-2</v>
      </c>
      <c r="AJ57" s="132">
        <f t="shared" si="80"/>
        <v>31.447797110000003</v>
      </c>
      <c r="AK57" s="130">
        <f t="shared" si="36"/>
        <v>46</v>
      </c>
      <c r="AL57" s="139" t="s">
        <v>79</v>
      </c>
      <c r="AM57" s="136">
        <f t="shared" si="81"/>
        <v>45617</v>
      </c>
      <c r="AN57" s="7"/>
      <c r="AO57" s="136">
        <f t="shared" si="145"/>
        <v>45617</v>
      </c>
      <c r="AP57" s="162">
        <f>VLOOKUP($AO57,[1]Plan1!$EW$172:$EZ$293,2)</f>
        <v>6997.15</v>
      </c>
      <c r="AQ57" s="161">
        <f t="shared" si="21"/>
        <v>45556</v>
      </c>
      <c r="AR57" s="162">
        <f>VLOOKUP($AO57,[1]Plan1!$EW$172:$EZ$293,4)</f>
        <v>7036.33</v>
      </c>
      <c r="AS57" s="161">
        <f t="shared" si="22"/>
        <v>45586</v>
      </c>
      <c r="AT57" s="163">
        <f t="shared" si="23"/>
        <v>5.5994226220676957E-3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44234</v>
      </c>
      <c r="B58" s="114">
        <f t="shared" si="0"/>
        <v>1018.75673206</v>
      </c>
      <c r="C58" s="114">
        <f t="shared" si="24"/>
        <v>1000</v>
      </c>
      <c r="D58" s="115">
        <f t="shared" si="11"/>
        <v>5438.12</v>
      </c>
      <c r="E58" s="116">
        <f t="shared" si="141"/>
        <v>5486.52</v>
      </c>
      <c r="F58" s="117">
        <f t="shared" si="142"/>
        <v>44156</v>
      </c>
      <c r="G58" s="118">
        <f t="shared" si="1"/>
        <v>8.9001346053416697E-3</v>
      </c>
      <c r="H58" s="119">
        <f t="shared" si="26"/>
        <v>44249</v>
      </c>
      <c r="I58" s="119">
        <f t="shared" si="13"/>
        <v>44249</v>
      </c>
      <c r="J58" s="120">
        <f t="shared" si="14"/>
        <v>21</v>
      </c>
      <c r="K58" s="120">
        <f t="shared" si="143"/>
        <v>13</v>
      </c>
      <c r="L58" s="8">
        <f t="shared" si="15"/>
        <v>1.0055003</v>
      </c>
      <c r="M58" s="121">
        <f t="shared" si="146"/>
        <v>1.00890013</v>
      </c>
      <c r="N58" s="121">
        <f t="shared" si="82"/>
        <v>1.00890013</v>
      </c>
      <c r="O58" s="114">
        <f t="shared" si="144"/>
        <v>1.0144493800000001</v>
      </c>
      <c r="P58" s="114">
        <f t="shared" si="4"/>
        <v>1014.44938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3">
        <f t="shared" si="18"/>
        <v>8.5599999999999996E-2</v>
      </c>
      <c r="U58" s="122">
        <f t="shared" si="83"/>
        <v>13</v>
      </c>
      <c r="V58" s="122">
        <v>252</v>
      </c>
      <c r="W58" s="121">
        <f t="shared" si="6"/>
        <v>1.004246</v>
      </c>
      <c r="X58" s="114">
        <f t="shared" si="7"/>
        <v>4.3073520600000004</v>
      </c>
      <c r="Y58" s="114">
        <f t="shared" si="8"/>
        <v>0</v>
      </c>
      <c r="Z58" s="126" t="str">
        <f t="shared" si="28"/>
        <v>A+J=</v>
      </c>
      <c r="AA58" s="119">
        <f t="shared" si="29"/>
        <v>44249</v>
      </c>
      <c r="AB58" s="4"/>
      <c r="AC58" s="130">
        <f t="shared" si="30"/>
        <v>47</v>
      </c>
      <c r="AD58" s="136">
        <f t="shared" si="147"/>
        <v>45617</v>
      </c>
      <c r="AE58" s="132">
        <f t="shared" si="77"/>
        <v>389.56735760000015</v>
      </c>
      <c r="AF58" s="134">
        <f t="shared" si="148"/>
        <v>21</v>
      </c>
      <c r="AG58" s="143">
        <f t="shared" si="78"/>
        <v>2.87176045</v>
      </c>
      <c r="AH58" s="142">
        <f t="shared" si="79"/>
        <v>28.576359780000001</v>
      </c>
      <c r="AI58" s="138">
        <v>6.8340999999999999E-2</v>
      </c>
      <c r="AJ58" s="132">
        <f t="shared" si="80"/>
        <v>31.448120230000001</v>
      </c>
      <c r="AK58" s="130">
        <f t="shared" si="36"/>
        <v>47</v>
      </c>
      <c r="AL58" s="139" t="s">
        <v>79</v>
      </c>
      <c r="AM58" s="136">
        <f t="shared" si="81"/>
        <v>45646</v>
      </c>
      <c r="AN58" s="7"/>
      <c r="AO58" s="136">
        <f t="shared" si="145"/>
        <v>45646</v>
      </c>
      <c r="AP58" s="162">
        <f>VLOOKUP($AO58,[1]Plan1!$EW$172:$EZ$293,2)</f>
        <v>7036.33</v>
      </c>
      <c r="AQ58" s="161">
        <f t="shared" si="21"/>
        <v>45585</v>
      </c>
      <c r="AR58" s="162">
        <f>VLOOKUP($AO58,[1]Plan1!$EW$172:$EZ$293,4)</f>
        <v>7063.77</v>
      </c>
      <c r="AS58" s="161">
        <f t="shared" si="22"/>
        <v>45616</v>
      </c>
      <c r="AT58" s="163">
        <f t="shared" si="23"/>
        <v>3.8997602443320289E-3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44235</v>
      </c>
      <c r="B59" s="114">
        <f t="shared" si="0"/>
        <v>1018.75673206</v>
      </c>
      <c r="C59" s="114">
        <f t="shared" si="24"/>
        <v>1000</v>
      </c>
      <c r="D59" s="115">
        <f t="shared" si="11"/>
        <v>5438.12</v>
      </c>
      <c r="E59" s="116">
        <f t="shared" si="141"/>
        <v>5486.52</v>
      </c>
      <c r="F59" s="117">
        <f t="shared" si="142"/>
        <v>44156</v>
      </c>
      <c r="G59" s="118">
        <f t="shared" si="1"/>
        <v>8.9001346053416697E-3</v>
      </c>
      <c r="H59" s="119">
        <f t="shared" si="26"/>
        <v>44249</v>
      </c>
      <c r="I59" s="119">
        <f t="shared" si="13"/>
        <v>44249</v>
      </c>
      <c r="J59" s="120">
        <f t="shared" si="14"/>
        <v>21</v>
      </c>
      <c r="K59" s="120">
        <f t="shared" si="143"/>
        <v>13</v>
      </c>
      <c r="L59" s="8">
        <f t="shared" si="15"/>
        <v>1.0055003</v>
      </c>
      <c r="M59" s="121">
        <f t="shared" si="146"/>
        <v>1.00890013</v>
      </c>
      <c r="N59" s="121">
        <f t="shared" si="82"/>
        <v>1.00890013</v>
      </c>
      <c r="O59" s="114">
        <f t="shared" si="144"/>
        <v>1.0144493800000001</v>
      </c>
      <c r="P59" s="114">
        <f t="shared" si="4"/>
        <v>1014.44938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3">
        <f t="shared" si="18"/>
        <v>8.5599999999999996E-2</v>
      </c>
      <c r="U59" s="122">
        <f t="shared" si="83"/>
        <v>13</v>
      </c>
      <c r="V59" s="122">
        <v>252</v>
      </c>
      <c r="W59" s="121">
        <f t="shared" si="6"/>
        <v>1.004246</v>
      </c>
      <c r="X59" s="114">
        <f t="shared" si="7"/>
        <v>4.3073520600000004</v>
      </c>
      <c r="Y59" s="114">
        <f t="shared" si="8"/>
        <v>0</v>
      </c>
      <c r="Z59" s="126" t="str">
        <f t="shared" si="28"/>
        <v>A+J=</v>
      </c>
      <c r="AA59" s="119">
        <f t="shared" si="29"/>
        <v>44249</v>
      </c>
      <c r="AB59" s="4"/>
      <c r="AC59" s="130">
        <f t="shared" si="30"/>
        <v>48</v>
      </c>
      <c r="AD59" s="136">
        <f t="shared" si="147"/>
        <v>45646</v>
      </c>
      <c r="AE59" s="132">
        <f t="shared" si="77"/>
        <v>360.92285937000014</v>
      </c>
      <c r="AF59" s="134">
        <f t="shared" si="148"/>
        <v>21</v>
      </c>
      <c r="AG59" s="143">
        <f t="shared" si="78"/>
        <v>2.6755014699999999</v>
      </c>
      <c r="AH59" s="142">
        <f t="shared" si="79"/>
        <v>28.64449823</v>
      </c>
      <c r="AI59" s="138">
        <v>7.3528999999999997E-2</v>
      </c>
      <c r="AJ59" s="132">
        <f t="shared" si="80"/>
        <v>31.3199997</v>
      </c>
      <c r="AK59" s="130">
        <f t="shared" si="36"/>
        <v>48</v>
      </c>
      <c r="AL59" s="139" t="s">
        <v>79</v>
      </c>
      <c r="AM59" s="136">
        <f t="shared" si="81"/>
        <v>45677</v>
      </c>
      <c r="AN59" s="7"/>
      <c r="AO59" s="136">
        <f t="shared" si="145"/>
        <v>45677</v>
      </c>
      <c r="AP59" s="162">
        <f>VLOOKUP($AO59,[1]Plan1!$EW$172:$EZ$293,2)</f>
        <v>7063.77</v>
      </c>
      <c r="AQ59" s="161">
        <f t="shared" si="21"/>
        <v>45616</v>
      </c>
      <c r="AR59" s="162">
        <f>VLOOKUP($AO59,[1]Plan1!$EW$172:$EZ$293,4)</f>
        <v>7100.5</v>
      </c>
      <c r="AS59" s="161">
        <f t="shared" si="22"/>
        <v>45646</v>
      </c>
      <c r="AT59" s="163">
        <f t="shared" si="23"/>
        <v>5.1997729257888814E-3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44236</v>
      </c>
      <c r="B60" s="114">
        <f t="shared" si="0"/>
        <v>1019.5189112200001</v>
      </c>
      <c r="C60" s="114">
        <f t="shared" si="24"/>
        <v>1000</v>
      </c>
      <c r="D60" s="115">
        <f t="shared" si="11"/>
        <v>5438.12</v>
      </c>
      <c r="E60" s="116">
        <f t="shared" si="141"/>
        <v>5486.52</v>
      </c>
      <c r="F60" s="117">
        <f t="shared" si="142"/>
        <v>44156</v>
      </c>
      <c r="G60" s="118">
        <f t="shared" si="1"/>
        <v>8.9001346053416697E-3</v>
      </c>
      <c r="H60" s="119">
        <f t="shared" si="26"/>
        <v>44249</v>
      </c>
      <c r="I60" s="119">
        <f t="shared" si="13"/>
        <v>44249</v>
      </c>
      <c r="J60" s="120">
        <f t="shared" si="14"/>
        <v>21</v>
      </c>
      <c r="K60" s="120">
        <f t="shared" si="143"/>
        <v>14</v>
      </c>
      <c r="L60" s="8">
        <f t="shared" si="15"/>
        <v>1.0059246500000001</v>
      </c>
      <c r="M60" s="121">
        <f t="shared" si="146"/>
        <v>1.00890013</v>
      </c>
      <c r="N60" s="121">
        <f t="shared" si="82"/>
        <v>1.00890013</v>
      </c>
      <c r="O60" s="114">
        <f t="shared" si="144"/>
        <v>1.01487751</v>
      </c>
      <c r="P60" s="114">
        <f t="shared" si="4"/>
        <v>1014.87751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3">
        <f t="shared" si="18"/>
        <v>8.5599999999999996E-2</v>
      </c>
      <c r="U60" s="122">
        <f t="shared" si="83"/>
        <v>14</v>
      </c>
      <c r="V60" s="122">
        <v>252</v>
      </c>
      <c r="W60" s="121">
        <f t="shared" si="6"/>
        <v>1.0045733610000001</v>
      </c>
      <c r="X60" s="114">
        <f t="shared" si="7"/>
        <v>4.6414012199999997</v>
      </c>
      <c r="Y60" s="114">
        <f t="shared" si="8"/>
        <v>0</v>
      </c>
      <c r="Z60" s="126" t="str">
        <f t="shared" si="28"/>
        <v>A+J=</v>
      </c>
      <c r="AA60" s="119">
        <f t="shared" si="29"/>
        <v>44249</v>
      </c>
      <c r="AB60" s="4"/>
      <c r="AC60" s="130">
        <f t="shared" si="30"/>
        <v>49</v>
      </c>
      <c r="AD60" s="136">
        <f t="shared" si="147"/>
        <v>45677</v>
      </c>
      <c r="AE60" s="132">
        <f t="shared" si="77"/>
        <v>331.71698159000016</v>
      </c>
      <c r="AF60" s="134">
        <f t="shared" si="148"/>
        <v>19</v>
      </c>
      <c r="AG60" s="143">
        <f t="shared" si="78"/>
        <v>2.2419690600000002</v>
      </c>
      <c r="AH60" s="142">
        <f t="shared" si="79"/>
        <v>29.205877780000002</v>
      </c>
      <c r="AI60" s="138">
        <v>8.0920000000000006E-2</v>
      </c>
      <c r="AJ60" s="132">
        <f t="shared" si="80"/>
        <v>31.44784684</v>
      </c>
      <c r="AK60" s="130">
        <f t="shared" si="36"/>
        <v>49</v>
      </c>
      <c r="AL60" s="139" t="s">
        <v>79</v>
      </c>
      <c r="AM60" s="136">
        <f t="shared" si="81"/>
        <v>45708</v>
      </c>
      <c r="AN60" s="7"/>
      <c r="AO60" s="136">
        <f t="shared" si="145"/>
        <v>45708</v>
      </c>
      <c r="AP60" s="162">
        <f>VLOOKUP($AO60,[1]Plan1!$EW$172:$EZ$293,2)</f>
        <v>7100.5</v>
      </c>
      <c r="AQ60" s="161">
        <f t="shared" si="21"/>
        <v>45646</v>
      </c>
      <c r="AR60" s="162">
        <f>VLOOKUP($AO60,[1]Plan1!$EW$172:$EZ$293,4)</f>
        <v>7111.86</v>
      </c>
      <c r="AS60" s="161">
        <f t="shared" si="22"/>
        <v>45677</v>
      </c>
      <c r="AT60" s="163">
        <f t="shared" si="23"/>
        <v>1.5998873318778806E-3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44237</v>
      </c>
      <c r="B61" s="114">
        <f t="shared" si="0"/>
        <v>1020.2816501499999</v>
      </c>
      <c r="C61" s="114">
        <f t="shared" si="24"/>
        <v>1000</v>
      </c>
      <c r="D61" s="115">
        <f t="shared" si="11"/>
        <v>5438.12</v>
      </c>
      <c r="E61" s="116">
        <f t="shared" si="141"/>
        <v>5486.52</v>
      </c>
      <c r="F61" s="117">
        <f t="shared" si="142"/>
        <v>44156</v>
      </c>
      <c r="G61" s="118">
        <f t="shared" si="1"/>
        <v>8.9001346053416697E-3</v>
      </c>
      <c r="H61" s="119">
        <f t="shared" si="26"/>
        <v>44249</v>
      </c>
      <c r="I61" s="119">
        <f t="shared" si="13"/>
        <v>44249</v>
      </c>
      <c r="J61" s="120">
        <f t="shared" si="14"/>
        <v>21</v>
      </c>
      <c r="K61" s="120">
        <f t="shared" si="143"/>
        <v>15</v>
      </c>
      <c r="L61" s="8">
        <f t="shared" si="15"/>
        <v>1.00634918</v>
      </c>
      <c r="M61" s="121">
        <f t="shared" si="146"/>
        <v>1.00890013</v>
      </c>
      <c r="N61" s="121">
        <f t="shared" si="82"/>
        <v>1.00890013</v>
      </c>
      <c r="O61" s="114">
        <f t="shared" si="144"/>
        <v>1.0153058100000001</v>
      </c>
      <c r="P61" s="114">
        <f t="shared" si="4"/>
        <v>1015.30581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3">
        <f t="shared" si="18"/>
        <v>8.5599999999999996E-2</v>
      </c>
      <c r="U61" s="122">
        <f t="shared" si="83"/>
        <v>15</v>
      </c>
      <c r="V61" s="122">
        <v>252</v>
      </c>
      <c r="W61" s="121">
        <f t="shared" si="6"/>
        <v>1.0049008290000001</v>
      </c>
      <c r="X61" s="114">
        <f t="shared" si="7"/>
        <v>4.9758401499999998</v>
      </c>
      <c r="Y61" s="114">
        <f t="shared" si="8"/>
        <v>0</v>
      </c>
      <c r="Z61" s="126" t="str">
        <f t="shared" si="28"/>
        <v>A+J=</v>
      </c>
      <c r="AA61" s="119">
        <f t="shared" si="29"/>
        <v>44249</v>
      </c>
      <c r="AB61" s="4"/>
      <c r="AC61" s="130">
        <f t="shared" si="30"/>
        <v>50</v>
      </c>
      <c r="AD61" s="136">
        <f t="shared" si="147"/>
        <v>45708</v>
      </c>
      <c r="AE61" s="132">
        <f t="shared" si="77"/>
        <v>302.76505516000014</v>
      </c>
      <c r="AF61" s="134">
        <f t="shared" si="148"/>
        <v>23</v>
      </c>
      <c r="AG61" s="143">
        <f t="shared" si="78"/>
        <v>2.4959772199999999</v>
      </c>
      <c r="AH61" s="142">
        <f t="shared" si="79"/>
        <v>28.95192643</v>
      </c>
      <c r="AI61" s="138">
        <v>8.7278999999999995E-2</v>
      </c>
      <c r="AJ61" s="132">
        <f t="shared" si="80"/>
        <v>31.447903650000001</v>
      </c>
      <c r="AK61" s="130">
        <f t="shared" si="36"/>
        <v>50</v>
      </c>
      <c r="AL61" s="139" t="s">
        <v>79</v>
      </c>
      <c r="AM61" s="136">
        <f t="shared" si="81"/>
        <v>45736</v>
      </c>
      <c r="AN61" s="7"/>
      <c r="AO61" s="136">
        <f t="shared" si="145"/>
        <v>45736</v>
      </c>
      <c r="AP61" s="162">
        <f>VLOOKUP($AO61,[1]Plan1!$EW$172:$EZ$293,2)</f>
        <v>7111.86</v>
      </c>
      <c r="AQ61" s="161">
        <f t="shared" si="21"/>
        <v>45677</v>
      </c>
      <c r="AR61" s="162">
        <f>VLOOKUP($AO61,[1]Plan1!$EW$172:$EZ$293,4)</f>
        <v>7205.03</v>
      </c>
      <c r="AS61" s="161">
        <f t="shared" si="22"/>
        <v>45708</v>
      </c>
      <c r="AT61" s="163">
        <f t="shared" si="23"/>
        <v>1.3100651587629741E-2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44238</v>
      </c>
      <c r="B62" s="114">
        <f t="shared" si="0"/>
        <v>1021.0449682599999</v>
      </c>
      <c r="C62" s="114">
        <f t="shared" si="24"/>
        <v>1000</v>
      </c>
      <c r="D62" s="115">
        <f t="shared" si="11"/>
        <v>5438.12</v>
      </c>
      <c r="E62" s="116">
        <f t="shared" si="141"/>
        <v>5486.52</v>
      </c>
      <c r="F62" s="117">
        <f t="shared" si="142"/>
        <v>44156</v>
      </c>
      <c r="G62" s="118">
        <f t="shared" si="1"/>
        <v>8.9001346053416697E-3</v>
      </c>
      <c r="H62" s="119">
        <f t="shared" si="26"/>
        <v>44249</v>
      </c>
      <c r="I62" s="119">
        <f t="shared" si="13"/>
        <v>44249</v>
      </c>
      <c r="J62" s="120">
        <f t="shared" si="14"/>
        <v>21</v>
      </c>
      <c r="K62" s="120">
        <f t="shared" si="143"/>
        <v>16</v>
      </c>
      <c r="L62" s="8">
        <f t="shared" si="15"/>
        <v>1.0067738900000001</v>
      </c>
      <c r="M62" s="121">
        <f t="shared" si="146"/>
        <v>1.00890013</v>
      </c>
      <c r="N62" s="121">
        <f t="shared" si="82"/>
        <v>1.00890013</v>
      </c>
      <c r="O62" s="114">
        <f t="shared" si="144"/>
        <v>1.0157343000000001</v>
      </c>
      <c r="P62" s="114">
        <f t="shared" si="4"/>
        <v>1015.7343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3">
        <f t="shared" si="18"/>
        <v>8.5599999999999996E-2</v>
      </c>
      <c r="U62" s="122">
        <f t="shared" si="83"/>
        <v>16</v>
      </c>
      <c r="V62" s="122">
        <v>252</v>
      </c>
      <c r="W62" s="121">
        <f t="shared" si="6"/>
        <v>1.005228403</v>
      </c>
      <c r="X62" s="114">
        <f t="shared" si="7"/>
        <v>5.3106682599999999</v>
      </c>
      <c r="Y62" s="114">
        <f t="shared" si="8"/>
        <v>0</v>
      </c>
      <c r="Z62" s="126" t="str">
        <f t="shared" si="28"/>
        <v>A+J=</v>
      </c>
      <c r="AA62" s="119">
        <f t="shared" si="29"/>
        <v>44249</v>
      </c>
      <c r="AB62" s="4"/>
      <c r="AC62" s="130">
        <f t="shared" si="30"/>
        <v>51</v>
      </c>
      <c r="AD62" s="136">
        <f t="shared" si="147"/>
        <v>45736</v>
      </c>
      <c r="AE62" s="132">
        <f t="shared" si="77"/>
        <v>273.09862124000017</v>
      </c>
      <c r="AF62" s="134">
        <f t="shared" si="148"/>
        <v>18</v>
      </c>
      <c r="AG62" s="143">
        <f t="shared" si="78"/>
        <v>1.7814311300000001</v>
      </c>
      <c r="AH62" s="142">
        <f t="shared" si="79"/>
        <v>29.666433919999999</v>
      </c>
      <c r="AI62" s="138">
        <v>9.7985000000000003E-2</v>
      </c>
      <c r="AJ62" s="132">
        <f t="shared" si="80"/>
        <v>31.447865050000001</v>
      </c>
      <c r="AK62" s="130">
        <f t="shared" si="36"/>
        <v>51</v>
      </c>
      <c r="AL62" s="139" t="s">
        <v>79</v>
      </c>
      <c r="AM62" s="136">
        <f t="shared" si="81"/>
        <v>45769</v>
      </c>
      <c r="AN62" s="7"/>
      <c r="AO62" s="136">
        <f t="shared" si="145"/>
        <v>45769</v>
      </c>
      <c r="AP62" s="162">
        <f>VLOOKUP($AO62,[1]Plan1!$EW$172:$EZ$293,2)</f>
        <v>7205.03</v>
      </c>
      <c r="AQ62" s="161">
        <f t="shared" si="21"/>
        <v>45710</v>
      </c>
      <c r="AR62" s="162">
        <f>VLOOKUP($AO62,[1]Plan1!$EW$172:$EZ$293,4)</f>
        <v>7245.38</v>
      </c>
      <c r="AS62" s="161">
        <f t="shared" si="22"/>
        <v>45738</v>
      </c>
      <c r="AT62" s="163">
        <f t="shared" si="23"/>
        <v>5.6002542668107669E-3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44239</v>
      </c>
      <c r="B63" s="114">
        <f t="shared" si="0"/>
        <v>1021.80886789</v>
      </c>
      <c r="C63" s="114">
        <f t="shared" si="24"/>
        <v>1000</v>
      </c>
      <c r="D63" s="115">
        <f t="shared" si="11"/>
        <v>5438.12</v>
      </c>
      <c r="E63" s="116">
        <f t="shared" si="141"/>
        <v>5486.52</v>
      </c>
      <c r="F63" s="117">
        <f t="shared" si="142"/>
        <v>44156</v>
      </c>
      <c r="G63" s="118">
        <f t="shared" si="1"/>
        <v>8.9001346053416697E-3</v>
      </c>
      <c r="H63" s="119">
        <f t="shared" si="26"/>
        <v>44249</v>
      </c>
      <c r="I63" s="119">
        <f t="shared" si="13"/>
        <v>44249</v>
      </c>
      <c r="J63" s="120">
        <f t="shared" si="14"/>
        <v>21</v>
      </c>
      <c r="K63" s="120">
        <f t="shared" si="143"/>
        <v>17</v>
      </c>
      <c r="L63" s="8">
        <f t="shared" si="15"/>
        <v>1.00719878</v>
      </c>
      <c r="M63" s="121">
        <f t="shared" si="146"/>
        <v>1.00890013</v>
      </c>
      <c r="N63" s="121">
        <f t="shared" si="82"/>
        <v>1.00890013</v>
      </c>
      <c r="O63" s="114">
        <f t="shared" si="144"/>
        <v>1.01616298</v>
      </c>
      <c r="P63" s="114">
        <f t="shared" si="4"/>
        <v>1016.1629799999999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3">
        <f t="shared" si="18"/>
        <v>8.5599999999999996E-2</v>
      </c>
      <c r="U63" s="122">
        <f t="shared" si="83"/>
        <v>17</v>
      </c>
      <c r="V63" s="122">
        <v>252</v>
      </c>
      <c r="W63" s="121">
        <f t="shared" si="6"/>
        <v>1.005556085</v>
      </c>
      <c r="X63" s="114">
        <f t="shared" si="7"/>
        <v>5.64588789</v>
      </c>
      <c r="Y63" s="114">
        <f t="shared" si="8"/>
        <v>0</v>
      </c>
      <c r="Z63" s="126" t="str">
        <f t="shared" si="28"/>
        <v>A+J=</v>
      </c>
      <c r="AA63" s="119">
        <f t="shared" si="29"/>
        <v>44249</v>
      </c>
      <c r="AB63" s="4"/>
      <c r="AC63" s="130">
        <f t="shared" si="30"/>
        <v>52</v>
      </c>
      <c r="AD63" s="136">
        <f t="shared" si="147"/>
        <v>45769</v>
      </c>
      <c r="AE63" s="132">
        <f t="shared" si="77"/>
        <v>243.52641014000017</v>
      </c>
      <c r="AF63" s="134">
        <f t="shared" si="148"/>
        <v>21</v>
      </c>
      <c r="AG63" s="143">
        <f t="shared" si="78"/>
        <v>1.87560828</v>
      </c>
      <c r="AH63" s="142">
        <f t="shared" si="79"/>
        <v>29.572211100000001</v>
      </c>
      <c r="AI63" s="138">
        <v>0.10828400000000001</v>
      </c>
      <c r="AJ63" s="132">
        <f t="shared" si="80"/>
        <v>31.447819380000002</v>
      </c>
      <c r="AK63" s="130">
        <f t="shared" si="36"/>
        <v>52</v>
      </c>
      <c r="AL63" s="139" t="s">
        <v>79</v>
      </c>
      <c r="AM63" s="136">
        <f t="shared" si="81"/>
        <v>45797</v>
      </c>
      <c r="AN63" s="7"/>
      <c r="AO63" s="136">
        <f t="shared" si="145"/>
        <v>45797</v>
      </c>
      <c r="AP63" s="162">
        <f>VLOOKUP($AO63,[1]Plan1!$EW$172:$EZ$293,2)</f>
        <v>7245.38</v>
      </c>
      <c r="AQ63" s="161">
        <f t="shared" si="21"/>
        <v>45736</v>
      </c>
      <c r="AR63" s="162">
        <f>VLOOKUP($AO63,[1]Plan1!$EW$172:$EZ$293,4)</f>
        <v>7276.54</v>
      </c>
      <c r="AS63" s="161">
        <f t="shared" si="22"/>
        <v>45767</v>
      </c>
      <c r="AT63" s="163">
        <f t="shared" si="23"/>
        <v>4.3006716003852752E-3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44240</v>
      </c>
      <c r="B64" s="114">
        <f t="shared" si="0"/>
        <v>1022.57332722</v>
      </c>
      <c r="C64" s="114">
        <f t="shared" si="24"/>
        <v>1000</v>
      </c>
      <c r="D64" s="115">
        <f t="shared" si="11"/>
        <v>5438.12</v>
      </c>
      <c r="E64" s="116">
        <f t="shared" si="141"/>
        <v>5486.52</v>
      </c>
      <c r="F64" s="117">
        <f t="shared" si="142"/>
        <v>44156</v>
      </c>
      <c r="G64" s="118">
        <f t="shared" si="1"/>
        <v>8.9001346053416697E-3</v>
      </c>
      <c r="H64" s="119">
        <f t="shared" si="26"/>
        <v>44249</v>
      </c>
      <c r="I64" s="119">
        <f t="shared" si="13"/>
        <v>44249</v>
      </c>
      <c r="J64" s="120">
        <f t="shared" si="14"/>
        <v>21</v>
      </c>
      <c r="K64" s="120">
        <f t="shared" si="143"/>
        <v>18</v>
      </c>
      <c r="L64" s="8">
        <f t="shared" si="15"/>
        <v>1.0076238500000001</v>
      </c>
      <c r="M64" s="121">
        <f t="shared" si="146"/>
        <v>1.00890013</v>
      </c>
      <c r="N64" s="121">
        <f t="shared" si="82"/>
        <v>1.00890013</v>
      </c>
      <c r="O64" s="114">
        <f t="shared" si="144"/>
        <v>1.0165918300000001</v>
      </c>
      <c r="P64" s="114">
        <f t="shared" si="4"/>
        <v>1016.59183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3">
        <f t="shared" si="18"/>
        <v>8.5599999999999996E-2</v>
      </c>
      <c r="U64" s="122">
        <f t="shared" si="83"/>
        <v>18</v>
      </c>
      <c r="V64" s="122">
        <v>252</v>
      </c>
      <c r="W64" s="121">
        <f t="shared" si="6"/>
        <v>1.0058838729999999</v>
      </c>
      <c r="X64" s="114">
        <f t="shared" si="7"/>
        <v>5.9814972199999996</v>
      </c>
      <c r="Y64" s="114">
        <f t="shared" si="8"/>
        <v>0</v>
      </c>
      <c r="Z64" s="126" t="str">
        <f t="shared" si="28"/>
        <v>A+J=</v>
      </c>
      <c r="AA64" s="119">
        <f t="shared" si="29"/>
        <v>44249</v>
      </c>
      <c r="AB64" s="4"/>
      <c r="AC64" s="130">
        <f t="shared" si="30"/>
        <v>53</v>
      </c>
      <c r="AD64" s="136">
        <f t="shared" si="147"/>
        <v>45797</v>
      </c>
      <c r="AE64" s="132">
        <f t="shared" si="77"/>
        <v>213.59116970000017</v>
      </c>
      <c r="AF64" s="134">
        <f t="shared" si="148"/>
        <v>19</v>
      </c>
      <c r="AG64" s="143">
        <f t="shared" si="78"/>
        <v>1.5127295599999999</v>
      </c>
      <c r="AH64" s="142">
        <f t="shared" si="79"/>
        <v>29.935240440000001</v>
      </c>
      <c r="AI64" s="138">
        <v>0.12292400000000001</v>
      </c>
      <c r="AJ64" s="132">
        <f t="shared" si="80"/>
        <v>31.447970000000002</v>
      </c>
      <c r="AK64" s="130">
        <f t="shared" si="36"/>
        <v>53</v>
      </c>
      <c r="AL64" s="139" t="s">
        <v>79</v>
      </c>
      <c r="AM64" s="136">
        <f t="shared" si="81"/>
        <v>45828</v>
      </c>
      <c r="AN64" s="7"/>
      <c r="AO64" s="136">
        <f t="shared" si="145"/>
        <v>45828</v>
      </c>
      <c r="AP64" s="162">
        <f>VLOOKUP($AO64,[1]Plan1!$EW$172:$EZ$293,2)</f>
        <v>7276.54</v>
      </c>
      <c r="AQ64" s="161">
        <f t="shared" si="21"/>
        <v>45767</v>
      </c>
      <c r="AR64" s="162">
        <f>VLOOKUP($AO64,[1]Plan1!$EW$172:$EZ$293,4)</f>
        <v>7276.54</v>
      </c>
      <c r="AS64" s="161">
        <f t="shared" si="22"/>
        <v>45797</v>
      </c>
      <c r="AT64" s="163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44241</v>
      </c>
      <c r="B65" s="114">
        <f t="shared" si="0"/>
        <v>1022.57332722</v>
      </c>
      <c r="C65" s="114">
        <f t="shared" si="24"/>
        <v>1000</v>
      </c>
      <c r="D65" s="115">
        <f t="shared" si="11"/>
        <v>5438.12</v>
      </c>
      <c r="E65" s="116">
        <f t="shared" si="141"/>
        <v>5486.52</v>
      </c>
      <c r="F65" s="117">
        <f t="shared" si="142"/>
        <v>44156</v>
      </c>
      <c r="G65" s="118">
        <f t="shared" si="1"/>
        <v>8.9001346053416697E-3</v>
      </c>
      <c r="H65" s="119">
        <f t="shared" si="26"/>
        <v>44249</v>
      </c>
      <c r="I65" s="119">
        <f t="shared" si="13"/>
        <v>44249</v>
      </c>
      <c r="J65" s="120">
        <f t="shared" si="14"/>
        <v>21</v>
      </c>
      <c r="K65" s="120">
        <f t="shared" si="143"/>
        <v>18</v>
      </c>
      <c r="L65" s="8">
        <f t="shared" si="15"/>
        <v>1.0076238500000001</v>
      </c>
      <c r="M65" s="121">
        <f t="shared" si="146"/>
        <v>1.00890013</v>
      </c>
      <c r="N65" s="121">
        <f t="shared" si="82"/>
        <v>1.00890013</v>
      </c>
      <c r="O65" s="114">
        <f t="shared" si="144"/>
        <v>1.0165918300000001</v>
      </c>
      <c r="P65" s="114">
        <f t="shared" si="4"/>
        <v>1016.59183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3">
        <f t="shared" si="18"/>
        <v>8.5599999999999996E-2</v>
      </c>
      <c r="U65" s="122">
        <f t="shared" si="83"/>
        <v>18</v>
      </c>
      <c r="V65" s="122">
        <v>252</v>
      </c>
      <c r="W65" s="121">
        <f t="shared" si="6"/>
        <v>1.0058838729999999</v>
      </c>
      <c r="X65" s="114">
        <f t="shared" si="7"/>
        <v>5.9814972199999996</v>
      </c>
      <c r="Y65" s="114">
        <f t="shared" si="8"/>
        <v>0</v>
      </c>
      <c r="Z65" s="126" t="str">
        <f t="shared" si="28"/>
        <v>A+J=</v>
      </c>
      <c r="AA65" s="119">
        <f t="shared" si="29"/>
        <v>44249</v>
      </c>
      <c r="AB65" s="4"/>
      <c r="AC65" s="130">
        <f t="shared" si="30"/>
        <v>54</v>
      </c>
      <c r="AD65" s="136">
        <f t="shared" si="147"/>
        <v>45828</v>
      </c>
      <c r="AE65" s="132">
        <f t="shared" si="77"/>
        <v>183.68028948000017</v>
      </c>
      <c r="AF65" s="134">
        <f t="shared" si="148"/>
        <v>22</v>
      </c>
      <c r="AG65" s="143">
        <f t="shared" si="78"/>
        <v>1.53702234</v>
      </c>
      <c r="AH65" s="142">
        <f t="shared" si="79"/>
        <v>29.910880219999999</v>
      </c>
      <c r="AI65" s="138">
        <v>0.140038</v>
      </c>
      <c r="AJ65" s="132">
        <f t="shared" si="80"/>
        <v>31.447902559999999</v>
      </c>
      <c r="AK65" s="130">
        <f t="shared" si="36"/>
        <v>54</v>
      </c>
      <c r="AL65" s="139" t="s">
        <v>79</v>
      </c>
      <c r="AM65" s="136">
        <f t="shared" si="81"/>
        <v>45859</v>
      </c>
      <c r="AN65" s="7"/>
      <c r="AO65" s="136">
        <f t="shared" si="145"/>
        <v>45859</v>
      </c>
      <c r="AP65" s="162">
        <f>VLOOKUP($AO65,[1]Plan1!$EW$172:$EZ$293,2)</f>
        <v>7276.54</v>
      </c>
      <c r="AQ65" s="161">
        <f t="shared" si="21"/>
        <v>45798</v>
      </c>
      <c r="AR65" s="162">
        <f>VLOOKUP($AO65,[1]Plan1!$EW$172:$EZ$293,4)</f>
        <v>7276.54</v>
      </c>
      <c r="AS65" s="161">
        <f t="shared" si="22"/>
        <v>45829</v>
      </c>
      <c r="AT65" s="163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44242</v>
      </c>
      <c r="B66" s="114">
        <f t="shared" si="0"/>
        <v>1022.57332722</v>
      </c>
      <c r="C66" s="114">
        <f t="shared" si="24"/>
        <v>1000</v>
      </c>
      <c r="D66" s="115">
        <f t="shared" si="11"/>
        <v>5438.12</v>
      </c>
      <c r="E66" s="116">
        <f t="shared" si="141"/>
        <v>5486.52</v>
      </c>
      <c r="F66" s="117">
        <f t="shared" si="142"/>
        <v>44156</v>
      </c>
      <c r="G66" s="118">
        <f t="shared" si="1"/>
        <v>8.9001346053416697E-3</v>
      </c>
      <c r="H66" s="119">
        <f t="shared" si="26"/>
        <v>44249</v>
      </c>
      <c r="I66" s="119">
        <f t="shared" si="13"/>
        <v>44249</v>
      </c>
      <c r="J66" s="120">
        <f t="shared" si="14"/>
        <v>21</v>
      </c>
      <c r="K66" s="120">
        <f t="shared" si="143"/>
        <v>18</v>
      </c>
      <c r="L66" s="8">
        <f t="shared" si="15"/>
        <v>1.0076238500000001</v>
      </c>
      <c r="M66" s="121">
        <f t="shared" si="146"/>
        <v>1.00890013</v>
      </c>
      <c r="N66" s="121">
        <f t="shared" si="82"/>
        <v>1.00890013</v>
      </c>
      <c r="O66" s="114">
        <f t="shared" si="144"/>
        <v>1.0165918300000001</v>
      </c>
      <c r="P66" s="114">
        <f t="shared" si="4"/>
        <v>1016.59183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3">
        <f t="shared" si="18"/>
        <v>8.5599999999999996E-2</v>
      </c>
      <c r="U66" s="122">
        <f t="shared" si="83"/>
        <v>18</v>
      </c>
      <c r="V66" s="122">
        <v>252</v>
      </c>
      <c r="W66" s="121">
        <f t="shared" si="6"/>
        <v>1.0058838729999999</v>
      </c>
      <c r="X66" s="114">
        <f t="shared" si="7"/>
        <v>5.9814972199999996</v>
      </c>
      <c r="Y66" s="114">
        <f t="shared" si="8"/>
        <v>0</v>
      </c>
      <c r="Z66" s="126" t="str">
        <f t="shared" si="28"/>
        <v>A+J=</v>
      </c>
      <c r="AA66" s="119">
        <f t="shared" si="29"/>
        <v>44249</v>
      </c>
      <c r="AB66" s="4"/>
      <c r="AC66" s="130">
        <f t="shared" si="30"/>
        <v>55</v>
      </c>
      <c r="AD66" s="136">
        <f t="shared" si="147"/>
        <v>45859</v>
      </c>
      <c r="AE66" s="132">
        <f t="shared" si="77"/>
        <v>153.49390335000018</v>
      </c>
      <c r="AF66" s="134">
        <f t="shared" si="148"/>
        <v>21</v>
      </c>
      <c r="AG66" s="143">
        <f t="shared" si="78"/>
        <v>1.2614939999999999</v>
      </c>
      <c r="AH66" s="142">
        <f t="shared" si="79"/>
        <v>30.186386129999999</v>
      </c>
      <c r="AI66" s="138">
        <v>0.16434199999999999</v>
      </c>
      <c r="AJ66" s="132">
        <f t="shared" si="80"/>
        <v>31.447880129999998</v>
      </c>
      <c r="AK66" s="130">
        <f t="shared" si="36"/>
        <v>55</v>
      </c>
      <c r="AL66" s="139" t="s">
        <v>79</v>
      </c>
      <c r="AM66" s="136">
        <f t="shared" si="81"/>
        <v>45889</v>
      </c>
      <c r="AN66" s="7"/>
      <c r="AO66" s="136">
        <f t="shared" si="145"/>
        <v>45889</v>
      </c>
      <c r="AP66" s="162">
        <f>VLOOKUP($AO66,[1]Plan1!$EW$172:$EZ$293,2)</f>
        <v>7276.54</v>
      </c>
      <c r="AQ66" s="161">
        <f t="shared" si="21"/>
        <v>45828</v>
      </c>
      <c r="AR66" s="162">
        <f>VLOOKUP($AO66,[1]Plan1!$EW$172:$EZ$293,4)</f>
        <v>7276.54</v>
      </c>
      <c r="AS66" s="161">
        <f t="shared" si="22"/>
        <v>45858</v>
      </c>
      <c r="AT66" s="163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44243</v>
      </c>
      <c r="B67" s="114">
        <f t="shared" si="0"/>
        <v>1022.57332722</v>
      </c>
      <c r="C67" s="114">
        <f t="shared" si="24"/>
        <v>1000</v>
      </c>
      <c r="D67" s="115">
        <f t="shared" si="11"/>
        <v>5438.12</v>
      </c>
      <c r="E67" s="116">
        <f t="shared" si="141"/>
        <v>5486.52</v>
      </c>
      <c r="F67" s="117">
        <f t="shared" si="142"/>
        <v>44156</v>
      </c>
      <c r="G67" s="118">
        <f t="shared" si="1"/>
        <v>8.9001346053416697E-3</v>
      </c>
      <c r="H67" s="119">
        <f t="shared" si="26"/>
        <v>44249</v>
      </c>
      <c r="I67" s="119">
        <f t="shared" si="13"/>
        <v>44249</v>
      </c>
      <c r="J67" s="120">
        <f t="shared" si="14"/>
        <v>21</v>
      </c>
      <c r="K67" s="120">
        <f t="shared" si="143"/>
        <v>18</v>
      </c>
      <c r="L67" s="8">
        <f t="shared" si="15"/>
        <v>1.0076238500000001</v>
      </c>
      <c r="M67" s="121">
        <f t="shared" si="146"/>
        <v>1.00890013</v>
      </c>
      <c r="N67" s="121">
        <f t="shared" si="82"/>
        <v>1.00890013</v>
      </c>
      <c r="O67" s="114">
        <f t="shared" si="144"/>
        <v>1.0165918300000001</v>
      </c>
      <c r="P67" s="114">
        <f t="shared" si="4"/>
        <v>1016.59183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3">
        <f t="shared" si="18"/>
        <v>8.5599999999999996E-2</v>
      </c>
      <c r="U67" s="122">
        <f t="shared" si="83"/>
        <v>18</v>
      </c>
      <c r="V67" s="122">
        <v>252</v>
      </c>
      <c r="W67" s="121">
        <f t="shared" si="6"/>
        <v>1.0058838729999999</v>
      </c>
      <c r="X67" s="114">
        <f t="shared" si="7"/>
        <v>5.9814972199999996</v>
      </c>
      <c r="Y67" s="114">
        <f t="shared" si="8"/>
        <v>0</v>
      </c>
      <c r="Z67" s="126" t="str">
        <f t="shared" si="28"/>
        <v>A+J=</v>
      </c>
      <c r="AA67" s="119">
        <f t="shared" si="29"/>
        <v>44249</v>
      </c>
      <c r="AB67" s="4"/>
      <c r="AC67" s="130">
        <f t="shared" si="30"/>
        <v>56</v>
      </c>
      <c r="AD67" s="136">
        <f t="shared" si="147"/>
        <v>45889</v>
      </c>
      <c r="AE67" s="132">
        <f t="shared" si="77"/>
        <v>123.15046107000018</v>
      </c>
      <c r="AF67" s="134">
        <f t="shared" si="148"/>
        <v>22</v>
      </c>
      <c r="AG67" s="143">
        <f t="shared" si="78"/>
        <v>1.10455671</v>
      </c>
      <c r="AH67" s="142">
        <f t="shared" si="79"/>
        <v>30.343442280000001</v>
      </c>
      <c r="AI67" s="138">
        <v>0.197685</v>
      </c>
      <c r="AJ67" s="132">
        <f t="shared" si="80"/>
        <v>31.447998990000002</v>
      </c>
      <c r="AK67" s="130">
        <f t="shared" si="36"/>
        <v>56</v>
      </c>
      <c r="AL67" s="139" t="s">
        <v>79</v>
      </c>
      <c r="AM67" s="136">
        <f t="shared" si="81"/>
        <v>45922</v>
      </c>
      <c r="AN67" s="7"/>
      <c r="AO67" s="136">
        <f t="shared" si="145"/>
        <v>45922</v>
      </c>
      <c r="AP67" s="162">
        <f>VLOOKUP($AO67,[1]Plan1!$EW$172:$EZ$293,2)</f>
        <v>7276.54</v>
      </c>
      <c r="AQ67" s="161">
        <f t="shared" si="21"/>
        <v>45860</v>
      </c>
      <c r="AR67" s="162">
        <f>VLOOKUP($AO67,[1]Plan1!$EW$172:$EZ$293,4)</f>
        <v>7276.54</v>
      </c>
      <c r="AS67" s="161">
        <f t="shared" si="22"/>
        <v>45891</v>
      </c>
      <c r="AT67" s="163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44244</v>
      </c>
      <c r="B68" s="114">
        <f t="shared" si="0"/>
        <v>1022.57332722</v>
      </c>
      <c r="C68" s="114">
        <f t="shared" si="24"/>
        <v>1000</v>
      </c>
      <c r="D68" s="115">
        <f t="shared" si="11"/>
        <v>5438.12</v>
      </c>
      <c r="E68" s="116">
        <f t="shared" si="141"/>
        <v>5486.52</v>
      </c>
      <c r="F68" s="117">
        <f t="shared" si="142"/>
        <v>44156</v>
      </c>
      <c r="G68" s="118">
        <f t="shared" si="1"/>
        <v>8.9001346053416697E-3</v>
      </c>
      <c r="H68" s="119">
        <f t="shared" si="26"/>
        <v>44249</v>
      </c>
      <c r="I68" s="119">
        <f t="shared" si="13"/>
        <v>44249</v>
      </c>
      <c r="J68" s="120">
        <f t="shared" si="14"/>
        <v>21</v>
      </c>
      <c r="K68" s="120">
        <f t="shared" si="143"/>
        <v>18</v>
      </c>
      <c r="L68" s="8">
        <f t="shared" si="15"/>
        <v>1.0076238500000001</v>
      </c>
      <c r="M68" s="121">
        <f t="shared" si="146"/>
        <v>1.00890013</v>
      </c>
      <c r="N68" s="121">
        <f t="shared" si="82"/>
        <v>1.00890013</v>
      </c>
      <c r="O68" s="114">
        <f t="shared" si="144"/>
        <v>1.0165918300000001</v>
      </c>
      <c r="P68" s="114">
        <f t="shared" si="4"/>
        <v>1016.59183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3">
        <f t="shared" si="18"/>
        <v>8.5599999999999996E-2</v>
      </c>
      <c r="U68" s="122">
        <f t="shared" si="83"/>
        <v>18</v>
      </c>
      <c r="V68" s="122">
        <v>252</v>
      </c>
      <c r="W68" s="121">
        <f t="shared" si="6"/>
        <v>1.0058838729999999</v>
      </c>
      <c r="X68" s="114">
        <f t="shared" si="7"/>
        <v>5.9814972199999996</v>
      </c>
      <c r="Y68" s="114">
        <f t="shared" si="8"/>
        <v>0</v>
      </c>
      <c r="Z68" s="126" t="str">
        <f t="shared" si="28"/>
        <v>A+J=</v>
      </c>
      <c r="AA68" s="119">
        <f t="shared" si="29"/>
        <v>44249</v>
      </c>
      <c r="AB68" s="4"/>
      <c r="AC68" s="130">
        <f t="shared" si="30"/>
        <v>57</v>
      </c>
      <c r="AD68" s="136">
        <f t="shared" si="147"/>
        <v>45922</v>
      </c>
      <c r="AE68" s="132">
        <f t="shared" si="77"/>
        <v>92.629220250000174</v>
      </c>
      <c r="AF68" s="134">
        <f t="shared" si="148"/>
        <v>23</v>
      </c>
      <c r="AG68" s="143">
        <f t="shared" si="78"/>
        <v>0.92663554000000004</v>
      </c>
      <c r="AH68" s="142">
        <f t="shared" si="79"/>
        <v>30.521240819999999</v>
      </c>
      <c r="AI68" s="138">
        <v>0.247837</v>
      </c>
      <c r="AJ68" s="132">
        <f t="shared" si="80"/>
        <v>31.447876359999999</v>
      </c>
      <c r="AK68" s="130">
        <f t="shared" si="36"/>
        <v>57</v>
      </c>
      <c r="AL68" s="139" t="s">
        <v>79</v>
      </c>
      <c r="AM68" s="136">
        <f t="shared" si="81"/>
        <v>45950</v>
      </c>
      <c r="AN68" s="7"/>
      <c r="AO68" s="136">
        <f t="shared" si="145"/>
        <v>45950</v>
      </c>
      <c r="AP68" s="162">
        <f>VLOOKUP($AO68,[1]Plan1!$EW$172:$EZ$293,2)</f>
        <v>7276.54</v>
      </c>
      <c r="AQ68" s="161">
        <f t="shared" si="21"/>
        <v>45889</v>
      </c>
      <c r="AR68" s="162">
        <f>VLOOKUP($AO68,[1]Plan1!$EW$172:$EZ$293,4)</f>
        <v>7276.54</v>
      </c>
      <c r="AS68" s="161">
        <f t="shared" si="22"/>
        <v>45920</v>
      </c>
      <c r="AT68" s="163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44245</v>
      </c>
      <c r="B69" s="114">
        <f t="shared" si="0"/>
        <v>1023.33835763</v>
      </c>
      <c r="C69" s="114">
        <f t="shared" si="24"/>
        <v>1000</v>
      </c>
      <c r="D69" s="115">
        <f t="shared" si="11"/>
        <v>5438.12</v>
      </c>
      <c r="E69" s="116">
        <f t="shared" si="141"/>
        <v>5486.52</v>
      </c>
      <c r="F69" s="117">
        <f t="shared" si="142"/>
        <v>44156</v>
      </c>
      <c r="G69" s="118">
        <f t="shared" si="1"/>
        <v>8.9001346053416697E-3</v>
      </c>
      <c r="H69" s="119">
        <f t="shared" si="26"/>
        <v>44249</v>
      </c>
      <c r="I69" s="119">
        <f t="shared" si="13"/>
        <v>44249</v>
      </c>
      <c r="J69" s="120">
        <f t="shared" si="14"/>
        <v>21</v>
      </c>
      <c r="K69" s="120">
        <f t="shared" si="143"/>
        <v>19</v>
      </c>
      <c r="L69" s="8">
        <f t="shared" si="15"/>
        <v>1.0080491</v>
      </c>
      <c r="M69" s="121">
        <f t="shared" si="146"/>
        <v>1.00890013</v>
      </c>
      <c r="N69" s="121">
        <f t="shared" si="82"/>
        <v>1.00890013</v>
      </c>
      <c r="O69" s="114">
        <f t="shared" si="144"/>
        <v>1.0170208599999999</v>
      </c>
      <c r="P69" s="114">
        <f t="shared" si="4"/>
        <v>1017.02086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3">
        <f t="shared" si="18"/>
        <v>8.5599999999999996E-2</v>
      </c>
      <c r="U69" s="122">
        <f t="shared" si="83"/>
        <v>19</v>
      </c>
      <c r="V69" s="122">
        <v>252</v>
      </c>
      <c r="W69" s="121">
        <f t="shared" si="6"/>
        <v>1.006211768</v>
      </c>
      <c r="X69" s="114">
        <f t="shared" si="7"/>
        <v>6.3174976300000001</v>
      </c>
      <c r="Y69" s="114">
        <f t="shared" si="8"/>
        <v>0</v>
      </c>
      <c r="Z69" s="126" t="str">
        <f t="shared" si="28"/>
        <v>A+J=</v>
      </c>
      <c r="AA69" s="119">
        <f t="shared" si="29"/>
        <v>44249</v>
      </c>
      <c r="AB69" s="4"/>
      <c r="AC69" s="130">
        <f t="shared" si="30"/>
        <v>58</v>
      </c>
      <c r="AD69" s="136">
        <f t="shared" si="147"/>
        <v>45950</v>
      </c>
      <c r="AE69" s="132">
        <f t="shared" si="77"/>
        <v>61.787024560000177</v>
      </c>
      <c r="AF69" s="134">
        <f t="shared" si="148"/>
        <v>20</v>
      </c>
      <c r="AG69" s="143">
        <f t="shared" si="78"/>
        <v>0.60577378999999998</v>
      </c>
      <c r="AH69" s="142">
        <f t="shared" si="79"/>
        <v>30.84219569</v>
      </c>
      <c r="AI69" s="138">
        <v>0.33296399999999998</v>
      </c>
      <c r="AJ69" s="132">
        <f t="shared" si="80"/>
        <v>31.447969480000001</v>
      </c>
      <c r="AK69" s="130">
        <f t="shared" si="36"/>
        <v>58</v>
      </c>
      <c r="AL69" s="139" t="s">
        <v>79</v>
      </c>
      <c r="AM69" s="136">
        <f t="shared" si="81"/>
        <v>45982</v>
      </c>
      <c r="AN69" s="7"/>
      <c r="AO69" s="136">
        <f t="shared" si="145"/>
        <v>45982</v>
      </c>
      <c r="AP69" s="162">
        <f>VLOOKUP($AO69,[1]Plan1!$EW$172:$EZ$293,2)</f>
        <v>7276.54</v>
      </c>
      <c r="AQ69" s="161">
        <f t="shared" si="21"/>
        <v>45921</v>
      </c>
      <c r="AR69" s="162">
        <f>VLOOKUP($AO69,[1]Plan1!$EW$172:$EZ$293,4)</f>
        <v>7276.54</v>
      </c>
      <c r="AS69" s="161">
        <f t="shared" si="22"/>
        <v>45951</v>
      </c>
      <c r="AT69" s="163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44246</v>
      </c>
      <c r="B70" s="114">
        <f t="shared" si="0"/>
        <v>1024.1039594399999</v>
      </c>
      <c r="C70" s="114">
        <f t="shared" si="24"/>
        <v>1000</v>
      </c>
      <c r="D70" s="115">
        <f t="shared" si="11"/>
        <v>5438.12</v>
      </c>
      <c r="E70" s="116">
        <f t="shared" si="141"/>
        <v>5486.52</v>
      </c>
      <c r="F70" s="117">
        <f t="shared" si="142"/>
        <v>44156</v>
      </c>
      <c r="G70" s="118">
        <f t="shared" si="1"/>
        <v>8.9001346053416697E-3</v>
      </c>
      <c r="H70" s="119">
        <f t="shared" si="26"/>
        <v>44249</v>
      </c>
      <c r="I70" s="119">
        <f t="shared" si="13"/>
        <v>44249</v>
      </c>
      <c r="J70" s="120">
        <f t="shared" si="14"/>
        <v>21</v>
      </c>
      <c r="K70" s="120">
        <f t="shared" si="143"/>
        <v>20</v>
      </c>
      <c r="L70" s="8">
        <f t="shared" si="15"/>
        <v>1.00847452</v>
      </c>
      <c r="M70" s="121">
        <f t="shared" si="146"/>
        <v>1.00890013</v>
      </c>
      <c r="N70" s="121">
        <f t="shared" si="82"/>
        <v>1.00890013</v>
      </c>
      <c r="O70" s="114">
        <f t="shared" si="144"/>
        <v>1.01745007</v>
      </c>
      <c r="P70" s="114">
        <f t="shared" si="4"/>
        <v>1017.45007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3">
        <f t="shared" si="18"/>
        <v>8.5599999999999996E-2</v>
      </c>
      <c r="U70" s="122">
        <f t="shared" si="83"/>
        <v>20</v>
      </c>
      <c r="V70" s="122">
        <v>252</v>
      </c>
      <c r="W70" s="121">
        <f t="shared" si="6"/>
        <v>1.0065397700000001</v>
      </c>
      <c r="X70" s="114">
        <f t="shared" si="7"/>
        <v>6.6538894400000004</v>
      </c>
      <c r="Y70" s="114">
        <f t="shared" si="8"/>
        <v>0</v>
      </c>
      <c r="Z70" s="126" t="str">
        <f t="shared" si="28"/>
        <v>A+J=</v>
      </c>
      <c r="AA70" s="119">
        <f t="shared" si="29"/>
        <v>44249</v>
      </c>
      <c r="AB70" s="4"/>
      <c r="AC70" s="130">
        <f t="shared" si="30"/>
        <v>59</v>
      </c>
      <c r="AD70" s="136">
        <f t="shared" si="147"/>
        <v>45982</v>
      </c>
      <c r="AE70" s="132">
        <f t="shared" si="77"/>
        <v>30.804044670000177</v>
      </c>
      <c r="AF70" s="134">
        <f t="shared" si="148"/>
        <v>23</v>
      </c>
      <c r="AG70" s="143">
        <f t="shared" si="78"/>
        <v>0.46491138999999998</v>
      </c>
      <c r="AH70" s="142">
        <f t="shared" si="79"/>
        <v>30.982979889999999</v>
      </c>
      <c r="AI70" s="138">
        <v>0.501448</v>
      </c>
      <c r="AJ70" s="132">
        <f t="shared" si="80"/>
        <v>31.44789128</v>
      </c>
      <c r="AK70" s="130">
        <f t="shared" si="36"/>
        <v>59</v>
      </c>
      <c r="AL70" s="139" t="s">
        <v>79</v>
      </c>
      <c r="AM70" s="136">
        <f t="shared" si="81"/>
        <v>46013</v>
      </c>
      <c r="AN70" s="7"/>
      <c r="AO70" s="136">
        <f t="shared" si="145"/>
        <v>46013</v>
      </c>
      <c r="AP70" s="162">
        <f>VLOOKUP($AO70,[1]Plan1!$EW$172:$EZ$293,2)</f>
        <v>7276.54</v>
      </c>
      <c r="AQ70" s="161">
        <f t="shared" si="21"/>
        <v>45952</v>
      </c>
      <c r="AR70" s="162">
        <f>VLOOKUP($AO70,[1]Plan1!$EW$172:$EZ$293,4)</f>
        <v>7276.54</v>
      </c>
      <c r="AS70" s="161">
        <f t="shared" si="22"/>
        <v>45983</v>
      </c>
      <c r="AT70" s="163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44247</v>
      </c>
      <c r="B71" s="114">
        <f t="shared" si="0"/>
        <v>1024.87014303</v>
      </c>
      <c r="C71" s="114">
        <f t="shared" si="24"/>
        <v>1000</v>
      </c>
      <c r="D71" s="115">
        <f t="shared" si="11"/>
        <v>5438.12</v>
      </c>
      <c r="E71" s="116">
        <f t="shared" si="141"/>
        <v>5486.52</v>
      </c>
      <c r="F71" s="117">
        <f t="shared" si="142"/>
        <v>44156</v>
      </c>
      <c r="G71" s="118">
        <f t="shared" si="1"/>
        <v>8.9001346053416697E-3</v>
      </c>
      <c r="H71" s="119">
        <f t="shared" si="26"/>
        <v>44277</v>
      </c>
      <c r="I71" s="119">
        <f t="shared" si="13"/>
        <v>44249</v>
      </c>
      <c r="J71" s="120">
        <f t="shared" si="14"/>
        <v>21</v>
      </c>
      <c r="K71" s="120">
        <f t="shared" si="143"/>
        <v>21</v>
      </c>
      <c r="L71" s="8">
        <f t="shared" si="15"/>
        <v>1.00890013</v>
      </c>
      <c r="M71" s="121">
        <f t="shared" si="146"/>
        <v>1.00890013</v>
      </c>
      <c r="N71" s="121">
        <f t="shared" si="82"/>
        <v>1.00890013</v>
      </c>
      <c r="O71" s="114">
        <f t="shared" si="144"/>
        <v>1.01787947</v>
      </c>
      <c r="P71" s="114">
        <f t="shared" si="4"/>
        <v>1017.87947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3">
        <f t="shared" si="18"/>
        <v>8.5599999999999996E-2</v>
      </c>
      <c r="U71" s="122">
        <f t="shared" si="83"/>
        <v>21</v>
      </c>
      <c r="V71" s="122">
        <v>252</v>
      </c>
      <c r="W71" s="121">
        <f t="shared" si="6"/>
        <v>1.0068678790000001</v>
      </c>
      <c r="X71" s="114">
        <f t="shared" si="7"/>
        <v>6.99067303</v>
      </c>
      <c r="Y71" s="114">
        <f t="shared" si="8"/>
        <v>0</v>
      </c>
      <c r="Z71" s="126" t="str">
        <f t="shared" si="28"/>
        <v>A+J=</v>
      </c>
      <c r="AA71" s="119">
        <f t="shared" si="29"/>
        <v>44249</v>
      </c>
      <c r="AB71" s="4"/>
      <c r="AC71" s="130">
        <f t="shared" si="30"/>
        <v>60</v>
      </c>
      <c r="AD71" s="136">
        <f t="shared" si="147"/>
        <v>46013</v>
      </c>
      <c r="AE71" s="132">
        <f t="shared" si="77"/>
        <v>1.7763568394002505E-13</v>
      </c>
      <c r="AF71" s="134">
        <f t="shared" si="148"/>
        <v>21</v>
      </c>
      <c r="AG71" s="143">
        <f t="shared" si="78"/>
        <v>0.21155845000000001</v>
      </c>
      <c r="AH71" s="142">
        <f t="shared" si="79"/>
        <v>30.80404467</v>
      </c>
      <c r="AI71" s="138">
        <v>1</v>
      </c>
      <c r="AJ71" s="132">
        <f t="shared" si="80"/>
        <v>31.015603119999998</v>
      </c>
      <c r="AK71" s="130">
        <f t="shared" si="36"/>
        <v>60</v>
      </c>
      <c r="AL71" s="139"/>
      <c r="AM71" s="136"/>
      <c r="AN71" s="7"/>
      <c r="AO71" s="136">
        <f t="shared" si="145"/>
        <v>0</v>
      </c>
      <c r="AP71" s="162" t="e">
        <f>VLOOKUP($AO71,[1]Plan1!$EW$172:$EZ$293,2)</f>
        <v>#N/A</v>
      </c>
      <c r="AQ71" s="161" t="e">
        <f t="shared" si="21"/>
        <v>#NUM!</v>
      </c>
      <c r="AR71" s="162" t="e">
        <f>VLOOKUP($AO71,[1]Plan1!$EW$172:$EZ$293,4)</f>
        <v>#N/A</v>
      </c>
      <c r="AS71" s="161" t="e">
        <f t="shared" si="22"/>
        <v>#NUM!</v>
      </c>
      <c r="AT71" s="163" t="e">
        <f t="shared" si="23"/>
        <v>#N/A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44248</v>
      </c>
      <c r="B72" s="114">
        <f t="shared" si="0"/>
        <v>1024.87014303</v>
      </c>
      <c r="C72" s="114">
        <f t="shared" si="24"/>
        <v>1000</v>
      </c>
      <c r="D72" s="115">
        <f t="shared" si="11"/>
        <v>5438.12</v>
      </c>
      <c r="E72" s="116">
        <f t="shared" si="141"/>
        <v>5486.52</v>
      </c>
      <c r="F72" s="117">
        <f t="shared" si="142"/>
        <v>44156</v>
      </c>
      <c r="G72" s="118">
        <f t="shared" si="1"/>
        <v>8.9001346053416697E-3</v>
      </c>
      <c r="H72" s="119">
        <f t="shared" si="26"/>
        <v>44277</v>
      </c>
      <c r="I72" s="119">
        <f t="shared" si="13"/>
        <v>44249</v>
      </c>
      <c r="J72" s="120">
        <f t="shared" si="14"/>
        <v>21</v>
      </c>
      <c r="K72" s="120">
        <f t="shared" si="143"/>
        <v>21</v>
      </c>
      <c r="L72" s="8">
        <f t="shared" si="15"/>
        <v>1.00890013</v>
      </c>
      <c r="M72" s="121">
        <f t="shared" si="146"/>
        <v>1.00890013</v>
      </c>
      <c r="N72" s="121">
        <f t="shared" si="82"/>
        <v>1.00890013</v>
      </c>
      <c r="O72" s="114">
        <f t="shared" si="144"/>
        <v>1.01787947</v>
      </c>
      <c r="P72" s="114">
        <f t="shared" si="4"/>
        <v>1017.87947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3">
        <f t="shared" si="18"/>
        <v>8.5599999999999996E-2</v>
      </c>
      <c r="U72" s="122">
        <f t="shared" si="83"/>
        <v>21</v>
      </c>
      <c r="V72" s="122">
        <v>252</v>
      </c>
      <c r="W72" s="121">
        <f t="shared" si="6"/>
        <v>1.0068678790000001</v>
      </c>
      <c r="X72" s="114">
        <f t="shared" si="7"/>
        <v>6.99067303</v>
      </c>
      <c r="Y72" s="114">
        <f t="shared" si="8"/>
        <v>0</v>
      </c>
      <c r="Z72" s="126" t="str">
        <f t="shared" si="28"/>
        <v>A+J=</v>
      </c>
      <c r="AA72" s="119">
        <f t="shared" si="29"/>
        <v>44249</v>
      </c>
      <c r="AB72" s="4"/>
      <c r="AC72" s="130"/>
      <c r="AD72" s="136"/>
      <c r="AE72" s="132"/>
      <c r="AF72" s="134"/>
      <c r="AG72" s="143"/>
      <c r="AH72" s="142"/>
      <c r="AI72" s="138"/>
      <c r="AJ72" s="132"/>
      <c r="AK72" s="130"/>
      <c r="AL72" s="139"/>
      <c r="AM72" s="136"/>
      <c r="AN72" s="7"/>
      <c r="AO72" s="136">
        <f t="shared" si="145"/>
        <v>0</v>
      </c>
      <c r="AP72" s="162" t="e">
        <f>VLOOKUP($AO72,[1]Plan1!$EW$172:$EZ$293,2)</f>
        <v>#N/A</v>
      </c>
      <c r="AQ72" s="161" t="e">
        <f t="shared" si="21"/>
        <v>#NUM!</v>
      </c>
      <c r="AR72" s="162" t="e">
        <f>VLOOKUP($AO72,[1]Plan1!$EW$172:$EZ$293,4)</f>
        <v>#N/A</v>
      </c>
      <c r="AS72" s="161" t="e">
        <f t="shared" si="22"/>
        <v>#NUM!</v>
      </c>
      <c r="AT72" s="163" t="e">
        <f t="shared" si="23"/>
        <v>#N/A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44249</v>
      </c>
      <c r="B73" s="114">
        <f t="shared" si="0"/>
        <v>1024.87014303</v>
      </c>
      <c r="C73" s="114">
        <f t="shared" si="24"/>
        <v>1000</v>
      </c>
      <c r="D73" s="115">
        <f t="shared" si="11"/>
        <v>5438.12</v>
      </c>
      <c r="E73" s="116">
        <f t="shared" si="141"/>
        <v>5486.52</v>
      </c>
      <c r="F73" s="117">
        <f t="shared" si="142"/>
        <v>44156</v>
      </c>
      <c r="G73" s="118">
        <f t="shared" si="1"/>
        <v>8.9001346053416697E-3</v>
      </c>
      <c r="H73" s="119">
        <f t="shared" si="26"/>
        <v>44277</v>
      </c>
      <c r="I73" s="119">
        <f t="shared" si="13"/>
        <v>44249</v>
      </c>
      <c r="J73" s="120">
        <f t="shared" si="14"/>
        <v>21</v>
      </c>
      <c r="K73" s="120">
        <f t="shared" si="143"/>
        <v>21</v>
      </c>
      <c r="L73" s="8">
        <f t="shared" si="15"/>
        <v>1.00890013</v>
      </c>
      <c r="M73" s="121">
        <f t="shared" si="146"/>
        <v>1.00890013</v>
      </c>
      <c r="N73" s="121">
        <f t="shared" si="82"/>
        <v>1.00890013</v>
      </c>
      <c r="O73" s="114">
        <f t="shared" si="144"/>
        <v>1.01787947</v>
      </c>
      <c r="P73" s="114">
        <f t="shared" si="4"/>
        <v>1017.87947</v>
      </c>
      <c r="Q73" s="11">
        <f t="shared" si="27"/>
        <v>2</v>
      </c>
      <c r="R73" s="30">
        <f t="shared" si="17"/>
        <v>0</v>
      </c>
      <c r="S73" s="8">
        <f t="shared" si="5"/>
        <v>0</v>
      </c>
      <c r="T73" s="123">
        <f t="shared" si="18"/>
        <v>8.5599999999999996E-2</v>
      </c>
      <c r="U73" s="122">
        <f t="shared" si="83"/>
        <v>21</v>
      </c>
      <c r="V73" s="122">
        <v>252</v>
      </c>
      <c r="W73" s="121">
        <f t="shared" si="6"/>
        <v>1.0068678790000001</v>
      </c>
      <c r="X73" s="114">
        <f t="shared" si="7"/>
        <v>6.99067303</v>
      </c>
      <c r="Y73" s="114">
        <f t="shared" si="8"/>
        <v>6.99067303</v>
      </c>
      <c r="Z73" s="126" t="str">
        <f t="shared" si="28"/>
        <v>A+J=</v>
      </c>
      <c r="AA73" s="119">
        <f t="shared" si="29"/>
        <v>44249</v>
      </c>
      <c r="AB73" s="4"/>
      <c r="AC73" s="130"/>
      <c r="AD73" s="136"/>
      <c r="AE73" s="132"/>
      <c r="AF73" s="134"/>
      <c r="AG73" s="143"/>
      <c r="AH73" s="142"/>
      <c r="AI73" s="138"/>
      <c r="AJ73" s="132"/>
      <c r="AK73" s="130"/>
      <c r="AL73" s="139"/>
      <c r="AM73" s="136"/>
      <c r="AN73" s="7"/>
      <c r="AO73" s="136">
        <f t="shared" si="145"/>
        <v>0</v>
      </c>
      <c r="AP73" s="162" t="e">
        <f>VLOOKUP($AO73,[1]Plan1!$EW$172:$EZ$293,2)</f>
        <v>#N/A</v>
      </c>
      <c r="AQ73" s="161" t="e">
        <f t="shared" si="21"/>
        <v>#NUM!</v>
      </c>
      <c r="AR73" s="162" t="e">
        <f>VLOOKUP($AO73,[1]Plan1!$EW$172:$EZ$293,4)</f>
        <v>#N/A</v>
      </c>
      <c r="AS73" s="161" t="e">
        <f t="shared" si="22"/>
        <v>#NUM!</v>
      </c>
      <c r="AT73" s="163" t="e">
        <f t="shared" si="23"/>
        <v>#N/A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44250</v>
      </c>
      <c r="B74" s="114">
        <f t="shared" ref="B74:B137" si="149">(P74+X74)</f>
        <v>1019.0213992900001</v>
      </c>
      <c r="C74" s="114">
        <f t="shared" si="24"/>
        <v>1000</v>
      </c>
      <c r="D74" s="115">
        <f t="shared" si="11"/>
        <v>5486.52</v>
      </c>
      <c r="E74" s="116">
        <f t="shared" si="141"/>
        <v>5574.49</v>
      </c>
      <c r="F74" s="117">
        <f t="shared" si="142"/>
        <v>44218</v>
      </c>
      <c r="G74" s="118">
        <f t="shared" ref="G74:G137" si="150">(E74/D74)-1</f>
        <v>1.6033842945983867E-2</v>
      </c>
      <c r="H74" s="119">
        <f t="shared" si="26"/>
        <v>44277</v>
      </c>
      <c r="I74" s="119">
        <f t="shared" ref="I74:I137" si="151">IF(A74&gt;I73,H74,I73)</f>
        <v>44277</v>
      </c>
      <c r="J74" s="120">
        <f t="shared" si="14"/>
        <v>20</v>
      </c>
      <c r="K74" s="120">
        <f t="shared" si="143"/>
        <v>1</v>
      </c>
      <c r="L74" s="8">
        <f t="shared" si="15"/>
        <v>1.00079564</v>
      </c>
      <c r="M74" s="121">
        <f t="shared" si="146"/>
        <v>1.00890013</v>
      </c>
      <c r="N74" s="121">
        <f t="shared" si="82"/>
        <v>1.017879472314017</v>
      </c>
      <c r="O74" s="114">
        <f t="shared" si="144"/>
        <v>1.0186893299999999</v>
      </c>
      <c r="P74" s="114">
        <f t="shared" ref="P74:P137" si="152">TRUNC(C74*O74,8)</f>
        <v>1018.68933</v>
      </c>
      <c r="Q74" s="11">
        <f t="shared" si="27"/>
        <v>0</v>
      </c>
      <c r="R74" s="30">
        <f t="shared" si="17"/>
        <v>0</v>
      </c>
      <c r="S74" s="8">
        <f t="shared" ref="S74:S137" si="153">IF(R74&gt;0,TRUNC(R74*P74,8),0)</f>
        <v>0</v>
      </c>
      <c r="T74" s="123">
        <f t="shared" si="18"/>
        <v>8.5599999999999996E-2</v>
      </c>
      <c r="U74" s="122">
        <f t="shared" si="83"/>
        <v>1</v>
      </c>
      <c r="V74" s="122">
        <v>252</v>
      </c>
      <c r="W74" s="121">
        <f t="shared" ref="W74:W137" si="154">ROUND((1+T74)^TRUNC((U74/V74),9),9)</f>
        <v>1.0003259769999999</v>
      </c>
      <c r="X74" s="114">
        <f t="shared" ref="X74:X137" si="155">TRUNC((P74*(W74-1)),8)</f>
        <v>0.33206929000000002</v>
      </c>
      <c r="Y74" s="114">
        <f t="shared" ref="Y74:Y137" si="156">IF(Q74&gt;0,S74+X74,0)</f>
        <v>0</v>
      </c>
      <c r="Z74" s="126" t="str">
        <f t="shared" si="28"/>
        <v>A+J=</v>
      </c>
      <c r="AA74" s="119">
        <f t="shared" si="29"/>
        <v>44277</v>
      </c>
      <c r="AB74" s="4"/>
      <c r="AC74" s="130"/>
      <c r="AD74" s="136"/>
      <c r="AE74" s="132"/>
      <c r="AF74" s="134"/>
      <c r="AG74" s="143"/>
      <c r="AH74" s="142"/>
      <c r="AI74" s="138"/>
      <c r="AJ74" s="132"/>
      <c r="AK74" s="130"/>
      <c r="AL74" s="139"/>
      <c r="AM74" s="136"/>
      <c r="AN74" s="7"/>
      <c r="AO74" s="136">
        <f t="shared" ref="AO74:AO105" si="157">AJ240</f>
        <v>0</v>
      </c>
      <c r="AP74" s="162" t="e">
        <f>VLOOKUP($AO74,[1]Plan1!$EW$172:$EZ$293,2)</f>
        <v>#N/A</v>
      </c>
      <c r="AQ74" s="161" t="e">
        <f t="shared" si="21"/>
        <v>#NUM!</v>
      </c>
      <c r="AR74" s="162" t="e">
        <f>VLOOKUP($AO74,[1]Plan1!$EW$172:$EZ$293,4)</f>
        <v>#N/A</v>
      </c>
      <c r="AS74" s="161" t="e">
        <f t="shared" si="22"/>
        <v>#NUM!</v>
      </c>
      <c r="AT74" s="163" t="e">
        <f t="shared" si="23"/>
        <v>#N/A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58">(A74+1)</f>
        <v>44251</v>
      </c>
      <c r="B75" s="114">
        <f t="shared" si="149"/>
        <v>1020.16463507</v>
      </c>
      <c r="C75" s="114">
        <f t="shared" si="24"/>
        <v>1000</v>
      </c>
      <c r="D75" s="115">
        <f t="shared" ref="D75:D138" si="159">IF(E75=E74,D74,E74)</f>
        <v>5486.52</v>
      </c>
      <c r="E75" s="116">
        <f t="shared" si="141"/>
        <v>5574.49</v>
      </c>
      <c r="F75" s="117">
        <f t="shared" si="142"/>
        <v>44218</v>
      </c>
      <c r="G75" s="118">
        <f t="shared" si="150"/>
        <v>1.6033842945983867E-2</v>
      </c>
      <c r="H75" s="119">
        <f t="shared" si="26"/>
        <v>44277</v>
      </c>
      <c r="I75" s="119">
        <f t="shared" si="151"/>
        <v>44277</v>
      </c>
      <c r="J75" s="120">
        <f t="shared" ref="J75:J138" si="160">IF(I75=I74,J74,NETWORKDAYS(I74,I75,$AD$176:$AD$502)-1)</f>
        <v>20</v>
      </c>
      <c r="K75" s="120">
        <f t="shared" si="143"/>
        <v>2</v>
      </c>
      <c r="L75" s="8">
        <f t="shared" ref="L75:L138" si="161">IF(E75&lt;D75,1,TRUNC((E75/D75)^TRUNC((K75/J75),9),8))</f>
        <v>1.00159193</v>
      </c>
      <c r="M75" s="121">
        <f t="shared" si="146"/>
        <v>1.00890013</v>
      </c>
      <c r="N75" s="121">
        <f t="shared" si="82"/>
        <v>1.017879472314017</v>
      </c>
      <c r="O75" s="114">
        <f t="shared" si="144"/>
        <v>1.01949986</v>
      </c>
      <c r="P75" s="114">
        <f t="shared" si="152"/>
        <v>1019.49986</v>
      </c>
      <c r="Q75" s="11">
        <f t="shared" si="27"/>
        <v>0</v>
      </c>
      <c r="R75" s="30">
        <f t="shared" ref="R75:R138" si="162">IF(Q75&gt;0,VLOOKUP($A75,$AD$10:$AI$170,6),0)</f>
        <v>0</v>
      </c>
      <c r="S75" s="8">
        <f t="shared" si="153"/>
        <v>0</v>
      </c>
      <c r="T75" s="123">
        <f t="shared" ref="T75:T138" si="163">(T74)</f>
        <v>8.5599999999999996E-2</v>
      </c>
      <c r="U75" s="122">
        <f t="shared" si="83"/>
        <v>2</v>
      </c>
      <c r="V75" s="122">
        <v>252</v>
      </c>
      <c r="W75" s="121">
        <f t="shared" si="154"/>
        <v>1.00065206</v>
      </c>
      <c r="X75" s="114">
        <f t="shared" si="155"/>
        <v>0.66477507000000002</v>
      </c>
      <c r="Y75" s="114">
        <f t="shared" si="156"/>
        <v>0</v>
      </c>
      <c r="Z75" s="126" t="str">
        <f t="shared" si="28"/>
        <v>A+J=</v>
      </c>
      <c r="AA75" s="119">
        <f t="shared" si="29"/>
        <v>44277</v>
      </c>
      <c r="AB75" s="4"/>
      <c r="AC75" s="130"/>
      <c r="AD75" s="136"/>
      <c r="AE75" s="132"/>
      <c r="AF75" s="134"/>
      <c r="AG75" s="143"/>
      <c r="AH75" s="142"/>
      <c r="AI75" s="138"/>
      <c r="AJ75" s="132"/>
      <c r="AK75" s="130"/>
      <c r="AL75" s="139"/>
      <c r="AM75" s="136"/>
      <c r="AN75" s="7"/>
      <c r="AO75" s="136">
        <f t="shared" si="157"/>
        <v>0</v>
      </c>
      <c r="AP75" s="162" t="e">
        <f>VLOOKUP($AO75,[1]Plan1!$EW$172:$EZ$293,2)</f>
        <v>#N/A</v>
      </c>
      <c r="AQ75" s="161" t="e">
        <f t="shared" ref="AQ75:AQ138" si="164">EDATE($AO75,-2)</f>
        <v>#NUM!</v>
      </c>
      <c r="AR75" s="162" t="e">
        <f>VLOOKUP($AO75,[1]Plan1!$EW$172:$EZ$293,4)</f>
        <v>#N/A</v>
      </c>
      <c r="AS75" s="161" t="e">
        <f t="shared" ref="AS75:AS138" si="165">EDATE($AO75,-1)</f>
        <v>#NUM!</v>
      </c>
      <c r="AT75" s="163" t="e">
        <f t="shared" ref="AT75:AT131" si="166">(AR75/AP75)-1</f>
        <v>#N/A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58"/>
        <v>44252</v>
      </c>
      <c r="B76" s="114">
        <f t="shared" si="149"/>
        <v>1021.3091392499999</v>
      </c>
      <c r="C76" s="114">
        <f t="shared" ref="C76:C139" si="167">TRUNC(IF(Q75&gt;0,VLOOKUP(A75,$AD$12:$AE$170,2),C75),8)</f>
        <v>1000</v>
      </c>
      <c r="D76" s="115">
        <f t="shared" si="159"/>
        <v>5486.52</v>
      </c>
      <c r="E76" s="116">
        <f t="shared" si="141"/>
        <v>5574.49</v>
      </c>
      <c r="F76" s="117">
        <f t="shared" si="142"/>
        <v>44218</v>
      </c>
      <c r="G76" s="118">
        <f t="shared" si="150"/>
        <v>1.6033842945983867E-2</v>
      </c>
      <c r="H76" s="119">
        <f t="shared" ref="H76:H139" si="168">IF(DAY(A76)=H$9,VLOOKUP(A76,AH$118:AN$450,4),H75)</f>
        <v>44277</v>
      </c>
      <c r="I76" s="119">
        <f t="shared" si="151"/>
        <v>44277</v>
      </c>
      <c r="J76" s="120">
        <f t="shared" si="160"/>
        <v>20</v>
      </c>
      <c r="K76" s="120">
        <f t="shared" si="143"/>
        <v>3</v>
      </c>
      <c r="L76" s="8">
        <f t="shared" si="161"/>
        <v>1.0023888400000001</v>
      </c>
      <c r="M76" s="121">
        <f t="shared" si="146"/>
        <v>1.00890013</v>
      </c>
      <c r="N76" s="121">
        <f t="shared" si="82"/>
        <v>1.017879472314017</v>
      </c>
      <c r="O76" s="114">
        <f t="shared" si="144"/>
        <v>1.0203110200000001</v>
      </c>
      <c r="P76" s="114">
        <f t="shared" si="152"/>
        <v>1020.31102</v>
      </c>
      <c r="Q76" s="11">
        <f t="shared" ref="Q76:Q139" si="169">IF(VLOOKUP(A76,AD$10:AK$170,8)=VLOOKUP(A75,AD$10:AK$170,8),0,VLOOKUP(A76,AD$10:AK$170,8))</f>
        <v>0</v>
      </c>
      <c r="R76" s="30">
        <f t="shared" si="162"/>
        <v>0</v>
      </c>
      <c r="S76" s="8">
        <f t="shared" si="153"/>
        <v>0</v>
      </c>
      <c r="T76" s="123">
        <f t="shared" si="163"/>
        <v>8.5599999999999996E-2</v>
      </c>
      <c r="U76" s="122">
        <f t="shared" si="83"/>
        <v>3</v>
      </c>
      <c r="V76" s="122">
        <v>252</v>
      </c>
      <c r="W76" s="121">
        <f t="shared" si="154"/>
        <v>1.00097825</v>
      </c>
      <c r="X76" s="114">
        <f t="shared" si="155"/>
        <v>0.99811925000000001</v>
      </c>
      <c r="Y76" s="114">
        <f t="shared" si="156"/>
        <v>0</v>
      </c>
      <c r="Z76" s="126" t="str">
        <f t="shared" ref="Z76:Z139" si="170">IF($Q75&gt;0,VLOOKUP($A75,$AD$10:$AM$170,9),Z75)</f>
        <v>A+J=</v>
      </c>
      <c r="AA76" s="119">
        <f t="shared" ref="AA76:AA139" si="171">IF($Q75&gt;0,VLOOKUP($A75,$AD$10:$AM$170,10),AA75)</f>
        <v>44277</v>
      </c>
      <c r="AB76" s="4"/>
      <c r="AC76" s="130"/>
      <c r="AD76" s="136"/>
      <c r="AE76" s="132"/>
      <c r="AF76" s="134"/>
      <c r="AG76" s="143"/>
      <c r="AH76" s="142"/>
      <c r="AI76" s="138"/>
      <c r="AJ76" s="132"/>
      <c r="AK76" s="130"/>
      <c r="AL76" s="139"/>
      <c r="AM76" s="136"/>
      <c r="AN76" s="7"/>
      <c r="AO76" s="136">
        <f t="shared" si="157"/>
        <v>0</v>
      </c>
      <c r="AP76" s="162" t="e">
        <f>VLOOKUP($AO76,[1]Plan1!$EW$172:$EZ$293,2)</f>
        <v>#N/A</v>
      </c>
      <c r="AQ76" s="161" t="e">
        <f t="shared" si="164"/>
        <v>#NUM!</v>
      </c>
      <c r="AR76" s="162" t="e">
        <f>VLOOKUP($AO76,[1]Plan1!$EW$172:$EZ$293,4)</f>
        <v>#N/A</v>
      </c>
      <c r="AS76" s="161" t="e">
        <f t="shared" si="165"/>
        <v>#NUM!</v>
      </c>
      <c r="AT76" s="163" t="e">
        <f t="shared" si="166"/>
        <v>#N/A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58"/>
        <v>44253</v>
      </c>
      <c r="B77" s="114">
        <f t="shared" si="149"/>
        <v>1022.4549317</v>
      </c>
      <c r="C77" s="114">
        <f t="shared" si="167"/>
        <v>1000</v>
      </c>
      <c r="D77" s="115">
        <f t="shared" si="159"/>
        <v>5486.52</v>
      </c>
      <c r="E77" s="116">
        <f t="shared" si="141"/>
        <v>5574.49</v>
      </c>
      <c r="F77" s="117">
        <f t="shared" si="142"/>
        <v>44218</v>
      </c>
      <c r="G77" s="118">
        <f t="shared" si="150"/>
        <v>1.6033842945983867E-2</v>
      </c>
      <c r="H77" s="119">
        <f t="shared" si="168"/>
        <v>44277</v>
      </c>
      <c r="I77" s="119">
        <f t="shared" si="151"/>
        <v>44277</v>
      </c>
      <c r="J77" s="120">
        <f t="shared" si="160"/>
        <v>20</v>
      </c>
      <c r="K77" s="120">
        <f t="shared" si="143"/>
        <v>4</v>
      </c>
      <c r="L77" s="8">
        <f t="shared" si="161"/>
        <v>1.00318639</v>
      </c>
      <c r="M77" s="121">
        <f t="shared" si="146"/>
        <v>1.00890013</v>
      </c>
      <c r="N77" s="121">
        <f t="shared" si="82"/>
        <v>1.017879472314017</v>
      </c>
      <c r="O77" s="114">
        <f t="shared" si="144"/>
        <v>1.0211228299999999</v>
      </c>
      <c r="P77" s="114">
        <f t="shared" si="152"/>
        <v>1021.12283</v>
      </c>
      <c r="Q77" s="11">
        <f t="shared" si="169"/>
        <v>0</v>
      </c>
      <c r="R77" s="30">
        <f t="shared" si="162"/>
        <v>0</v>
      </c>
      <c r="S77" s="8">
        <f t="shared" si="153"/>
        <v>0</v>
      </c>
      <c r="T77" s="123">
        <f t="shared" si="163"/>
        <v>8.5599999999999996E-2</v>
      </c>
      <c r="U77" s="122">
        <f t="shared" si="83"/>
        <v>4</v>
      </c>
      <c r="V77" s="122">
        <v>252</v>
      </c>
      <c r="W77" s="121">
        <f t="shared" si="154"/>
        <v>1.0013045460000001</v>
      </c>
      <c r="X77" s="114">
        <f t="shared" si="155"/>
        <v>1.3321016999999999</v>
      </c>
      <c r="Y77" s="114">
        <f t="shared" si="156"/>
        <v>0</v>
      </c>
      <c r="Z77" s="126" t="str">
        <f t="shared" si="170"/>
        <v>A+J=</v>
      </c>
      <c r="AA77" s="119">
        <f t="shared" si="171"/>
        <v>44277</v>
      </c>
      <c r="AB77" s="4"/>
      <c r="AC77" s="130"/>
      <c r="AD77" s="136"/>
      <c r="AE77" s="132"/>
      <c r="AF77" s="134"/>
      <c r="AG77" s="143"/>
      <c r="AH77" s="142"/>
      <c r="AI77" s="138"/>
      <c r="AJ77" s="132"/>
      <c r="AK77" s="130"/>
      <c r="AL77" s="139"/>
      <c r="AM77" s="136"/>
      <c r="AN77" s="7"/>
      <c r="AO77" s="136">
        <f t="shared" si="157"/>
        <v>0</v>
      </c>
      <c r="AP77" s="162" t="e">
        <f>VLOOKUP($AO77,[1]Plan1!$EW$172:$EZ$293,2)</f>
        <v>#N/A</v>
      </c>
      <c r="AQ77" s="161" t="e">
        <f t="shared" si="164"/>
        <v>#NUM!</v>
      </c>
      <c r="AR77" s="162" t="e">
        <f>VLOOKUP($AO77,[1]Plan1!$EW$172:$EZ$293,4)</f>
        <v>#N/A</v>
      </c>
      <c r="AS77" s="161" t="e">
        <f t="shared" si="165"/>
        <v>#NUM!</v>
      </c>
      <c r="AT77" s="163" t="e">
        <f t="shared" si="166"/>
        <v>#N/A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58"/>
        <v>44254</v>
      </c>
      <c r="B78" s="114">
        <f t="shared" si="149"/>
        <v>1023.60201331</v>
      </c>
      <c r="C78" s="114">
        <f t="shared" si="167"/>
        <v>1000</v>
      </c>
      <c r="D78" s="115">
        <f t="shared" si="159"/>
        <v>5486.52</v>
      </c>
      <c r="E78" s="116">
        <f t="shared" si="141"/>
        <v>5574.49</v>
      </c>
      <c r="F78" s="117">
        <f t="shared" si="142"/>
        <v>44218</v>
      </c>
      <c r="G78" s="118">
        <f t="shared" si="150"/>
        <v>1.6033842945983867E-2</v>
      </c>
      <c r="H78" s="119">
        <f t="shared" si="168"/>
        <v>44277</v>
      </c>
      <c r="I78" s="119">
        <f t="shared" si="151"/>
        <v>44277</v>
      </c>
      <c r="J78" s="120">
        <f t="shared" si="160"/>
        <v>20</v>
      </c>
      <c r="K78" s="120">
        <f t="shared" si="143"/>
        <v>5</v>
      </c>
      <c r="L78" s="8">
        <f t="shared" si="161"/>
        <v>1.00398458</v>
      </c>
      <c r="M78" s="121">
        <f t="shared" si="146"/>
        <v>1.00890013</v>
      </c>
      <c r="N78" s="121">
        <f t="shared" si="82"/>
        <v>1.017879472314017</v>
      </c>
      <c r="O78" s="114">
        <f t="shared" si="144"/>
        <v>1.0219352900000001</v>
      </c>
      <c r="P78" s="114">
        <f t="shared" si="152"/>
        <v>1021.93529</v>
      </c>
      <c r="Q78" s="11">
        <f t="shared" si="169"/>
        <v>0</v>
      </c>
      <c r="R78" s="30">
        <f t="shared" si="162"/>
        <v>0</v>
      </c>
      <c r="S78" s="8">
        <f t="shared" si="153"/>
        <v>0</v>
      </c>
      <c r="T78" s="123">
        <f t="shared" si="163"/>
        <v>8.5599999999999996E-2</v>
      </c>
      <c r="U78" s="122">
        <f t="shared" si="83"/>
        <v>5</v>
      </c>
      <c r="V78" s="122">
        <v>252</v>
      </c>
      <c r="W78" s="121">
        <f t="shared" si="154"/>
        <v>1.0016309480000001</v>
      </c>
      <c r="X78" s="114">
        <f t="shared" si="155"/>
        <v>1.6667233100000001</v>
      </c>
      <c r="Y78" s="114">
        <f t="shared" si="156"/>
        <v>0</v>
      </c>
      <c r="Z78" s="126" t="str">
        <f t="shared" si="170"/>
        <v>A+J=</v>
      </c>
      <c r="AA78" s="119">
        <f t="shared" si="171"/>
        <v>44277</v>
      </c>
      <c r="AB78" s="4"/>
      <c r="AC78" s="130"/>
      <c r="AD78" s="136"/>
      <c r="AE78" s="132"/>
      <c r="AF78" s="134"/>
      <c r="AG78" s="143"/>
      <c r="AH78" s="142"/>
      <c r="AI78" s="138"/>
      <c r="AJ78" s="132"/>
      <c r="AK78" s="130"/>
      <c r="AL78" s="139"/>
      <c r="AM78" s="136"/>
      <c r="AN78" s="7"/>
      <c r="AO78" s="136">
        <f t="shared" si="157"/>
        <v>0</v>
      </c>
      <c r="AP78" s="162" t="e">
        <f>VLOOKUP($AO78,[1]Plan1!$EW$172:$EZ$293,2)</f>
        <v>#N/A</v>
      </c>
      <c r="AQ78" s="161" t="e">
        <f t="shared" si="164"/>
        <v>#NUM!</v>
      </c>
      <c r="AR78" s="162" t="e">
        <f>VLOOKUP($AO78,[1]Plan1!$EW$172:$EZ$293,4)</f>
        <v>#N/A</v>
      </c>
      <c r="AS78" s="161" t="e">
        <f t="shared" si="165"/>
        <v>#NUM!</v>
      </c>
      <c r="AT78" s="163" t="e">
        <f t="shared" si="166"/>
        <v>#N/A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58"/>
        <v>44255</v>
      </c>
      <c r="B79" s="114">
        <f t="shared" si="149"/>
        <v>1023.60201331</v>
      </c>
      <c r="C79" s="114">
        <f t="shared" si="167"/>
        <v>1000</v>
      </c>
      <c r="D79" s="115">
        <f t="shared" si="159"/>
        <v>5486.52</v>
      </c>
      <c r="E79" s="116">
        <f t="shared" si="141"/>
        <v>5574.49</v>
      </c>
      <c r="F79" s="117">
        <f t="shared" si="142"/>
        <v>44218</v>
      </c>
      <c r="G79" s="118">
        <f t="shared" si="150"/>
        <v>1.6033842945983867E-2</v>
      </c>
      <c r="H79" s="119">
        <f t="shared" si="168"/>
        <v>44277</v>
      </c>
      <c r="I79" s="119">
        <f t="shared" si="151"/>
        <v>44277</v>
      </c>
      <c r="J79" s="120">
        <f t="shared" si="160"/>
        <v>20</v>
      </c>
      <c r="K79" s="120">
        <f t="shared" si="143"/>
        <v>5</v>
      </c>
      <c r="L79" s="8">
        <f t="shared" si="161"/>
        <v>1.00398458</v>
      </c>
      <c r="M79" s="121">
        <f t="shared" si="146"/>
        <v>1.00890013</v>
      </c>
      <c r="N79" s="121">
        <f t="shared" si="82"/>
        <v>1.017879472314017</v>
      </c>
      <c r="O79" s="114">
        <f t="shared" si="144"/>
        <v>1.0219352900000001</v>
      </c>
      <c r="P79" s="114">
        <f t="shared" si="152"/>
        <v>1021.93529</v>
      </c>
      <c r="Q79" s="11">
        <f t="shared" si="169"/>
        <v>0</v>
      </c>
      <c r="R79" s="30">
        <f t="shared" si="162"/>
        <v>0</v>
      </c>
      <c r="S79" s="8">
        <f t="shared" si="153"/>
        <v>0</v>
      </c>
      <c r="T79" s="123">
        <f t="shared" si="163"/>
        <v>8.5599999999999996E-2</v>
      </c>
      <c r="U79" s="122">
        <f t="shared" si="83"/>
        <v>5</v>
      </c>
      <c r="V79" s="122">
        <v>252</v>
      </c>
      <c r="W79" s="121">
        <f t="shared" si="154"/>
        <v>1.0016309480000001</v>
      </c>
      <c r="X79" s="114">
        <f t="shared" si="155"/>
        <v>1.6667233100000001</v>
      </c>
      <c r="Y79" s="114">
        <f t="shared" si="156"/>
        <v>0</v>
      </c>
      <c r="Z79" s="126" t="str">
        <f t="shared" si="170"/>
        <v>A+J=</v>
      </c>
      <c r="AA79" s="119">
        <f t="shared" si="171"/>
        <v>44277</v>
      </c>
      <c r="AB79" s="4"/>
      <c r="AC79" s="130"/>
      <c r="AD79" s="136"/>
      <c r="AE79" s="132"/>
      <c r="AF79" s="134"/>
      <c r="AG79" s="143"/>
      <c r="AH79" s="142"/>
      <c r="AI79" s="138"/>
      <c r="AJ79" s="132"/>
      <c r="AK79" s="130"/>
      <c r="AL79" s="139"/>
      <c r="AM79" s="136"/>
      <c r="AN79" s="7"/>
      <c r="AO79" s="136">
        <f t="shared" si="157"/>
        <v>0</v>
      </c>
      <c r="AP79" s="162" t="e">
        <f>VLOOKUP($AO79,[1]Plan1!$EW$172:$EZ$293,2)</f>
        <v>#N/A</v>
      </c>
      <c r="AQ79" s="161" t="e">
        <f t="shared" si="164"/>
        <v>#NUM!</v>
      </c>
      <c r="AR79" s="162" t="e">
        <f>VLOOKUP($AO79,[1]Plan1!$EW$172:$EZ$293,4)</f>
        <v>#N/A</v>
      </c>
      <c r="AS79" s="161" t="e">
        <f t="shared" si="165"/>
        <v>#NUM!</v>
      </c>
      <c r="AT79" s="163" t="e">
        <f t="shared" si="166"/>
        <v>#N/A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58"/>
        <v>44256</v>
      </c>
      <c r="B80" s="114">
        <f t="shared" si="149"/>
        <v>1023.60201331</v>
      </c>
      <c r="C80" s="114">
        <f t="shared" si="167"/>
        <v>1000</v>
      </c>
      <c r="D80" s="115">
        <f t="shared" si="159"/>
        <v>5486.52</v>
      </c>
      <c r="E80" s="116">
        <f t="shared" si="141"/>
        <v>5574.49</v>
      </c>
      <c r="F80" s="117">
        <f t="shared" si="142"/>
        <v>44218</v>
      </c>
      <c r="G80" s="118">
        <f t="shared" si="150"/>
        <v>1.6033842945983867E-2</v>
      </c>
      <c r="H80" s="119">
        <f t="shared" si="168"/>
        <v>44277</v>
      </c>
      <c r="I80" s="119">
        <f t="shared" si="151"/>
        <v>44277</v>
      </c>
      <c r="J80" s="120">
        <f t="shared" si="160"/>
        <v>20</v>
      </c>
      <c r="K80" s="120">
        <f t="shared" si="143"/>
        <v>5</v>
      </c>
      <c r="L80" s="8">
        <f t="shared" si="161"/>
        <v>1.00398458</v>
      </c>
      <c r="M80" s="121">
        <f t="shared" si="146"/>
        <v>1.00890013</v>
      </c>
      <c r="N80" s="121">
        <f t="shared" si="82"/>
        <v>1.017879472314017</v>
      </c>
      <c r="O80" s="114">
        <f t="shared" si="144"/>
        <v>1.0219352900000001</v>
      </c>
      <c r="P80" s="114">
        <f t="shared" si="152"/>
        <v>1021.93529</v>
      </c>
      <c r="Q80" s="11">
        <f t="shared" si="169"/>
        <v>0</v>
      </c>
      <c r="R80" s="30">
        <f t="shared" si="162"/>
        <v>0</v>
      </c>
      <c r="S80" s="8">
        <f t="shared" si="153"/>
        <v>0</v>
      </c>
      <c r="T80" s="123">
        <f t="shared" si="163"/>
        <v>8.5599999999999996E-2</v>
      </c>
      <c r="U80" s="122">
        <f t="shared" si="83"/>
        <v>5</v>
      </c>
      <c r="V80" s="122">
        <v>252</v>
      </c>
      <c r="W80" s="121">
        <f t="shared" si="154"/>
        <v>1.0016309480000001</v>
      </c>
      <c r="X80" s="114">
        <f t="shared" si="155"/>
        <v>1.6667233100000001</v>
      </c>
      <c r="Y80" s="114">
        <f t="shared" si="156"/>
        <v>0</v>
      </c>
      <c r="Z80" s="126" t="str">
        <f t="shared" si="170"/>
        <v>A+J=</v>
      </c>
      <c r="AA80" s="119">
        <f t="shared" si="171"/>
        <v>44277</v>
      </c>
      <c r="AB80" s="4"/>
      <c r="AC80" s="130"/>
      <c r="AD80" s="136"/>
      <c r="AE80" s="132"/>
      <c r="AF80" s="134"/>
      <c r="AG80" s="143"/>
      <c r="AH80" s="142"/>
      <c r="AI80" s="138"/>
      <c r="AJ80" s="132"/>
      <c r="AK80" s="130"/>
      <c r="AL80" s="139"/>
      <c r="AM80" s="136"/>
      <c r="AN80" s="7"/>
      <c r="AO80" s="136">
        <f t="shared" si="157"/>
        <v>0</v>
      </c>
      <c r="AP80" s="162" t="e">
        <f>VLOOKUP($AO80,[1]Plan1!$EW$172:$EZ$293,2)</f>
        <v>#N/A</v>
      </c>
      <c r="AQ80" s="161" t="e">
        <f t="shared" si="164"/>
        <v>#NUM!</v>
      </c>
      <c r="AR80" s="162" t="e">
        <f>VLOOKUP($AO80,[1]Plan1!$EW$172:$EZ$293,4)</f>
        <v>#N/A</v>
      </c>
      <c r="AS80" s="161" t="e">
        <f t="shared" si="165"/>
        <v>#NUM!</v>
      </c>
      <c r="AT80" s="163" t="e">
        <f t="shared" si="166"/>
        <v>#N/A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58"/>
        <v>44257</v>
      </c>
      <c r="B81" s="114">
        <f t="shared" si="149"/>
        <v>1024.7503759900001</v>
      </c>
      <c r="C81" s="114">
        <f t="shared" si="167"/>
        <v>1000</v>
      </c>
      <c r="D81" s="115">
        <f t="shared" si="159"/>
        <v>5486.52</v>
      </c>
      <c r="E81" s="116">
        <f t="shared" si="141"/>
        <v>5574.49</v>
      </c>
      <c r="F81" s="117">
        <f t="shared" si="142"/>
        <v>44218</v>
      </c>
      <c r="G81" s="118">
        <f t="shared" si="150"/>
        <v>1.6033842945983867E-2</v>
      </c>
      <c r="H81" s="119">
        <f t="shared" si="168"/>
        <v>44277</v>
      </c>
      <c r="I81" s="119">
        <f t="shared" si="151"/>
        <v>44277</v>
      </c>
      <c r="J81" s="120">
        <f t="shared" si="160"/>
        <v>20</v>
      </c>
      <c r="K81" s="120">
        <f t="shared" si="143"/>
        <v>6</v>
      </c>
      <c r="L81" s="8">
        <f t="shared" si="161"/>
        <v>1.0047834</v>
      </c>
      <c r="M81" s="121">
        <f t="shared" si="146"/>
        <v>1.00890013</v>
      </c>
      <c r="N81" s="121">
        <f t="shared" si="82"/>
        <v>1.017879472314017</v>
      </c>
      <c r="O81" s="114">
        <f t="shared" si="144"/>
        <v>1.0227483900000001</v>
      </c>
      <c r="P81" s="114">
        <f t="shared" si="152"/>
        <v>1022.74839</v>
      </c>
      <c r="Q81" s="11">
        <f t="shared" si="169"/>
        <v>0</v>
      </c>
      <c r="R81" s="30">
        <f t="shared" si="162"/>
        <v>0</v>
      </c>
      <c r="S81" s="8">
        <f t="shared" si="153"/>
        <v>0</v>
      </c>
      <c r="T81" s="123">
        <f t="shared" si="163"/>
        <v>8.5599999999999996E-2</v>
      </c>
      <c r="U81" s="122">
        <f t="shared" si="83"/>
        <v>6</v>
      </c>
      <c r="V81" s="122">
        <v>252</v>
      </c>
      <c r="W81" s="121">
        <f t="shared" si="154"/>
        <v>1.0019574570000001</v>
      </c>
      <c r="X81" s="114">
        <f t="shared" si="155"/>
        <v>2.0019859900000001</v>
      </c>
      <c r="Y81" s="114">
        <f t="shared" si="156"/>
        <v>0</v>
      </c>
      <c r="Z81" s="126" t="str">
        <f t="shared" si="170"/>
        <v>A+J=</v>
      </c>
      <c r="AA81" s="119">
        <f t="shared" si="171"/>
        <v>44277</v>
      </c>
      <c r="AB81" s="4"/>
      <c r="AC81" s="130"/>
      <c r="AD81" s="136"/>
      <c r="AE81" s="132"/>
      <c r="AF81" s="134"/>
      <c r="AG81" s="143"/>
      <c r="AH81" s="142"/>
      <c r="AI81" s="138"/>
      <c r="AJ81" s="132"/>
      <c r="AK81" s="130"/>
      <c r="AL81" s="139"/>
      <c r="AM81" s="136"/>
      <c r="AN81" s="7"/>
      <c r="AO81" s="136">
        <f t="shared" si="157"/>
        <v>0</v>
      </c>
      <c r="AP81" s="162" t="e">
        <f>VLOOKUP($AO81,[1]Plan1!$EW$172:$EZ$293,2)</f>
        <v>#N/A</v>
      </c>
      <c r="AQ81" s="161" t="e">
        <f t="shared" si="164"/>
        <v>#NUM!</v>
      </c>
      <c r="AR81" s="162" t="e">
        <f>VLOOKUP($AO81,[1]Plan1!$EW$172:$EZ$293,4)</f>
        <v>#N/A</v>
      </c>
      <c r="AS81" s="161" t="e">
        <f t="shared" si="165"/>
        <v>#NUM!</v>
      </c>
      <c r="AT81" s="163" t="e">
        <f t="shared" si="166"/>
        <v>#N/A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58"/>
        <v>44258</v>
      </c>
      <c r="B82" s="114">
        <f t="shared" si="149"/>
        <v>1025.9000296199999</v>
      </c>
      <c r="C82" s="114">
        <f t="shared" si="167"/>
        <v>1000</v>
      </c>
      <c r="D82" s="115">
        <f t="shared" si="159"/>
        <v>5486.52</v>
      </c>
      <c r="E82" s="116">
        <f t="shared" si="141"/>
        <v>5574.49</v>
      </c>
      <c r="F82" s="117">
        <f t="shared" si="142"/>
        <v>44218</v>
      </c>
      <c r="G82" s="118">
        <f t="shared" si="150"/>
        <v>1.6033842945983867E-2</v>
      </c>
      <c r="H82" s="119">
        <f t="shared" si="168"/>
        <v>44277</v>
      </c>
      <c r="I82" s="119">
        <f t="shared" si="151"/>
        <v>44277</v>
      </c>
      <c r="J82" s="120">
        <f t="shared" si="160"/>
        <v>20</v>
      </c>
      <c r="K82" s="120">
        <f t="shared" si="143"/>
        <v>7</v>
      </c>
      <c r="L82" s="8">
        <f t="shared" si="161"/>
        <v>1.0055828499999999</v>
      </c>
      <c r="M82" s="121">
        <f t="shared" si="146"/>
        <v>1.00890013</v>
      </c>
      <c r="N82" s="121">
        <f t="shared" si="82"/>
        <v>1.017879472314017</v>
      </c>
      <c r="O82" s="114">
        <f t="shared" si="144"/>
        <v>1.0235621399999999</v>
      </c>
      <c r="P82" s="114">
        <f t="shared" si="152"/>
        <v>1023.56214</v>
      </c>
      <c r="Q82" s="11">
        <f t="shared" si="169"/>
        <v>0</v>
      </c>
      <c r="R82" s="30">
        <f t="shared" si="162"/>
        <v>0</v>
      </c>
      <c r="S82" s="8">
        <f t="shared" si="153"/>
        <v>0</v>
      </c>
      <c r="T82" s="123">
        <f t="shared" si="163"/>
        <v>8.5599999999999996E-2</v>
      </c>
      <c r="U82" s="122">
        <f t="shared" si="83"/>
        <v>7</v>
      </c>
      <c r="V82" s="122">
        <v>252</v>
      </c>
      <c r="W82" s="121">
        <f t="shared" si="154"/>
        <v>1.0022840719999999</v>
      </c>
      <c r="X82" s="114">
        <f t="shared" si="155"/>
        <v>2.3378896199999999</v>
      </c>
      <c r="Y82" s="114">
        <f t="shared" si="156"/>
        <v>0</v>
      </c>
      <c r="Z82" s="126" t="str">
        <f t="shared" si="170"/>
        <v>A+J=</v>
      </c>
      <c r="AA82" s="119">
        <f t="shared" si="171"/>
        <v>44277</v>
      </c>
      <c r="AB82" s="4"/>
      <c r="AC82" s="130"/>
      <c r="AD82" s="136"/>
      <c r="AE82" s="132"/>
      <c r="AF82" s="134"/>
      <c r="AG82" s="143"/>
      <c r="AH82" s="142"/>
      <c r="AI82" s="138"/>
      <c r="AJ82" s="132"/>
      <c r="AK82" s="130"/>
      <c r="AL82" s="139"/>
      <c r="AM82" s="136"/>
      <c r="AN82" s="7"/>
      <c r="AO82" s="136">
        <f t="shared" si="157"/>
        <v>0</v>
      </c>
      <c r="AP82" s="162" t="e">
        <f>VLOOKUP($AO82,[1]Plan1!$EW$172:$EZ$293,2)</f>
        <v>#N/A</v>
      </c>
      <c r="AQ82" s="161" t="e">
        <f t="shared" si="164"/>
        <v>#NUM!</v>
      </c>
      <c r="AR82" s="162" t="e">
        <f>VLOOKUP($AO82,[1]Plan1!$EW$172:$EZ$293,4)</f>
        <v>#N/A</v>
      </c>
      <c r="AS82" s="161" t="e">
        <f t="shared" si="165"/>
        <v>#NUM!</v>
      </c>
      <c r="AT82" s="163" t="e">
        <f t="shared" si="166"/>
        <v>#N/A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58"/>
        <v>44259</v>
      </c>
      <c r="B83" s="114">
        <f t="shared" si="149"/>
        <v>1027.05096609</v>
      </c>
      <c r="C83" s="114">
        <f t="shared" si="167"/>
        <v>1000</v>
      </c>
      <c r="D83" s="115">
        <f t="shared" si="159"/>
        <v>5486.52</v>
      </c>
      <c r="E83" s="116">
        <f t="shared" si="141"/>
        <v>5574.49</v>
      </c>
      <c r="F83" s="117">
        <f t="shared" si="142"/>
        <v>44218</v>
      </c>
      <c r="G83" s="118">
        <f t="shared" si="150"/>
        <v>1.6033842945983867E-2</v>
      </c>
      <c r="H83" s="119">
        <f t="shared" si="168"/>
        <v>44277</v>
      </c>
      <c r="I83" s="119">
        <f t="shared" si="151"/>
        <v>44277</v>
      </c>
      <c r="J83" s="120">
        <f t="shared" si="160"/>
        <v>20</v>
      </c>
      <c r="K83" s="120">
        <f t="shared" si="143"/>
        <v>8</v>
      </c>
      <c r="L83" s="8">
        <f t="shared" si="161"/>
        <v>1.0063829399999999</v>
      </c>
      <c r="M83" s="121">
        <f t="shared" si="146"/>
        <v>1.00890013</v>
      </c>
      <c r="N83" s="121">
        <f t="shared" si="82"/>
        <v>1.017879472314017</v>
      </c>
      <c r="O83" s="114">
        <f t="shared" si="144"/>
        <v>1.0243765300000001</v>
      </c>
      <c r="P83" s="114">
        <f t="shared" si="152"/>
        <v>1024.37653</v>
      </c>
      <c r="Q83" s="11">
        <f t="shared" si="169"/>
        <v>0</v>
      </c>
      <c r="R83" s="30">
        <f t="shared" si="162"/>
        <v>0</v>
      </c>
      <c r="S83" s="8">
        <f t="shared" si="153"/>
        <v>0</v>
      </c>
      <c r="T83" s="123">
        <f t="shared" si="163"/>
        <v>8.5599999999999996E-2</v>
      </c>
      <c r="U83" s="122">
        <f t="shared" si="83"/>
        <v>8</v>
      </c>
      <c r="V83" s="122">
        <v>252</v>
      </c>
      <c r="W83" s="121">
        <f t="shared" si="154"/>
        <v>1.002610794</v>
      </c>
      <c r="X83" s="114">
        <f t="shared" si="155"/>
        <v>2.6744360899999999</v>
      </c>
      <c r="Y83" s="114">
        <f t="shared" si="156"/>
        <v>0</v>
      </c>
      <c r="Z83" s="126" t="str">
        <f t="shared" si="170"/>
        <v>A+J=</v>
      </c>
      <c r="AA83" s="119">
        <f t="shared" si="171"/>
        <v>44277</v>
      </c>
      <c r="AB83" s="4"/>
      <c r="AC83" s="130"/>
      <c r="AD83" s="136"/>
      <c r="AE83" s="132"/>
      <c r="AF83" s="134"/>
      <c r="AG83" s="143"/>
      <c r="AH83" s="142"/>
      <c r="AI83" s="138"/>
      <c r="AJ83" s="132"/>
      <c r="AK83" s="130"/>
      <c r="AL83" s="139"/>
      <c r="AM83" s="136"/>
      <c r="AN83" s="7"/>
      <c r="AO83" s="136">
        <f t="shared" si="157"/>
        <v>0</v>
      </c>
      <c r="AP83" s="162" t="e">
        <f>VLOOKUP($AO83,[1]Plan1!$EW$172:$EZ$293,2)</f>
        <v>#N/A</v>
      </c>
      <c r="AQ83" s="161" t="e">
        <f t="shared" si="164"/>
        <v>#NUM!</v>
      </c>
      <c r="AR83" s="162" t="e">
        <f>VLOOKUP($AO83,[1]Plan1!$EW$172:$EZ$293,4)</f>
        <v>#N/A</v>
      </c>
      <c r="AS83" s="161" t="e">
        <f t="shared" si="165"/>
        <v>#NUM!</v>
      </c>
      <c r="AT83" s="163" t="e">
        <f t="shared" si="166"/>
        <v>#N/A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58"/>
        <v>44260</v>
      </c>
      <c r="B84" s="114">
        <f t="shared" si="149"/>
        <v>1028.2032053299999</v>
      </c>
      <c r="C84" s="114">
        <f t="shared" si="167"/>
        <v>1000</v>
      </c>
      <c r="D84" s="115">
        <f t="shared" si="159"/>
        <v>5486.52</v>
      </c>
      <c r="E84" s="116">
        <f t="shared" si="141"/>
        <v>5574.49</v>
      </c>
      <c r="F84" s="117">
        <f t="shared" si="142"/>
        <v>44218</v>
      </c>
      <c r="G84" s="118">
        <f t="shared" si="150"/>
        <v>1.6033842945983867E-2</v>
      </c>
      <c r="H84" s="119">
        <f t="shared" si="168"/>
        <v>44277</v>
      </c>
      <c r="I84" s="119">
        <f t="shared" si="151"/>
        <v>44277</v>
      </c>
      <c r="J84" s="120">
        <f t="shared" si="160"/>
        <v>20</v>
      </c>
      <c r="K84" s="120">
        <f t="shared" si="143"/>
        <v>9</v>
      </c>
      <c r="L84" s="8">
        <f t="shared" si="161"/>
        <v>1.0071836700000001</v>
      </c>
      <c r="M84" s="121">
        <f t="shared" si="146"/>
        <v>1.00890013</v>
      </c>
      <c r="N84" s="121">
        <f t="shared" si="82"/>
        <v>1.017879472314017</v>
      </c>
      <c r="O84" s="114">
        <f t="shared" si="144"/>
        <v>1.02519158</v>
      </c>
      <c r="P84" s="114">
        <f t="shared" si="152"/>
        <v>1025.1915799999999</v>
      </c>
      <c r="Q84" s="11">
        <f t="shared" si="169"/>
        <v>0</v>
      </c>
      <c r="R84" s="30">
        <f t="shared" si="162"/>
        <v>0</v>
      </c>
      <c r="S84" s="8">
        <f t="shared" si="153"/>
        <v>0</v>
      </c>
      <c r="T84" s="123">
        <f t="shared" si="163"/>
        <v>8.5599999999999996E-2</v>
      </c>
      <c r="U84" s="122">
        <f t="shared" si="83"/>
        <v>9</v>
      </c>
      <c r="V84" s="122">
        <v>252</v>
      </c>
      <c r="W84" s="121">
        <f t="shared" si="154"/>
        <v>1.0029376219999999</v>
      </c>
      <c r="X84" s="114">
        <f t="shared" si="155"/>
        <v>3.0116253300000002</v>
      </c>
      <c r="Y84" s="114">
        <f t="shared" si="156"/>
        <v>0</v>
      </c>
      <c r="Z84" s="126" t="str">
        <f t="shared" si="170"/>
        <v>A+J=</v>
      </c>
      <c r="AA84" s="119">
        <f t="shared" si="171"/>
        <v>44277</v>
      </c>
      <c r="AB84" s="4"/>
      <c r="AC84" s="130"/>
      <c r="AD84" s="136"/>
      <c r="AE84" s="132"/>
      <c r="AF84" s="134"/>
      <c r="AG84" s="143"/>
      <c r="AH84" s="142"/>
      <c r="AI84" s="138"/>
      <c r="AJ84" s="132"/>
      <c r="AK84" s="130"/>
      <c r="AL84" s="139"/>
      <c r="AM84" s="136"/>
      <c r="AN84" s="7"/>
      <c r="AO84" s="136">
        <f t="shared" si="157"/>
        <v>0</v>
      </c>
      <c r="AP84" s="162" t="e">
        <f>VLOOKUP($AO84,[1]Plan1!$EW$172:$EZ$293,2)</f>
        <v>#N/A</v>
      </c>
      <c r="AQ84" s="161" t="e">
        <f t="shared" si="164"/>
        <v>#NUM!</v>
      </c>
      <c r="AR84" s="162" t="e">
        <f>VLOOKUP($AO84,[1]Plan1!$EW$172:$EZ$293,4)</f>
        <v>#N/A</v>
      </c>
      <c r="AS84" s="161" t="e">
        <f t="shared" si="165"/>
        <v>#NUM!</v>
      </c>
      <c r="AT84" s="163" t="e">
        <f t="shared" si="166"/>
        <v>#N/A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58"/>
        <v>44261</v>
      </c>
      <c r="B85" s="114">
        <f t="shared" si="149"/>
        <v>1029.3567382200001</v>
      </c>
      <c r="C85" s="114">
        <f t="shared" si="167"/>
        <v>1000</v>
      </c>
      <c r="D85" s="115">
        <f t="shared" si="159"/>
        <v>5486.52</v>
      </c>
      <c r="E85" s="116">
        <f t="shared" si="141"/>
        <v>5574.49</v>
      </c>
      <c r="F85" s="117">
        <f t="shared" si="142"/>
        <v>44218</v>
      </c>
      <c r="G85" s="118">
        <f t="shared" si="150"/>
        <v>1.6033842945983867E-2</v>
      </c>
      <c r="H85" s="119">
        <f t="shared" si="168"/>
        <v>44277</v>
      </c>
      <c r="I85" s="119">
        <f t="shared" si="151"/>
        <v>44277</v>
      </c>
      <c r="J85" s="120">
        <f t="shared" si="160"/>
        <v>20</v>
      </c>
      <c r="K85" s="120">
        <f t="shared" si="143"/>
        <v>10</v>
      </c>
      <c r="L85" s="8">
        <f t="shared" si="161"/>
        <v>1.0079850400000001</v>
      </c>
      <c r="M85" s="121">
        <f t="shared" si="146"/>
        <v>1.00890013</v>
      </c>
      <c r="N85" s="121">
        <f t="shared" si="82"/>
        <v>1.017879472314017</v>
      </c>
      <c r="O85" s="114">
        <f t="shared" si="144"/>
        <v>1.02600728</v>
      </c>
      <c r="P85" s="114">
        <f t="shared" si="152"/>
        <v>1026.00728</v>
      </c>
      <c r="Q85" s="11">
        <f t="shared" si="169"/>
        <v>0</v>
      </c>
      <c r="R85" s="30">
        <f t="shared" si="162"/>
        <v>0</v>
      </c>
      <c r="S85" s="8">
        <f t="shared" si="153"/>
        <v>0</v>
      </c>
      <c r="T85" s="123">
        <f t="shared" si="163"/>
        <v>8.5599999999999996E-2</v>
      </c>
      <c r="U85" s="122">
        <f t="shared" si="83"/>
        <v>10</v>
      </c>
      <c r="V85" s="122">
        <v>252</v>
      </c>
      <c r="W85" s="121">
        <f t="shared" si="154"/>
        <v>1.003264556</v>
      </c>
      <c r="X85" s="114">
        <f t="shared" si="155"/>
        <v>3.3494582199999998</v>
      </c>
      <c r="Y85" s="114">
        <f t="shared" si="156"/>
        <v>0</v>
      </c>
      <c r="Z85" s="126" t="str">
        <f t="shared" si="170"/>
        <v>A+J=</v>
      </c>
      <c r="AA85" s="119">
        <f t="shared" si="171"/>
        <v>44277</v>
      </c>
      <c r="AB85" s="4"/>
      <c r="AC85" s="130"/>
      <c r="AD85" s="136"/>
      <c r="AE85" s="132"/>
      <c r="AF85" s="134"/>
      <c r="AG85" s="143"/>
      <c r="AH85" s="142"/>
      <c r="AI85" s="138"/>
      <c r="AJ85" s="132"/>
      <c r="AK85" s="130"/>
      <c r="AL85" s="139"/>
      <c r="AM85" s="136"/>
      <c r="AN85" s="7"/>
      <c r="AO85" s="136">
        <f t="shared" si="157"/>
        <v>0</v>
      </c>
      <c r="AP85" s="162" t="e">
        <f>VLOOKUP($AO85,[1]Plan1!$EW$172:$EZ$293,2)</f>
        <v>#N/A</v>
      </c>
      <c r="AQ85" s="161" t="e">
        <f t="shared" si="164"/>
        <v>#NUM!</v>
      </c>
      <c r="AR85" s="162" t="e">
        <f>VLOOKUP($AO85,[1]Plan1!$EW$172:$EZ$293,4)</f>
        <v>#N/A</v>
      </c>
      <c r="AS85" s="161" t="e">
        <f t="shared" si="165"/>
        <v>#NUM!</v>
      </c>
      <c r="AT85" s="163" t="e">
        <f t="shared" si="166"/>
        <v>#N/A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58"/>
        <v>44262</v>
      </c>
      <c r="B86" s="114">
        <f t="shared" si="149"/>
        <v>1029.3567382200001</v>
      </c>
      <c r="C86" s="114">
        <f t="shared" si="167"/>
        <v>1000</v>
      </c>
      <c r="D86" s="115">
        <f t="shared" si="159"/>
        <v>5486.52</v>
      </c>
      <c r="E86" s="116">
        <f t="shared" si="141"/>
        <v>5574.49</v>
      </c>
      <c r="F86" s="117">
        <f t="shared" si="142"/>
        <v>44218</v>
      </c>
      <c r="G86" s="118">
        <f t="shared" si="150"/>
        <v>1.6033842945983867E-2</v>
      </c>
      <c r="H86" s="119">
        <f t="shared" si="168"/>
        <v>44277</v>
      </c>
      <c r="I86" s="119">
        <f t="shared" si="151"/>
        <v>44277</v>
      </c>
      <c r="J86" s="120">
        <f t="shared" si="160"/>
        <v>20</v>
      </c>
      <c r="K86" s="120">
        <f t="shared" si="143"/>
        <v>10</v>
      </c>
      <c r="L86" s="8">
        <f t="shared" si="161"/>
        <v>1.0079850400000001</v>
      </c>
      <c r="M86" s="121">
        <f t="shared" si="146"/>
        <v>1.00890013</v>
      </c>
      <c r="N86" s="121">
        <f t="shared" si="82"/>
        <v>1.017879472314017</v>
      </c>
      <c r="O86" s="114">
        <f t="shared" si="144"/>
        <v>1.02600728</v>
      </c>
      <c r="P86" s="114">
        <f t="shared" si="152"/>
        <v>1026.00728</v>
      </c>
      <c r="Q86" s="11">
        <f t="shared" si="169"/>
        <v>0</v>
      </c>
      <c r="R86" s="30">
        <f t="shared" si="162"/>
        <v>0</v>
      </c>
      <c r="S86" s="8">
        <f t="shared" si="153"/>
        <v>0</v>
      </c>
      <c r="T86" s="123">
        <f t="shared" si="163"/>
        <v>8.5599999999999996E-2</v>
      </c>
      <c r="U86" s="122">
        <f t="shared" si="83"/>
        <v>10</v>
      </c>
      <c r="V86" s="122">
        <v>252</v>
      </c>
      <c r="W86" s="121">
        <f t="shared" si="154"/>
        <v>1.003264556</v>
      </c>
      <c r="X86" s="114">
        <f t="shared" si="155"/>
        <v>3.3494582199999998</v>
      </c>
      <c r="Y86" s="114">
        <f t="shared" si="156"/>
        <v>0</v>
      </c>
      <c r="Z86" s="126" t="str">
        <f t="shared" si="170"/>
        <v>A+J=</v>
      </c>
      <c r="AA86" s="119">
        <f t="shared" si="171"/>
        <v>44277</v>
      </c>
      <c r="AB86" s="4"/>
      <c r="AC86" s="130"/>
      <c r="AD86" s="136"/>
      <c r="AE86" s="132"/>
      <c r="AF86" s="134"/>
      <c r="AG86" s="143"/>
      <c r="AH86" s="142"/>
      <c r="AI86" s="138"/>
      <c r="AJ86" s="132"/>
      <c r="AK86" s="130"/>
      <c r="AL86" s="139"/>
      <c r="AM86" s="136"/>
      <c r="AN86" s="7"/>
      <c r="AO86" s="136">
        <f t="shared" si="157"/>
        <v>0</v>
      </c>
      <c r="AP86" s="162" t="e">
        <f>VLOOKUP($AO86,[1]Plan1!$EW$172:$EZ$293,2)</f>
        <v>#N/A</v>
      </c>
      <c r="AQ86" s="161" t="e">
        <f t="shared" si="164"/>
        <v>#NUM!</v>
      </c>
      <c r="AR86" s="162" t="e">
        <f>VLOOKUP($AO86,[1]Plan1!$EW$172:$EZ$293,4)</f>
        <v>#N/A</v>
      </c>
      <c r="AS86" s="161" t="e">
        <f t="shared" si="165"/>
        <v>#NUM!</v>
      </c>
      <c r="AT86" s="163" t="e">
        <f t="shared" si="166"/>
        <v>#N/A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58"/>
        <v>44263</v>
      </c>
      <c r="B87" s="114">
        <f t="shared" si="149"/>
        <v>1029.3567382200001</v>
      </c>
      <c r="C87" s="114">
        <f t="shared" si="167"/>
        <v>1000</v>
      </c>
      <c r="D87" s="115">
        <f t="shared" si="159"/>
        <v>5486.52</v>
      </c>
      <c r="E87" s="116">
        <f t="shared" si="141"/>
        <v>5574.49</v>
      </c>
      <c r="F87" s="117">
        <f t="shared" si="142"/>
        <v>44218</v>
      </c>
      <c r="G87" s="118">
        <f t="shared" si="150"/>
        <v>1.6033842945983867E-2</v>
      </c>
      <c r="H87" s="119">
        <f t="shared" si="168"/>
        <v>44277</v>
      </c>
      <c r="I87" s="119">
        <f t="shared" si="151"/>
        <v>44277</v>
      </c>
      <c r="J87" s="120">
        <f t="shared" si="160"/>
        <v>20</v>
      </c>
      <c r="K87" s="120">
        <f t="shared" si="143"/>
        <v>10</v>
      </c>
      <c r="L87" s="8">
        <f t="shared" si="161"/>
        <v>1.0079850400000001</v>
      </c>
      <c r="M87" s="121">
        <f t="shared" si="146"/>
        <v>1.00890013</v>
      </c>
      <c r="N87" s="121">
        <f t="shared" si="82"/>
        <v>1.017879472314017</v>
      </c>
      <c r="O87" s="114">
        <f t="shared" si="144"/>
        <v>1.02600728</v>
      </c>
      <c r="P87" s="114">
        <f t="shared" si="152"/>
        <v>1026.00728</v>
      </c>
      <c r="Q87" s="11">
        <f t="shared" si="169"/>
        <v>0</v>
      </c>
      <c r="R87" s="30">
        <f t="shared" si="162"/>
        <v>0</v>
      </c>
      <c r="S87" s="8">
        <f t="shared" si="153"/>
        <v>0</v>
      </c>
      <c r="T87" s="123">
        <f t="shared" si="163"/>
        <v>8.5599999999999996E-2</v>
      </c>
      <c r="U87" s="122">
        <f t="shared" si="83"/>
        <v>10</v>
      </c>
      <c r="V87" s="122">
        <v>252</v>
      </c>
      <c r="W87" s="121">
        <f t="shared" si="154"/>
        <v>1.003264556</v>
      </c>
      <c r="X87" s="114">
        <f t="shared" si="155"/>
        <v>3.3494582199999998</v>
      </c>
      <c r="Y87" s="114">
        <f t="shared" si="156"/>
        <v>0</v>
      </c>
      <c r="Z87" s="126" t="str">
        <f t="shared" si="170"/>
        <v>A+J=</v>
      </c>
      <c r="AA87" s="119">
        <f t="shared" si="171"/>
        <v>44277</v>
      </c>
      <c r="AB87" s="4"/>
      <c r="AC87" s="130"/>
      <c r="AD87" s="136"/>
      <c r="AE87" s="132"/>
      <c r="AF87" s="134"/>
      <c r="AG87" s="143"/>
      <c r="AH87" s="142"/>
      <c r="AI87" s="138"/>
      <c r="AJ87" s="132"/>
      <c r="AK87" s="130"/>
      <c r="AL87" s="139"/>
      <c r="AM87" s="136"/>
      <c r="AN87" s="7"/>
      <c r="AO87" s="136">
        <f t="shared" si="157"/>
        <v>0</v>
      </c>
      <c r="AP87" s="162" t="e">
        <f>VLOOKUP($AO87,[1]Plan1!$EW$172:$EZ$293,2)</f>
        <v>#N/A</v>
      </c>
      <c r="AQ87" s="161" t="e">
        <f t="shared" si="164"/>
        <v>#NUM!</v>
      </c>
      <c r="AR87" s="162" t="e">
        <f>VLOOKUP($AO87,[1]Plan1!$EW$172:$EZ$293,4)</f>
        <v>#N/A</v>
      </c>
      <c r="AS87" s="161" t="e">
        <f t="shared" si="165"/>
        <v>#NUM!</v>
      </c>
      <c r="AT87" s="163" t="e">
        <f t="shared" si="166"/>
        <v>#N/A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58"/>
        <v>44264</v>
      </c>
      <c r="B88" s="114">
        <f t="shared" si="149"/>
        <v>1030.5115476199999</v>
      </c>
      <c r="C88" s="114">
        <f t="shared" si="167"/>
        <v>1000</v>
      </c>
      <c r="D88" s="115">
        <f t="shared" si="159"/>
        <v>5486.52</v>
      </c>
      <c r="E88" s="116">
        <f t="shared" si="141"/>
        <v>5574.49</v>
      </c>
      <c r="F88" s="117">
        <f t="shared" si="142"/>
        <v>44218</v>
      </c>
      <c r="G88" s="118">
        <f t="shared" si="150"/>
        <v>1.6033842945983867E-2</v>
      </c>
      <c r="H88" s="119">
        <f t="shared" si="168"/>
        <v>44277</v>
      </c>
      <c r="I88" s="119">
        <f t="shared" si="151"/>
        <v>44277</v>
      </c>
      <c r="J88" s="120">
        <f t="shared" si="160"/>
        <v>20</v>
      </c>
      <c r="K88" s="120">
        <f t="shared" si="143"/>
        <v>11</v>
      </c>
      <c r="L88" s="8">
        <f t="shared" si="161"/>
        <v>1.0087870400000001</v>
      </c>
      <c r="M88" s="121">
        <f t="shared" si="146"/>
        <v>1.00890013</v>
      </c>
      <c r="N88" s="121">
        <f t="shared" si="82"/>
        <v>1.017879472314017</v>
      </c>
      <c r="O88" s="114">
        <f t="shared" si="144"/>
        <v>1.0268236100000001</v>
      </c>
      <c r="P88" s="114">
        <f t="shared" si="152"/>
        <v>1026.8236099999999</v>
      </c>
      <c r="Q88" s="11">
        <f t="shared" si="169"/>
        <v>0</v>
      </c>
      <c r="R88" s="30">
        <f t="shared" si="162"/>
        <v>0</v>
      </c>
      <c r="S88" s="8">
        <f t="shared" si="153"/>
        <v>0</v>
      </c>
      <c r="T88" s="123">
        <f t="shared" si="163"/>
        <v>8.5599999999999996E-2</v>
      </c>
      <c r="U88" s="122">
        <f t="shared" si="83"/>
        <v>11</v>
      </c>
      <c r="V88" s="122">
        <v>252</v>
      </c>
      <c r="W88" s="121">
        <f t="shared" si="154"/>
        <v>1.0035915980000001</v>
      </c>
      <c r="X88" s="114">
        <f t="shared" si="155"/>
        <v>3.68793762</v>
      </c>
      <c r="Y88" s="114">
        <f t="shared" si="156"/>
        <v>0</v>
      </c>
      <c r="Z88" s="126" t="str">
        <f t="shared" si="170"/>
        <v>A+J=</v>
      </c>
      <c r="AA88" s="119">
        <f t="shared" si="171"/>
        <v>44277</v>
      </c>
      <c r="AB88" s="4"/>
      <c r="AC88" s="130"/>
      <c r="AD88" s="136"/>
      <c r="AE88" s="132"/>
      <c r="AF88" s="134"/>
      <c r="AG88" s="143"/>
      <c r="AH88" s="142"/>
      <c r="AI88" s="138"/>
      <c r="AJ88" s="132"/>
      <c r="AK88" s="130"/>
      <c r="AL88" s="139"/>
      <c r="AM88" s="136"/>
      <c r="AN88" s="7"/>
      <c r="AO88" s="136">
        <f t="shared" si="157"/>
        <v>0</v>
      </c>
      <c r="AP88" s="162" t="e">
        <f>VLOOKUP($AO88,[1]Plan1!$EW$172:$EZ$293,2)</f>
        <v>#N/A</v>
      </c>
      <c r="AQ88" s="161" t="e">
        <f t="shared" si="164"/>
        <v>#NUM!</v>
      </c>
      <c r="AR88" s="162" t="e">
        <f>VLOOKUP($AO88,[1]Plan1!$EW$172:$EZ$293,4)</f>
        <v>#N/A</v>
      </c>
      <c r="AS88" s="161" t="e">
        <f t="shared" si="165"/>
        <v>#NUM!</v>
      </c>
      <c r="AT88" s="163" t="e">
        <f t="shared" si="166"/>
        <v>#N/A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58"/>
        <v>44265</v>
      </c>
      <c r="B89" s="114">
        <f t="shared" si="149"/>
        <v>1031.6676714999999</v>
      </c>
      <c r="C89" s="114">
        <f t="shared" si="167"/>
        <v>1000</v>
      </c>
      <c r="D89" s="115">
        <f t="shared" si="159"/>
        <v>5486.52</v>
      </c>
      <c r="E89" s="116">
        <f t="shared" si="141"/>
        <v>5574.49</v>
      </c>
      <c r="F89" s="117">
        <f t="shared" si="142"/>
        <v>44218</v>
      </c>
      <c r="G89" s="118">
        <f t="shared" si="150"/>
        <v>1.6033842945983867E-2</v>
      </c>
      <c r="H89" s="119">
        <f t="shared" si="168"/>
        <v>44277</v>
      </c>
      <c r="I89" s="119">
        <f t="shared" si="151"/>
        <v>44277</v>
      </c>
      <c r="J89" s="120">
        <f t="shared" si="160"/>
        <v>20</v>
      </c>
      <c r="K89" s="120">
        <f t="shared" si="143"/>
        <v>12</v>
      </c>
      <c r="L89" s="8">
        <f t="shared" si="161"/>
        <v>1.0095896799999999</v>
      </c>
      <c r="M89" s="121">
        <f t="shared" si="146"/>
        <v>1.00890013</v>
      </c>
      <c r="N89" s="121">
        <f t="shared" si="82"/>
        <v>1.017879472314017</v>
      </c>
      <c r="O89" s="114">
        <f t="shared" si="144"/>
        <v>1.02764061</v>
      </c>
      <c r="P89" s="114">
        <f t="shared" si="152"/>
        <v>1027.6406099999999</v>
      </c>
      <c r="Q89" s="11">
        <f t="shared" si="169"/>
        <v>0</v>
      </c>
      <c r="R89" s="30">
        <f t="shared" si="162"/>
        <v>0</v>
      </c>
      <c r="S89" s="8">
        <f t="shared" si="153"/>
        <v>0</v>
      </c>
      <c r="T89" s="123">
        <f t="shared" si="163"/>
        <v>8.5599999999999996E-2</v>
      </c>
      <c r="U89" s="122">
        <f t="shared" si="83"/>
        <v>12</v>
      </c>
      <c r="V89" s="122">
        <v>252</v>
      </c>
      <c r="W89" s="121">
        <f t="shared" si="154"/>
        <v>1.003918745</v>
      </c>
      <c r="X89" s="114">
        <f t="shared" si="155"/>
        <v>4.0270615000000003</v>
      </c>
      <c r="Y89" s="114">
        <f t="shared" si="156"/>
        <v>0</v>
      </c>
      <c r="Z89" s="126" t="str">
        <f t="shared" si="170"/>
        <v>A+J=</v>
      </c>
      <c r="AA89" s="119">
        <f t="shared" si="171"/>
        <v>44277</v>
      </c>
      <c r="AB89" s="4"/>
      <c r="AC89" s="130"/>
      <c r="AD89" s="136"/>
      <c r="AE89" s="132"/>
      <c r="AF89" s="134"/>
      <c r="AG89" s="143"/>
      <c r="AH89" s="142"/>
      <c r="AI89" s="138"/>
      <c r="AJ89" s="132"/>
      <c r="AK89" s="130"/>
      <c r="AL89" s="139"/>
      <c r="AM89" s="136"/>
      <c r="AN89" s="7"/>
      <c r="AO89" s="136">
        <f t="shared" si="157"/>
        <v>0</v>
      </c>
      <c r="AP89" s="162" t="e">
        <f>VLOOKUP($AO89,[1]Plan1!$EW$172:$EZ$293,2)</f>
        <v>#N/A</v>
      </c>
      <c r="AQ89" s="161" t="e">
        <f t="shared" si="164"/>
        <v>#NUM!</v>
      </c>
      <c r="AR89" s="162" t="e">
        <f>VLOOKUP($AO89,[1]Plan1!$EW$172:$EZ$293,4)</f>
        <v>#N/A</v>
      </c>
      <c r="AS89" s="161" t="e">
        <f t="shared" si="165"/>
        <v>#NUM!</v>
      </c>
      <c r="AT89" s="163" t="e">
        <f t="shared" si="166"/>
        <v>#N/A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58"/>
        <v>44266</v>
      </c>
      <c r="B90" s="114">
        <f t="shared" si="149"/>
        <v>1032.8250837199998</v>
      </c>
      <c r="C90" s="114">
        <f t="shared" si="167"/>
        <v>1000</v>
      </c>
      <c r="D90" s="115">
        <f t="shared" si="159"/>
        <v>5486.52</v>
      </c>
      <c r="E90" s="116">
        <f t="shared" si="141"/>
        <v>5574.49</v>
      </c>
      <c r="F90" s="117">
        <f t="shared" si="142"/>
        <v>44218</v>
      </c>
      <c r="G90" s="118">
        <f t="shared" si="150"/>
        <v>1.6033842945983867E-2</v>
      </c>
      <c r="H90" s="119">
        <f t="shared" si="168"/>
        <v>44277</v>
      </c>
      <c r="I90" s="119">
        <f t="shared" si="151"/>
        <v>44277</v>
      </c>
      <c r="J90" s="120">
        <f t="shared" si="160"/>
        <v>20</v>
      </c>
      <c r="K90" s="120">
        <f t="shared" si="143"/>
        <v>13</v>
      </c>
      <c r="L90" s="8">
        <f t="shared" si="161"/>
        <v>1.0103929599999999</v>
      </c>
      <c r="M90" s="121">
        <f t="shared" si="146"/>
        <v>1.00890013</v>
      </c>
      <c r="N90" s="121">
        <f t="shared" si="82"/>
        <v>1.017879472314017</v>
      </c>
      <c r="O90" s="114">
        <f t="shared" si="144"/>
        <v>1.0284582499999999</v>
      </c>
      <c r="P90" s="114">
        <f t="shared" si="152"/>
        <v>1028.4582499999999</v>
      </c>
      <c r="Q90" s="11">
        <f t="shared" si="169"/>
        <v>0</v>
      </c>
      <c r="R90" s="30">
        <f t="shared" si="162"/>
        <v>0</v>
      </c>
      <c r="S90" s="8">
        <f t="shared" si="153"/>
        <v>0</v>
      </c>
      <c r="T90" s="123">
        <f t="shared" si="163"/>
        <v>8.5599999999999996E-2</v>
      </c>
      <c r="U90" s="122">
        <f t="shared" si="83"/>
        <v>13</v>
      </c>
      <c r="V90" s="122">
        <v>252</v>
      </c>
      <c r="W90" s="121">
        <f t="shared" si="154"/>
        <v>1.004246</v>
      </c>
      <c r="X90" s="114">
        <f t="shared" si="155"/>
        <v>4.3668337199999998</v>
      </c>
      <c r="Y90" s="114">
        <f t="shared" si="156"/>
        <v>0</v>
      </c>
      <c r="Z90" s="126" t="str">
        <f t="shared" si="170"/>
        <v>A+J=</v>
      </c>
      <c r="AA90" s="119">
        <f t="shared" si="171"/>
        <v>44277</v>
      </c>
      <c r="AB90" s="4"/>
      <c r="AC90" s="130"/>
      <c r="AD90" s="136"/>
      <c r="AE90" s="132"/>
      <c r="AF90" s="134"/>
      <c r="AG90" s="143"/>
      <c r="AH90" s="142"/>
      <c r="AI90" s="138"/>
      <c r="AJ90" s="132"/>
      <c r="AK90" s="130"/>
      <c r="AL90" s="139"/>
      <c r="AM90" s="136"/>
      <c r="AN90" s="7"/>
      <c r="AO90" s="136">
        <f t="shared" si="157"/>
        <v>0</v>
      </c>
      <c r="AP90" s="162" t="e">
        <f>VLOOKUP($AO90,[1]Plan1!$EW$172:$EZ$293,2)</f>
        <v>#N/A</v>
      </c>
      <c r="AQ90" s="161" t="e">
        <f t="shared" si="164"/>
        <v>#NUM!</v>
      </c>
      <c r="AR90" s="162" t="e">
        <f>VLOOKUP($AO90,[1]Plan1!$EW$172:$EZ$293,4)</f>
        <v>#N/A</v>
      </c>
      <c r="AS90" s="161" t="e">
        <f t="shared" si="165"/>
        <v>#NUM!</v>
      </c>
      <c r="AT90" s="163" t="e">
        <f t="shared" si="166"/>
        <v>#N/A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58"/>
        <v>44267</v>
      </c>
      <c r="B91" s="114">
        <f t="shared" si="149"/>
        <v>1033.98379318</v>
      </c>
      <c r="C91" s="114">
        <f t="shared" si="167"/>
        <v>1000</v>
      </c>
      <c r="D91" s="115">
        <f t="shared" si="159"/>
        <v>5486.52</v>
      </c>
      <c r="E91" s="116">
        <f t="shared" si="141"/>
        <v>5574.49</v>
      </c>
      <c r="F91" s="117">
        <f t="shared" si="142"/>
        <v>44218</v>
      </c>
      <c r="G91" s="118">
        <f t="shared" si="150"/>
        <v>1.6033842945983867E-2</v>
      </c>
      <c r="H91" s="119">
        <f t="shared" si="168"/>
        <v>44277</v>
      </c>
      <c r="I91" s="119">
        <f t="shared" si="151"/>
        <v>44277</v>
      </c>
      <c r="J91" s="120">
        <f t="shared" si="160"/>
        <v>20</v>
      </c>
      <c r="K91" s="120">
        <f t="shared" si="143"/>
        <v>14</v>
      </c>
      <c r="L91" s="8">
        <f t="shared" si="161"/>
        <v>1.01119688</v>
      </c>
      <c r="M91" s="121">
        <f t="shared" si="146"/>
        <v>1.00890013</v>
      </c>
      <c r="N91" s="121">
        <f t="shared" si="82"/>
        <v>1.017879472314017</v>
      </c>
      <c r="O91" s="114">
        <f t="shared" si="144"/>
        <v>1.0292765399999999</v>
      </c>
      <c r="P91" s="114">
        <f t="shared" si="152"/>
        <v>1029.2765400000001</v>
      </c>
      <c r="Q91" s="11">
        <f t="shared" si="169"/>
        <v>0</v>
      </c>
      <c r="R91" s="30">
        <f t="shared" si="162"/>
        <v>0</v>
      </c>
      <c r="S91" s="8">
        <f t="shared" si="153"/>
        <v>0</v>
      </c>
      <c r="T91" s="123">
        <f t="shared" si="163"/>
        <v>8.5599999999999996E-2</v>
      </c>
      <c r="U91" s="122">
        <f t="shared" si="83"/>
        <v>14</v>
      </c>
      <c r="V91" s="122">
        <v>252</v>
      </c>
      <c r="W91" s="121">
        <f t="shared" si="154"/>
        <v>1.0045733610000001</v>
      </c>
      <c r="X91" s="114">
        <f t="shared" si="155"/>
        <v>4.7072531800000004</v>
      </c>
      <c r="Y91" s="114">
        <f t="shared" si="156"/>
        <v>0</v>
      </c>
      <c r="Z91" s="126" t="str">
        <f t="shared" si="170"/>
        <v>A+J=</v>
      </c>
      <c r="AA91" s="119">
        <f t="shared" si="171"/>
        <v>44277</v>
      </c>
      <c r="AB91" s="4"/>
      <c r="AC91" s="130"/>
      <c r="AD91" s="136"/>
      <c r="AE91" s="132"/>
      <c r="AF91" s="134"/>
      <c r="AG91" s="143"/>
      <c r="AH91" s="142"/>
      <c r="AI91" s="138"/>
      <c r="AJ91" s="132"/>
      <c r="AK91" s="130"/>
      <c r="AL91" s="139"/>
      <c r="AM91" s="136"/>
      <c r="AN91" s="7"/>
      <c r="AO91" s="136">
        <f t="shared" si="157"/>
        <v>0</v>
      </c>
      <c r="AP91" s="162" t="e">
        <f>VLOOKUP($AO91,[1]Plan1!$EW$172:$EZ$293,2)</f>
        <v>#N/A</v>
      </c>
      <c r="AQ91" s="161" t="e">
        <f t="shared" si="164"/>
        <v>#NUM!</v>
      </c>
      <c r="AR91" s="162" t="e">
        <f>VLOOKUP($AO91,[1]Plan1!$EW$172:$EZ$293,4)</f>
        <v>#N/A</v>
      </c>
      <c r="AS91" s="161" t="e">
        <f t="shared" si="165"/>
        <v>#NUM!</v>
      </c>
      <c r="AT91" s="163" t="e">
        <f t="shared" si="166"/>
        <v>#N/A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58"/>
        <v>44268</v>
      </c>
      <c r="B92" s="114">
        <f t="shared" si="149"/>
        <v>1035.14381185</v>
      </c>
      <c r="C92" s="114">
        <f t="shared" si="167"/>
        <v>1000</v>
      </c>
      <c r="D92" s="115">
        <f t="shared" si="159"/>
        <v>5486.52</v>
      </c>
      <c r="E92" s="116">
        <f t="shared" si="141"/>
        <v>5574.49</v>
      </c>
      <c r="F92" s="117">
        <f t="shared" si="142"/>
        <v>44218</v>
      </c>
      <c r="G92" s="118">
        <f t="shared" si="150"/>
        <v>1.6033842945983867E-2</v>
      </c>
      <c r="H92" s="119">
        <f t="shared" si="168"/>
        <v>44277</v>
      </c>
      <c r="I92" s="119">
        <f t="shared" si="151"/>
        <v>44277</v>
      </c>
      <c r="J92" s="120">
        <f t="shared" si="160"/>
        <v>20</v>
      </c>
      <c r="K92" s="120">
        <f t="shared" si="143"/>
        <v>15</v>
      </c>
      <c r="L92" s="8">
        <f t="shared" si="161"/>
        <v>1.0120014399999999</v>
      </c>
      <c r="M92" s="121">
        <f t="shared" si="146"/>
        <v>1.00890013</v>
      </c>
      <c r="N92" s="121">
        <f t="shared" si="82"/>
        <v>1.017879472314017</v>
      </c>
      <c r="O92" s="114">
        <f t="shared" si="144"/>
        <v>1.0300954899999999</v>
      </c>
      <c r="P92" s="114">
        <f t="shared" si="152"/>
        <v>1030.0954899999999</v>
      </c>
      <c r="Q92" s="11">
        <f t="shared" si="169"/>
        <v>0</v>
      </c>
      <c r="R92" s="30">
        <f t="shared" si="162"/>
        <v>0</v>
      </c>
      <c r="S92" s="8">
        <f t="shared" si="153"/>
        <v>0</v>
      </c>
      <c r="T92" s="123">
        <f t="shared" si="163"/>
        <v>8.5599999999999996E-2</v>
      </c>
      <c r="U92" s="122">
        <f t="shared" si="83"/>
        <v>15</v>
      </c>
      <c r="V92" s="122">
        <v>252</v>
      </c>
      <c r="W92" s="121">
        <f t="shared" si="154"/>
        <v>1.0049008290000001</v>
      </c>
      <c r="X92" s="114">
        <f t="shared" si="155"/>
        <v>5.0483218499999998</v>
      </c>
      <c r="Y92" s="114">
        <f t="shared" si="156"/>
        <v>0</v>
      </c>
      <c r="Z92" s="126" t="str">
        <f t="shared" si="170"/>
        <v>A+J=</v>
      </c>
      <c r="AA92" s="119">
        <f t="shared" si="171"/>
        <v>44277</v>
      </c>
      <c r="AB92" s="4"/>
      <c r="AC92" s="130"/>
      <c r="AD92" s="136"/>
      <c r="AE92" s="132"/>
      <c r="AF92" s="134"/>
      <c r="AG92" s="143"/>
      <c r="AH92" s="142"/>
      <c r="AI92" s="138"/>
      <c r="AJ92" s="132"/>
      <c r="AK92" s="130"/>
      <c r="AL92" s="139"/>
      <c r="AM92" s="136"/>
      <c r="AN92" s="7"/>
      <c r="AO92" s="136">
        <f t="shared" si="157"/>
        <v>0</v>
      </c>
      <c r="AP92" s="162" t="e">
        <f>VLOOKUP($AO92,[1]Plan1!$EW$172:$EZ$293,2)</f>
        <v>#N/A</v>
      </c>
      <c r="AQ92" s="161" t="e">
        <f t="shared" si="164"/>
        <v>#NUM!</v>
      </c>
      <c r="AR92" s="162" t="e">
        <f>VLOOKUP($AO92,[1]Plan1!$EW$172:$EZ$293,4)</f>
        <v>#N/A</v>
      </c>
      <c r="AS92" s="161" t="e">
        <f t="shared" si="165"/>
        <v>#NUM!</v>
      </c>
      <c r="AT92" s="163" t="e">
        <f t="shared" si="166"/>
        <v>#N/A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58"/>
        <v>44269</v>
      </c>
      <c r="B93" s="114">
        <f t="shared" si="149"/>
        <v>1035.14381185</v>
      </c>
      <c r="C93" s="114">
        <f t="shared" si="167"/>
        <v>1000</v>
      </c>
      <c r="D93" s="115">
        <f t="shared" si="159"/>
        <v>5486.52</v>
      </c>
      <c r="E93" s="116">
        <f t="shared" si="141"/>
        <v>5574.49</v>
      </c>
      <c r="F93" s="117">
        <f t="shared" si="142"/>
        <v>44218</v>
      </c>
      <c r="G93" s="118">
        <f t="shared" si="150"/>
        <v>1.6033842945983867E-2</v>
      </c>
      <c r="H93" s="119">
        <f t="shared" si="168"/>
        <v>44277</v>
      </c>
      <c r="I93" s="119">
        <f t="shared" si="151"/>
        <v>44277</v>
      </c>
      <c r="J93" s="120">
        <f t="shared" si="160"/>
        <v>20</v>
      </c>
      <c r="K93" s="120">
        <f t="shared" si="143"/>
        <v>15</v>
      </c>
      <c r="L93" s="8">
        <f t="shared" si="161"/>
        <v>1.0120014399999999</v>
      </c>
      <c r="M93" s="121">
        <f t="shared" si="146"/>
        <v>1.00890013</v>
      </c>
      <c r="N93" s="121">
        <f t="shared" si="82"/>
        <v>1.017879472314017</v>
      </c>
      <c r="O93" s="114">
        <f t="shared" si="144"/>
        <v>1.0300954899999999</v>
      </c>
      <c r="P93" s="114">
        <f t="shared" si="152"/>
        <v>1030.0954899999999</v>
      </c>
      <c r="Q93" s="11">
        <f t="shared" si="169"/>
        <v>0</v>
      </c>
      <c r="R93" s="30">
        <f t="shared" si="162"/>
        <v>0</v>
      </c>
      <c r="S93" s="8">
        <f t="shared" si="153"/>
        <v>0</v>
      </c>
      <c r="T93" s="123">
        <f t="shared" si="163"/>
        <v>8.5599999999999996E-2</v>
      </c>
      <c r="U93" s="122">
        <f t="shared" si="83"/>
        <v>15</v>
      </c>
      <c r="V93" s="122">
        <v>252</v>
      </c>
      <c r="W93" s="121">
        <f t="shared" si="154"/>
        <v>1.0049008290000001</v>
      </c>
      <c r="X93" s="114">
        <f t="shared" si="155"/>
        <v>5.0483218499999998</v>
      </c>
      <c r="Y93" s="114">
        <f t="shared" si="156"/>
        <v>0</v>
      </c>
      <c r="Z93" s="126" t="str">
        <f t="shared" si="170"/>
        <v>A+J=</v>
      </c>
      <c r="AA93" s="119">
        <f t="shared" si="171"/>
        <v>44277</v>
      </c>
      <c r="AB93" s="4"/>
      <c r="AC93" s="130"/>
      <c r="AD93" s="136"/>
      <c r="AE93" s="132"/>
      <c r="AF93" s="134"/>
      <c r="AG93" s="143"/>
      <c r="AH93" s="142"/>
      <c r="AI93" s="138"/>
      <c r="AJ93" s="132"/>
      <c r="AK93" s="130"/>
      <c r="AL93" s="139"/>
      <c r="AM93" s="136"/>
      <c r="AN93" s="7"/>
      <c r="AO93" s="136">
        <f t="shared" si="157"/>
        <v>0</v>
      </c>
      <c r="AP93" s="162" t="e">
        <f>VLOOKUP($AO93,[1]Plan1!$EW$172:$EZ$293,2)</f>
        <v>#N/A</v>
      </c>
      <c r="AQ93" s="161" t="e">
        <f t="shared" si="164"/>
        <v>#NUM!</v>
      </c>
      <c r="AR93" s="162" t="e">
        <f>VLOOKUP($AO93,[1]Plan1!$EW$172:$EZ$293,4)</f>
        <v>#N/A</v>
      </c>
      <c r="AS93" s="161" t="e">
        <f t="shared" si="165"/>
        <v>#NUM!</v>
      </c>
      <c r="AT93" s="163" t="e">
        <f t="shared" si="166"/>
        <v>#N/A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58"/>
        <v>44270</v>
      </c>
      <c r="B94" s="114">
        <f t="shared" si="149"/>
        <v>1035.14381185</v>
      </c>
      <c r="C94" s="114">
        <f t="shared" si="167"/>
        <v>1000</v>
      </c>
      <c r="D94" s="115">
        <f t="shared" si="159"/>
        <v>5486.52</v>
      </c>
      <c r="E94" s="116">
        <f t="shared" si="141"/>
        <v>5574.49</v>
      </c>
      <c r="F94" s="117">
        <f t="shared" si="142"/>
        <v>44218</v>
      </c>
      <c r="G94" s="118">
        <f t="shared" si="150"/>
        <v>1.6033842945983867E-2</v>
      </c>
      <c r="H94" s="119">
        <f t="shared" si="168"/>
        <v>44277</v>
      </c>
      <c r="I94" s="119">
        <f t="shared" si="151"/>
        <v>44277</v>
      </c>
      <c r="J94" s="120">
        <f t="shared" si="160"/>
        <v>20</v>
      </c>
      <c r="K94" s="120">
        <f t="shared" si="143"/>
        <v>15</v>
      </c>
      <c r="L94" s="8">
        <f t="shared" si="161"/>
        <v>1.0120014399999999</v>
      </c>
      <c r="M94" s="121">
        <f t="shared" si="146"/>
        <v>1.00890013</v>
      </c>
      <c r="N94" s="121">
        <f t="shared" si="82"/>
        <v>1.017879472314017</v>
      </c>
      <c r="O94" s="114">
        <f t="shared" si="144"/>
        <v>1.0300954899999999</v>
      </c>
      <c r="P94" s="114">
        <f t="shared" si="152"/>
        <v>1030.0954899999999</v>
      </c>
      <c r="Q94" s="11">
        <f t="shared" si="169"/>
        <v>0</v>
      </c>
      <c r="R94" s="30">
        <f t="shared" si="162"/>
        <v>0</v>
      </c>
      <c r="S94" s="8">
        <f t="shared" si="153"/>
        <v>0</v>
      </c>
      <c r="T94" s="123">
        <f t="shared" si="163"/>
        <v>8.5599999999999996E-2</v>
      </c>
      <c r="U94" s="122">
        <f t="shared" si="83"/>
        <v>15</v>
      </c>
      <c r="V94" s="122">
        <v>252</v>
      </c>
      <c r="W94" s="121">
        <f t="shared" si="154"/>
        <v>1.0049008290000001</v>
      </c>
      <c r="X94" s="114">
        <f t="shared" si="155"/>
        <v>5.0483218499999998</v>
      </c>
      <c r="Y94" s="114">
        <f t="shared" si="156"/>
        <v>0</v>
      </c>
      <c r="Z94" s="126" t="str">
        <f t="shared" si="170"/>
        <v>A+J=</v>
      </c>
      <c r="AA94" s="119">
        <f t="shared" si="171"/>
        <v>44277</v>
      </c>
      <c r="AB94" s="4"/>
      <c r="AC94" s="130"/>
      <c r="AD94" s="136"/>
      <c r="AE94" s="132"/>
      <c r="AF94" s="134"/>
      <c r="AG94" s="143"/>
      <c r="AH94" s="142"/>
      <c r="AI94" s="138"/>
      <c r="AJ94" s="132"/>
      <c r="AK94" s="130"/>
      <c r="AL94" s="139"/>
      <c r="AM94" s="136"/>
      <c r="AN94" s="7"/>
      <c r="AO94" s="136">
        <f t="shared" si="157"/>
        <v>0</v>
      </c>
      <c r="AP94" s="162" t="e">
        <f>VLOOKUP($AO94,[1]Plan1!$EW$172:$EZ$293,2)</f>
        <v>#N/A</v>
      </c>
      <c r="AQ94" s="161" t="e">
        <f t="shared" si="164"/>
        <v>#NUM!</v>
      </c>
      <c r="AR94" s="162" t="e">
        <f>VLOOKUP($AO94,[1]Plan1!$EW$172:$EZ$293,4)</f>
        <v>#N/A</v>
      </c>
      <c r="AS94" s="161" t="e">
        <f t="shared" si="165"/>
        <v>#NUM!</v>
      </c>
      <c r="AT94" s="163" t="e">
        <f t="shared" si="166"/>
        <v>#N/A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58"/>
        <v>44271</v>
      </c>
      <c r="B95" s="114">
        <f t="shared" si="149"/>
        <v>1036.30510944</v>
      </c>
      <c r="C95" s="114">
        <f t="shared" si="167"/>
        <v>1000</v>
      </c>
      <c r="D95" s="115">
        <f t="shared" si="159"/>
        <v>5486.52</v>
      </c>
      <c r="E95" s="116">
        <f t="shared" si="141"/>
        <v>5574.49</v>
      </c>
      <c r="F95" s="117">
        <f t="shared" si="142"/>
        <v>44218</v>
      </c>
      <c r="G95" s="118">
        <f t="shared" si="150"/>
        <v>1.6033842945983867E-2</v>
      </c>
      <c r="H95" s="119">
        <f t="shared" si="168"/>
        <v>44277</v>
      </c>
      <c r="I95" s="119">
        <f t="shared" si="151"/>
        <v>44277</v>
      </c>
      <c r="J95" s="120">
        <f t="shared" si="160"/>
        <v>20</v>
      </c>
      <c r="K95" s="120">
        <f t="shared" si="143"/>
        <v>16</v>
      </c>
      <c r="L95" s="8">
        <f t="shared" si="161"/>
        <v>1.01280663</v>
      </c>
      <c r="M95" s="121">
        <f t="shared" si="146"/>
        <v>1.00890013</v>
      </c>
      <c r="N95" s="121">
        <f t="shared" ref="N95:N158" si="172">IF(I95&gt;I94,N94*M95,N94)</f>
        <v>1.017879472314017</v>
      </c>
      <c r="O95" s="114">
        <f t="shared" si="144"/>
        <v>1.03091507</v>
      </c>
      <c r="P95" s="114">
        <f t="shared" si="152"/>
        <v>1030.91507</v>
      </c>
      <c r="Q95" s="11">
        <f t="shared" si="169"/>
        <v>0</v>
      </c>
      <c r="R95" s="30">
        <f t="shared" si="162"/>
        <v>0</v>
      </c>
      <c r="S95" s="8">
        <f t="shared" si="153"/>
        <v>0</v>
      </c>
      <c r="T95" s="123">
        <f t="shared" si="163"/>
        <v>8.5599999999999996E-2</v>
      </c>
      <c r="U95" s="122">
        <f t="shared" si="83"/>
        <v>16</v>
      </c>
      <c r="V95" s="122">
        <v>252</v>
      </c>
      <c r="W95" s="121">
        <f t="shared" si="154"/>
        <v>1.005228403</v>
      </c>
      <c r="X95" s="114">
        <f t="shared" si="155"/>
        <v>5.3900394399999998</v>
      </c>
      <c r="Y95" s="114">
        <f t="shared" si="156"/>
        <v>0</v>
      </c>
      <c r="Z95" s="126" t="str">
        <f t="shared" si="170"/>
        <v>A+J=</v>
      </c>
      <c r="AA95" s="119">
        <f t="shared" si="171"/>
        <v>44277</v>
      </c>
      <c r="AB95" s="4"/>
      <c r="AC95" s="130"/>
      <c r="AD95" s="136"/>
      <c r="AE95" s="132"/>
      <c r="AF95" s="134"/>
      <c r="AG95" s="143"/>
      <c r="AH95" s="142"/>
      <c r="AI95" s="138"/>
      <c r="AJ95" s="132"/>
      <c r="AK95" s="130"/>
      <c r="AL95" s="139"/>
      <c r="AM95" s="136"/>
      <c r="AN95" s="7"/>
      <c r="AO95" s="136">
        <f t="shared" si="157"/>
        <v>0</v>
      </c>
      <c r="AP95" s="162" t="e">
        <f>VLOOKUP($AO95,[1]Plan1!$EW$172:$EZ$293,2)</f>
        <v>#N/A</v>
      </c>
      <c r="AQ95" s="161" t="e">
        <f t="shared" si="164"/>
        <v>#NUM!</v>
      </c>
      <c r="AR95" s="162" t="e">
        <f>VLOOKUP($AO95,[1]Plan1!$EW$172:$EZ$293,4)</f>
        <v>#N/A</v>
      </c>
      <c r="AS95" s="161" t="e">
        <f t="shared" si="165"/>
        <v>#NUM!</v>
      </c>
      <c r="AT95" s="163" t="e">
        <f t="shared" si="166"/>
        <v>#N/A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58"/>
        <v>44272</v>
      </c>
      <c r="B96" s="114">
        <f t="shared" si="149"/>
        <v>1037.46772913</v>
      </c>
      <c r="C96" s="114">
        <f t="shared" si="167"/>
        <v>1000</v>
      </c>
      <c r="D96" s="115">
        <f t="shared" si="159"/>
        <v>5486.52</v>
      </c>
      <c r="E96" s="116">
        <f t="shared" si="141"/>
        <v>5574.49</v>
      </c>
      <c r="F96" s="117">
        <f t="shared" si="142"/>
        <v>44218</v>
      </c>
      <c r="G96" s="118">
        <f t="shared" si="150"/>
        <v>1.6033842945983867E-2</v>
      </c>
      <c r="H96" s="119">
        <f t="shared" si="168"/>
        <v>44277</v>
      </c>
      <c r="I96" s="119">
        <f t="shared" si="151"/>
        <v>44277</v>
      </c>
      <c r="J96" s="120">
        <f t="shared" si="160"/>
        <v>20</v>
      </c>
      <c r="K96" s="120">
        <f t="shared" si="143"/>
        <v>17</v>
      </c>
      <c r="L96" s="8">
        <f t="shared" si="161"/>
        <v>1.01361247</v>
      </c>
      <c r="M96" s="121">
        <f t="shared" si="146"/>
        <v>1.00890013</v>
      </c>
      <c r="N96" s="121">
        <f t="shared" si="172"/>
        <v>1.017879472314017</v>
      </c>
      <c r="O96" s="114">
        <f t="shared" si="144"/>
        <v>1.0317353199999999</v>
      </c>
      <c r="P96" s="114">
        <f t="shared" si="152"/>
        <v>1031.73532</v>
      </c>
      <c r="Q96" s="11">
        <f t="shared" si="169"/>
        <v>0</v>
      </c>
      <c r="R96" s="30">
        <f t="shared" si="162"/>
        <v>0</v>
      </c>
      <c r="S96" s="8">
        <f t="shared" si="153"/>
        <v>0</v>
      </c>
      <c r="T96" s="123">
        <f t="shared" si="163"/>
        <v>8.5599999999999996E-2</v>
      </c>
      <c r="U96" s="122">
        <f t="shared" si="83"/>
        <v>17</v>
      </c>
      <c r="V96" s="122">
        <v>252</v>
      </c>
      <c r="W96" s="121">
        <f t="shared" si="154"/>
        <v>1.005556085</v>
      </c>
      <c r="X96" s="114">
        <f t="shared" si="155"/>
        <v>5.7324091299999997</v>
      </c>
      <c r="Y96" s="114">
        <f t="shared" si="156"/>
        <v>0</v>
      </c>
      <c r="Z96" s="126" t="str">
        <f t="shared" si="170"/>
        <v>A+J=</v>
      </c>
      <c r="AA96" s="119">
        <f t="shared" si="171"/>
        <v>44277</v>
      </c>
      <c r="AB96" s="4"/>
      <c r="AC96" s="130"/>
      <c r="AD96" s="136"/>
      <c r="AE96" s="132"/>
      <c r="AF96" s="134"/>
      <c r="AG96" s="143"/>
      <c r="AH96" s="142"/>
      <c r="AI96" s="138"/>
      <c r="AJ96" s="132"/>
      <c r="AK96" s="130"/>
      <c r="AL96" s="139"/>
      <c r="AM96" s="136"/>
      <c r="AN96" s="7"/>
      <c r="AO96" s="136">
        <f t="shared" si="157"/>
        <v>0</v>
      </c>
      <c r="AP96" s="162" t="e">
        <f>VLOOKUP($AO96,[1]Plan1!$EW$172:$EZ$293,2)</f>
        <v>#N/A</v>
      </c>
      <c r="AQ96" s="161" t="e">
        <f t="shared" si="164"/>
        <v>#NUM!</v>
      </c>
      <c r="AR96" s="162" t="e">
        <f>VLOOKUP($AO96,[1]Plan1!$EW$172:$EZ$293,4)</f>
        <v>#N/A</v>
      </c>
      <c r="AS96" s="161" t="e">
        <f t="shared" si="165"/>
        <v>#NUM!</v>
      </c>
      <c r="AT96" s="163" t="e">
        <f t="shared" si="166"/>
        <v>#N/A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58"/>
        <v>44273</v>
      </c>
      <c r="B97" s="114">
        <f t="shared" si="149"/>
        <v>1038.63164966</v>
      </c>
      <c r="C97" s="114">
        <f t="shared" si="167"/>
        <v>1000</v>
      </c>
      <c r="D97" s="115">
        <f t="shared" si="159"/>
        <v>5486.52</v>
      </c>
      <c r="E97" s="116">
        <f t="shared" si="141"/>
        <v>5574.49</v>
      </c>
      <c r="F97" s="117">
        <f t="shared" si="142"/>
        <v>44218</v>
      </c>
      <c r="G97" s="118">
        <f t="shared" si="150"/>
        <v>1.6033842945983867E-2</v>
      </c>
      <c r="H97" s="119">
        <f t="shared" si="168"/>
        <v>44277</v>
      </c>
      <c r="I97" s="119">
        <f t="shared" si="151"/>
        <v>44277</v>
      </c>
      <c r="J97" s="120">
        <f t="shared" si="160"/>
        <v>20</v>
      </c>
      <c r="K97" s="120">
        <f t="shared" si="143"/>
        <v>18</v>
      </c>
      <c r="L97" s="8">
        <f t="shared" si="161"/>
        <v>1.01441895</v>
      </c>
      <c r="M97" s="121">
        <f t="shared" si="146"/>
        <v>1.00890013</v>
      </c>
      <c r="N97" s="121">
        <f t="shared" si="172"/>
        <v>1.017879472314017</v>
      </c>
      <c r="O97" s="114">
        <f t="shared" si="144"/>
        <v>1.03255622</v>
      </c>
      <c r="P97" s="114">
        <f t="shared" si="152"/>
        <v>1032.5562199999999</v>
      </c>
      <c r="Q97" s="11">
        <f t="shared" si="169"/>
        <v>0</v>
      </c>
      <c r="R97" s="30">
        <f t="shared" si="162"/>
        <v>0</v>
      </c>
      <c r="S97" s="8">
        <f t="shared" si="153"/>
        <v>0</v>
      </c>
      <c r="T97" s="123">
        <f t="shared" si="163"/>
        <v>8.5599999999999996E-2</v>
      </c>
      <c r="U97" s="122">
        <f t="shared" si="83"/>
        <v>18</v>
      </c>
      <c r="V97" s="122">
        <v>252</v>
      </c>
      <c r="W97" s="121">
        <f t="shared" si="154"/>
        <v>1.0058838729999999</v>
      </c>
      <c r="X97" s="114">
        <f t="shared" si="155"/>
        <v>6.0754296600000002</v>
      </c>
      <c r="Y97" s="114">
        <f t="shared" si="156"/>
        <v>0</v>
      </c>
      <c r="Z97" s="126" t="str">
        <f t="shared" si="170"/>
        <v>A+J=</v>
      </c>
      <c r="AA97" s="119">
        <f t="shared" si="171"/>
        <v>44277</v>
      </c>
      <c r="AB97" s="4"/>
      <c r="AC97" s="130"/>
      <c r="AD97" s="136"/>
      <c r="AE97" s="132"/>
      <c r="AF97" s="134"/>
      <c r="AG97" s="143"/>
      <c r="AH97" s="142"/>
      <c r="AI97" s="138"/>
      <c r="AJ97" s="132"/>
      <c r="AK97" s="130"/>
      <c r="AL97" s="139"/>
      <c r="AM97" s="136"/>
      <c r="AN97" s="7"/>
      <c r="AO97" s="136">
        <f t="shared" si="157"/>
        <v>0</v>
      </c>
      <c r="AP97" s="162" t="e">
        <f>VLOOKUP($AO97,[1]Plan1!$EW$172:$EZ$293,2)</f>
        <v>#N/A</v>
      </c>
      <c r="AQ97" s="161" t="e">
        <f t="shared" si="164"/>
        <v>#NUM!</v>
      </c>
      <c r="AR97" s="162" t="e">
        <f>VLOOKUP($AO97,[1]Plan1!$EW$172:$EZ$293,4)</f>
        <v>#N/A</v>
      </c>
      <c r="AS97" s="161" t="e">
        <f t="shared" si="165"/>
        <v>#NUM!</v>
      </c>
      <c r="AT97" s="163" t="e">
        <f t="shared" si="166"/>
        <v>#N/A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58"/>
        <v>44274</v>
      </c>
      <c r="B98" s="114">
        <f t="shared" si="149"/>
        <v>1039.79687296</v>
      </c>
      <c r="C98" s="114">
        <f t="shared" si="167"/>
        <v>1000</v>
      </c>
      <c r="D98" s="115">
        <f t="shared" si="159"/>
        <v>5486.52</v>
      </c>
      <c r="E98" s="116">
        <f t="shared" si="141"/>
        <v>5574.49</v>
      </c>
      <c r="F98" s="117">
        <f t="shared" si="142"/>
        <v>44218</v>
      </c>
      <c r="G98" s="118">
        <f t="shared" si="150"/>
        <v>1.6033842945983867E-2</v>
      </c>
      <c r="H98" s="119">
        <f t="shared" si="168"/>
        <v>44277</v>
      </c>
      <c r="I98" s="119">
        <f t="shared" si="151"/>
        <v>44277</v>
      </c>
      <c r="J98" s="120">
        <f t="shared" si="160"/>
        <v>20</v>
      </c>
      <c r="K98" s="120">
        <f t="shared" si="143"/>
        <v>19</v>
      </c>
      <c r="L98" s="8">
        <f t="shared" si="161"/>
        <v>1.01522607</v>
      </c>
      <c r="M98" s="121">
        <f t="shared" si="146"/>
        <v>1.00890013</v>
      </c>
      <c r="N98" s="121">
        <f t="shared" si="172"/>
        <v>1.017879472314017</v>
      </c>
      <c r="O98" s="114">
        <f t="shared" si="144"/>
        <v>1.03337777</v>
      </c>
      <c r="P98" s="114">
        <f t="shared" si="152"/>
        <v>1033.3777700000001</v>
      </c>
      <c r="Q98" s="11">
        <f t="shared" si="169"/>
        <v>0</v>
      </c>
      <c r="R98" s="30">
        <f t="shared" si="162"/>
        <v>0</v>
      </c>
      <c r="S98" s="8">
        <f t="shared" si="153"/>
        <v>0</v>
      </c>
      <c r="T98" s="123">
        <f t="shared" si="163"/>
        <v>8.5599999999999996E-2</v>
      </c>
      <c r="U98" s="122">
        <f t="shared" si="83"/>
        <v>19</v>
      </c>
      <c r="V98" s="122">
        <v>252</v>
      </c>
      <c r="W98" s="121">
        <f t="shared" si="154"/>
        <v>1.006211768</v>
      </c>
      <c r="X98" s="114">
        <f t="shared" si="155"/>
        <v>6.41910296</v>
      </c>
      <c r="Y98" s="114">
        <f t="shared" si="156"/>
        <v>0</v>
      </c>
      <c r="Z98" s="126" t="str">
        <f t="shared" si="170"/>
        <v>A+J=</v>
      </c>
      <c r="AA98" s="119">
        <f t="shared" si="171"/>
        <v>44277</v>
      </c>
      <c r="AB98" s="4"/>
      <c r="AC98" s="130"/>
      <c r="AD98" s="136"/>
      <c r="AE98" s="132"/>
      <c r="AF98" s="134"/>
      <c r="AG98" s="143"/>
      <c r="AH98" s="142"/>
      <c r="AI98" s="138"/>
      <c r="AJ98" s="132"/>
      <c r="AK98" s="130"/>
      <c r="AL98" s="139"/>
      <c r="AM98" s="136"/>
      <c r="AN98" s="7"/>
      <c r="AO98" s="136">
        <f t="shared" si="157"/>
        <v>0</v>
      </c>
      <c r="AP98" s="162" t="e">
        <f>VLOOKUP($AO98,[1]Plan1!$EW$172:$EZ$293,2)</f>
        <v>#N/A</v>
      </c>
      <c r="AQ98" s="161" t="e">
        <f t="shared" si="164"/>
        <v>#NUM!</v>
      </c>
      <c r="AR98" s="162" t="e">
        <f>VLOOKUP($AO98,[1]Plan1!$EW$172:$EZ$293,4)</f>
        <v>#N/A</v>
      </c>
      <c r="AS98" s="161" t="e">
        <f t="shared" si="165"/>
        <v>#NUM!</v>
      </c>
      <c r="AT98" s="163" t="e">
        <f t="shared" si="166"/>
        <v>#N/A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58"/>
        <v>44275</v>
      </c>
      <c r="B99" s="114">
        <f t="shared" si="149"/>
        <v>1040.9634100000001</v>
      </c>
      <c r="C99" s="114">
        <f t="shared" si="167"/>
        <v>1000</v>
      </c>
      <c r="D99" s="115">
        <f t="shared" si="159"/>
        <v>5486.52</v>
      </c>
      <c r="E99" s="116">
        <f t="shared" si="141"/>
        <v>5574.49</v>
      </c>
      <c r="F99" s="117">
        <f t="shared" si="142"/>
        <v>44218</v>
      </c>
      <c r="G99" s="118">
        <f t="shared" si="150"/>
        <v>1.6033842945983867E-2</v>
      </c>
      <c r="H99" s="119">
        <f t="shared" si="168"/>
        <v>44306</v>
      </c>
      <c r="I99" s="119">
        <f t="shared" si="151"/>
        <v>44277</v>
      </c>
      <c r="J99" s="120">
        <f t="shared" si="160"/>
        <v>20</v>
      </c>
      <c r="K99" s="120">
        <f t="shared" si="143"/>
        <v>20</v>
      </c>
      <c r="L99" s="8">
        <f t="shared" si="161"/>
        <v>1.01603384</v>
      </c>
      <c r="M99" s="121">
        <f t="shared" si="146"/>
        <v>1.00890013</v>
      </c>
      <c r="N99" s="121">
        <f t="shared" si="172"/>
        <v>1.017879472314017</v>
      </c>
      <c r="O99" s="114">
        <f t="shared" si="144"/>
        <v>1.0341999799999999</v>
      </c>
      <c r="P99" s="114">
        <f t="shared" si="152"/>
        <v>1034.1999800000001</v>
      </c>
      <c r="Q99" s="11">
        <f t="shared" si="169"/>
        <v>0</v>
      </c>
      <c r="R99" s="30">
        <f t="shared" si="162"/>
        <v>0</v>
      </c>
      <c r="S99" s="8">
        <f t="shared" si="153"/>
        <v>0</v>
      </c>
      <c r="T99" s="123">
        <f t="shared" si="163"/>
        <v>8.5599999999999996E-2</v>
      </c>
      <c r="U99" s="122">
        <f t="shared" si="83"/>
        <v>20</v>
      </c>
      <c r="V99" s="122">
        <v>252</v>
      </c>
      <c r="W99" s="121">
        <f t="shared" si="154"/>
        <v>1.0065397700000001</v>
      </c>
      <c r="X99" s="114">
        <f t="shared" si="155"/>
        <v>6.7634299999999996</v>
      </c>
      <c r="Y99" s="114">
        <f t="shared" si="156"/>
        <v>0</v>
      </c>
      <c r="Z99" s="126" t="str">
        <f t="shared" si="170"/>
        <v>A+J=</v>
      </c>
      <c r="AA99" s="119">
        <f t="shared" si="171"/>
        <v>44277</v>
      </c>
      <c r="AB99" s="4"/>
      <c r="AC99" s="130"/>
      <c r="AD99" s="136"/>
      <c r="AE99" s="132"/>
      <c r="AF99" s="134"/>
      <c r="AG99" s="143"/>
      <c r="AH99" s="142"/>
      <c r="AI99" s="138"/>
      <c r="AJ99" s="132"/>
      <c r="AK99" s="130"/>
      <c r="AL99" s="139"/>
      <c r="AM99" s="136"/>
      <c r="AN99" s="7"/>
      <c r="AO99" s="136">
        <f t="shared" si="157"/>
        <v>0</v>
      </c>
      <c r="AP99" s="162" t="e">
        <f>VLOOKUP($AO99,[1]Plan1!$EW$172:$EZ$293,2)</f>
        <v>#N/A</v>
      </c>
      <c r="AQ99" s="161" t="e">
        <f t="shared" si="164"/>
        <v>#NUM!</v>
      </c>
      <c r="AR99" s="162" t="e">
        <f>VLOOKUP($AO99,[1]Plan1!$EW$172:$EZ$293,4)</f>
        <v>#N/A</v>
      </c>
      <c r="AS99" s="161" t="e">
        <f t="shared" si="165"/>
        <v>#NUM!</v>
      </c>
      <c r="AT99" s="163" t="e">
        <f t="shared" si="166"/>
        <v>#N/A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58"/>
        <v>44276</v>
      </c>
      <c r="B100" s="114">
        <f t="shared" si="149"/>
        <v>1040.9634100000001</v>
      </c>
      <c r="C100" s="114">
        <f t="shared" si="167"/>
        <v>1000</v>
      </c>
      <c r="D100" s="115">
        <f t="shared" si="159"/>
        <v>5486.52</v>
      </c>
      <c r="E100" s="116">
        <f t="shared" si="141"/>
        <v>5574.49</v>
      </c>
      <c r="F100" s="117">
        <f t="shared" si="142"/>
        <v>44218</v>
      </c>
      <c r="G100" s="118">
        <f t="shared" si="150"/>
        <v>1.6033842945983867E-2</v>
      </c>
      <c r="H100" s="119">
        <f t="shared" si="168"/>
        <v>44306</v>
      </c>
      <c r="I100" s="119">
        <f t="shared" si="151"/>
        <v>44277</v>
      </c>
      <c r="J100" s="120">
        <f t="shared" si="160"/>
        <v>20</v>
      </c>
      <c r="K100" s="120">
        <f t="shared" si="143"/>
        <v>20</v>
      </c>
      <c r="L100" s="8">
        <f t="shared" si="161"/>
        <v>1.01603384</v>
      </c>
      <c r="M100" s="121">
        <f t="shared" si="146"/>
        <v>1.00890013</v>
      </c>
      <c r="N100" s="121">
        <f t="shared" si="172"/>
        <v>1.017879472314017</v>
      </c>
      <c r="O100" s="114">
        <f t="shared" si="144"/>
        <v>1.0341999799999999</v>
      </c>
      <c r="P100" s="114">
        <f t="shared" si="152"/>
        <v>1034.1999800000001</v>
      </c>
      <c r="Q100" s="11">
        <f t="shared" si="169"/>
        <v>0</v>
      </c>
      <c r="R100" s="30">
        <f t="shared" si="162"/>
        <v>0</v>
      </c>
      <c r="S100" s="8">
        <f t="shared" si="153"/>
        <v>0</v>
      </c>
      <c r="T100" s="123">
        <f t="shared" si="163"/>
        <v>8.5599999999999996E-2</v>
      </c>
      <c r="U100" s="122">
        <f t="shared" si="83"/>
        <v>20</v>
      </c>
      <c r="V100" s="122">
        <v>252</v>
      </c>
      <c r="W100" s="121">
        <f t="shared" si="154"/>
        <v>1.0065397700000001</v>
      </c>
      <c r="X100" s="114">
        <f t="shared" si="155"/>
        <v>6.7634299999999996</v>
      </c>
      <c r="Y100" s="114">
        <f t="shared" si="156"/>
        <v>0</v>
      </c>
      <c r="Z100" s="126" t="str">
        <f t="shared" si="170"/>
        <v>A+J=</v>
      </c>
      <c r="AA100" s="119">
        <f t="shared" si="171"/>
        <v>44277</v>
      </c>
      <c r="AB100" s="4"/>
      <c r="AC100" s="130"/>
      <c r="AD100" s="136"/>
      <c r="AE100" s="132"/>
      <c r="AF100" s="134"/>
      <c r="AG100" s="143"/>
      <c r="AH100" s="142"/>
      <c r="AI100" s="138"/>
      <c r="AJ100" s="132"/>
      <c r="AK100" s="130"/>
      <c r="AL100" s="139"/>
      <c r="AM100" s="136"/>
      <c r="AN100" s="7"/>
      <c r="AO100" s="136">
        <f t="shared" si="157"/>
        <v>0</v>
      </c>
      <c r="AP100" s="162" t="e">
        <f>VLOOKUP($AO100,[1]Plan1!$EW$172:$EZ$293,2)</f>
        <v>#N/A</v>
      </c>
      <c r="AQ100" s="161" t="e">
        <f t="shared" si="164"/>
        <v>#NUM!</v>
      </c>
      <c r="AR100" s="162" t="e">
        <f>VLOOKUP($AO100,[1]Plan1!$EW$172:$EZ$293,4)</f>
        <v>#N/A</v>
      </c>
      <c r="AS100" s="161" t="e">
        <f t="shared" si="165"/>
        <v>#NUM!</v>
      </c>
      <c r="AT100" s="163" t="e">
        <f t="shared" si="166"/>
        <v>#N/A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58"/>
        <v>44277</v>
      </c>
      <c r="B101" s="114">
        <f t="shared" si="149"/>
        <v>1040.9634100000001</v>
      </c>
      <c r="C101" s="114">
        <f t="shared" si="167"/>
        <v>1000</v>
      </c>
      <c r="D101" s="115">
        <f t="shared" si="159"/>
        <v>5486.52</v>
      </c>
      <c r="E101" s="116">
        <f t="shared" si="141"/>
        <v>5574.49</v>
      </c>
      <c r="F101" s="117">
        <f t="shared" si="142"/>
        <v>44218</v>
      </c>
      <c r="G101" s="118">
        <f t="shared" si="150"/>
        <v>1.6033842945983867E-2</v>
      </c>
      <c r="H101" s="119">
        <f t="shared" si="168"/>
        <v>44306</v>
      </c>
      <c r="I101" s="119">
        <f t="shared" si="151"/>
        <v>44277</v>
      </c>
      <c r="J101" s="120">
        <f t="shared" si="160"/>
        <v>20</v>
      </c>
      <c r="K101" s="120">
        <f t="shared" si="143"/>
        <v>20</v>
      </c>
      <c r="L101" s="8">
        <f t="shared" si="161"/>
        <v>1.01603384</v>
      </c>
      <c r="M101" s="121">
        <f t="shared" si="146"/>
        <v>1.00890013</v>
      </c>
      <c r="N101" s="121">
        <f t="shared" si="172"/>
        <v>1.017879472314017</v>
      </c>
      <c r="O101" s="114">
        <f t="shared" si="144"/>
        <v>1.0341999799999999</v>
      </c>
      <c r="P101" s="114">
        <f t="shared" si="152"/>
        <v>1034.1999800000001</v>
      </c>
      <c r="Q101" s="11">
        <f t="shared" si="169"/>
        <v>3</v>
      </c>
      <c r="R101" s="30">
        <f t="shared" si="162"/>
        <v>0</v>
      </c>
      <c r="S101" s="8">
        <f t="shared" si="153"/>
        <v>0</v>
      </c>
      <c r="T101" s="123">
        <f t="shared" si="163"/>
        <v>8.5599999999999996E-2</v>
      </c>
      <c r="U101" s="122">
        <f t="shared" ref="U101:U164" si="173">IF(Q100&gt;0,1,IF(K101=K100,U100,U100+1))</f>
        <v>20</v>
      </c>
      <c r="V101" s="122">
        <v>252</v>
      </c>
      <c r="W101" s="121">
        <f t="shared" si="154"/>
        <v>1.0065397700000001</v>
      </c>
      <c r="X101" s="114">
        <f t="shared" si="155"/>
        <v>6.7634299999999996</v>
      </c>
      <c r="Y101" s="114">
        <f t="shared" si="156"/>
        <v>6.7634299999999996</v>
      </c>
      <c r="Z101" s="126" t="str">
        <f t="shared" si="170"/>
        <v>A+J=</v>
      </c>
      <c r="AA101" s="119">
        <f t="shared" si="171"/>
        <v>44277</v>
      </c>
      <c r="AB101" s="4"/>
      <c r="AC101" s="130"/>
      <c r="AD101" s="136"/>
      <c r="AE101" s="132"/>
      <c r="AF101" s="134"/>
      <c r="AG101" s="143"/>
      <c r="AH101" s="142"/>
      <c r="AI101" s="138"/>
      <c r="AJ101" s="132"/>
      <c r="AK101" s="130"/>
      <c r="AL101" s="139"/>
      <c r="AM101" s="136"/>
      <c r="AN101" s="7"/>
      <c r="AO101" s="136">
        <f t="shared" si="157"/>
        <v>0</v>
      </c>
      <c r="AP101" s="162" t="e">
        <f>VLOOKUP($AO101,[1]Plan1!$EW$172:$EZ$293,2)</f>
        <v>#N/A</v>
      </c>
      <c r="AQ101" s="161" t="e">
        <f t="shared" si="164"/>
        <v>#NUM!</v>
      </c>
      <c r="AR101" s="162" t="e">
        <f>VLOOKUP($AO101,[1]Plan1!$EW$172:$EZ$293,4)</f>
        <v>#N/A</v>
      </c>
      <c r="AS101" s="161" t="e">
        <f t="shared" si="165"/>
        <v>#NUM!</v>
      </c>
      <c r="AT101" s="163" t="e">
        <f t="shared" si="166"/>
        <v>#N/A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58"/>
        <v>44278</v>
      </c>
      <c r="B102" s="114">
        <f t="shared" si="149"/>
        <v>1034.9801397699998</v>
      </c>
      <c r="C102" s="114">
        <f t="shared" si="167"/>
        <v>1000</v>
      </c>
      <c r="D102" s="115">
        <f t="shared" si="159"/>
        <v>5574.49</v>
      </c>
      <c r="E102" s="116">
        <f t="shared" si="141"/>
        <v>5622.43</v>
      </c>
      <c r="F102" s="117">
        <f t="shared" si="142"/>
        <v>44249</v>
      </c>
      <c r="G102" s="118">
        <f t="shared" si="150"/>
        <v>8.5998898553949488E-3</v>
      </c>
      <c r="H102" s="119">
        <f t="shared" si="168"/>
        <v>44306</v>
      </c>
      <c r="I102" s="119">
        <f t="shared" si="151"/>
        <v>44306</v>
      </c>
      <c r="J102" s="120">
        <f t="shared" si="160"/>
        <v>20</v>
      </c>
      <c r="K102" s="120">
        <f t="shared" si="143"/>
        <v>1</v>
      </c>
      <c r="L102" s="8">
        <f t="shared" si="161"/>
        <v>1.00042824</v>
      </c>
      <c r="M102" s="121">
        <f t="shared" si="146"/>
        <v>1.01603384</v>
      </c>
      <c r="N102" s="121">
        <f t="shared" si="172"/>
        <v>1.0341999889123843</v>
      </c>
      <c r="O102" s="114">
        <f t="shared" si="144"/>
        <v>1.0346428700000001</v>
      </c>
      <c r="P102" s="114">
        <f t="shared" si="152"/>
        <v>1034.6428699999999</v>
      </c>
      <c r="Q102" s="11">
        <f t="shared" si="169"/>
        <v>0</v>
      </c>
      <c r="R102" s="30">
        <f t="shared" si="162"/>
        <v>0</v>
      </c>
      <c r="S102" s="8">
        <f t="shared" si="153"/>
        <v>0</v>
      </c>
      <c r="T102" s="123">
        <f t="shared" si="163"/>
        <v>8.5599999999999996E-2</v>
      </c>
      <c r="U102" s="122">
        <f t="shared" si="173"/>
        <v>1</v>
      </c>
      <c r="V102" s="122">
        <v>252</v>
      </c>
      <c r="W102" s="121">
        <f t="shared" si="154"/>
        <v>1.0003259769999999</v>
      </c>
      <c r="X102" s="114">
        <f t="shared" si="155"/>
        <v>0.33726977000000002</v>
      </c>
      <c r="Y102" s="114">
        <f t="shared" si="156"/>
        <v>0</v>
      </c>
      <c r="Z102" s="126" t="str">
        <f t="shared" si="170"/>
        <v>A+J=</v>
      </c>
      <c r="AA102" s="119">
        <f t="shared" si="171"/>
        <v>44306</v>
      </c>
      <c r="AB102" s="4"/>
      <c r="AC102" s="130"/>
      <c r="AD102" s="136"/>
      <c r="AE102" s="132"/>
      <c r="AF102" s="134"/>
      <c r="AG102" s="143"/>
      <c r="AH102" s="142"/>
      <c r="AI102" s="138"/>
      <c r="AJ102" s="132"/>
      <c r="AK102" s="130"/>
      <c r="AL102" s="139"/>
      <c r="AM102" s="136"/>
      <c r="AN102" s="7"/>
      <c r="AO102" s="136">
        <f t="shared" si="157"/>
        <v>0</v>
      </c>
      <c r="AP102" s="162" t="e">
        <f>VLOOKUP($AO102,[1]Plan1!$EW$172:$EZ$293,2)</f>
        <v>#N/A</v>
      </c>
      <c r="AQ102" s="161" t="e">
        <f t="shared" si="164"/>
        <v>#NUM!</v>
      </c>
      <c r="AR102" s="162" t="e">
        <f>VLOOKUP($AO102,[1]Plan1!$EW$172:$EZ$293,4)</f>
        <v>#N/A</v>
      </c>
      <c r="AS102" s="161" t="e">
        <f t="shared" si="165"/>
        <v>#NUM!</v>
      </c>
      <c r="AT102" s="163" t="e">
        <f t="shared" si="166"/>
        <v>#N/A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58"/>
        <v>44279</v>
      </c>
      <c r="B103" s="114">
        <f t="shared" si="149"/>
        <v>1035.7608881399999</v>
      </c>
      <c r="C103" s="114">
        <f t="shared" si="167"/>
        <v>1000</v>
      </c>
      <c r="D103" s="115">
        <f t="shared" si="159"/>
        <v>5574.49</v>
      </c>
      <c r="E103" s="116">
        <f t="shared" si="141"/>
        <v>5622.43</v>
      </c>
      <c r="F103" s="117">
        <f t="shared" si="142"/>
        <v>44249</v>
      </c>
      <c r="G103" s="118">
        <f t="shared" si="150"/>
        <v>8.5998898553949488E-3</v>
      </c>
      <c r="H103" s="119">
        <f t="shared" si="168"/>
        <v>44306</v>
      </c>
      <c r="I103" s="119">
        <f t="shared" si="151"/>
        <v>44306</v>
      </c>
      <c r="J103" s="120">
        <f t="shared" si="160"/>
        <v>20</v>
      </c>
      <c r="K103" s="120">
        <f t="shared" si="143"/>
        <v>2</v>
      </c>
      <c r="L103" s="8">
        <f t="shared" si="161"/>
        <v>1.0008566699999999</v>
      </c>
      <c r="M103" s="121">
        <f t="shared" si="146"/>
        <v>1.01603384</v>
      </c>
      <c r="N103" s="121">
        <f t="shared" si="172"/>
        <v>1.0341999889123843</v>
      </c>
      <c r="O103" s="114">
        <f t="shared" si="144"/>
        <v>1.03508595</v>
      </c>
      <c r="P103" s="114">
        <f t="shared" si="152"/>
        <v>1035.0859499999999</v>
      </c>
      <c r="Q103" s="11">
        <f t="shared" si="169"/>
        <v>0</v>
      </c>
      <c r="R103" s="30">
        <f t="shared" si="162"/>
        <v>0</v>
      </c>
      <c r="S103" s="8">
        <f t="shared" si="153"/>
        <v>0</v>
      </c>
      <c r="T103" s="123">
        <f t="shared" si="163"/>
        <v>8.5599999999999996E-2</v>
      </c>
      <c r="U103" s="122">
        <f t="shared" si="173"/>
        <v>2</v>
      </c>
      <c r="V103" s="122">
        <v>252</v>
      </c>
      <c r="W103" s="121">
        <f t="shared" si="154"/>
        <v>1.00065206</v>
      </c>
      <c r="X103" s="114">
        <f t="shared" si="155"/>
        <v>0.67493813999999996</v>
      </c>
      <c r="Y103" s="114">
        <f t="shared" si="156"/>
        <v>0</v>
      </c>
      <c r="Z103" s="126" t="str">
        <f t="shared" si="170"/>
        <v>A+J=</v>
      </c>
      <c r="AA103" s="119">
        <f t="shared" si="171"/>
        <v>44306</v>
      </c>
      <c r="AB103" s="4"/>
      <c r="AC103" s="130"/>
      <c r="AD103" s="136"/>
      <c r="AE103" s="132"/>
      <c r="AF103" s="134"/>
      <c r="AG103" s="143"/>
      <c r="AH103" s="142"/>
      <c r="AI103" s="138"/>
      <c r="AJ103" s="132"/>
      <c r="AK103" s="130"/>
      <c r="AL103" s="139"/>
      <c r="AM103" s="136"/>
      <c r="AN103" s="7"/>
      <c r="AO103" s="136">
        <f t="shared" si="157"/>
        <v>0</v>
      </c>
      <c r="AP103" s="162" t="e">
        <f>VLOOKUP($AO103,[1]Plan1!$EW$172:$EZ$293,2)</f>
        <v>#N/A</v>
      </c>
      <c r="AQ103" s="161" t="e">
        <f t="shared" si="164"/>
        <v>#NUM!</v>
      </c>
      <c r="AR103" s="162" t="e">
        <f>VLOOKUP($AO103,[1]Plan1!$EW$172:$EZ$293,4)</f>
        <v>#N/A</v>
      </c>
      <c r="AS103" s="161" t="e">
        <f t="shared" si="165"/>
        <v>#NUM!</v>
      </c>
      <c r="AT103" s="163" t="e">
        <f t="shared" si="166"/>
        <v>#N/A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58"/>
        <v>44280</v>
      </c>
      <c r="B104" s="114">
        <f t="shared" si="149"/>
        <v>1036.5422364600001</v>
      </c>
      <c r="C104" s="114">
        <f t="shared" si="167"/>
        <v>1000</v>
      </c>
      <c r="D104" s="115">
        <f t="shared" si="159"/>
        <v>5574.49</v>
      </c>
      <c r="E104" s="116">
        <f t="shared" si="141"/>
        <v>5622.43</v>
      </c>
      <c r="F104" s="117">
        <f t="shared" si="142"/>
        <v>44249</v>
      </c>
      <c r="G104" s="118">
        <f t="shared" si="150"/>
        <v>8.5998898553949488E-3</v>
      </c>
      <c r="H104" s="119">
        <f t="shared" si="168"/>
        <v>44306</v>
      </c>
      <c r="I104" s="119">
        <f t="shared" si="151"/>
        <v>44306</v>
      </c>
      <c r="J104" s="120">
        <f t="shared" si="160"/>
        <v>20</v>
      </c>
      <c r="K104" s="120">
        <f t="shared" si="143"/>
        <v>3</v>
      </c>
      <c r="L104" s="8">
        <f t="shared" si="161"/>
        <v>1.00128529</v>
      </c>
      <c r="M104" s="121">
        <f t="shared" si="146"/>
        <v>1.01603384</v>
      </c>
      <c r="N104" s="121">
        <f t="shared" si="172"/>
        <v>1.0341999889123843</v>
      </c>
      <c r="O104" s="114">
        <f t="shared" si="144"/>
        <v>1.0355292300000001</v>
      </c>
      <c r="P104" s="114">
        <f t="shared" si="152"/>
        <v>1035.5292300000001</v>
      </c>
      <c r="Q104" s="11">
        <f t="shared" si="169"/>
        <v>0</v>
      </c>
      <c r="R104" s="30">
        <f t="shared" si="162"/>
        <v>0</v>
      </c>
      <c r="S104" s="8">
        <f t="shared" si="153"/>
        <v>0</v>
      </c>
      <c r="T104" s="123">
        <f t="shared" si="163"/>
        <v>8.5599999999999996E-2</v>
      </c>
      <c r="U104" s="122">
        <f t="shared" si="173"/>
        <v>3</v>
      </c>
      <c r="V104" s="122">
        <v>252</v>
      </c>
      <c r="W104" s="121">
        <f t="shared" si="154"/>
        <v>1.00097825</v>
      </c>
      <c r="X104" s="114">
        <f t="shared" si="155"/>
        <v>1.0130064599999999</v>
      </c>
      <c r="Y104" s="114">
        <f t="shared" si="156"/>
        <v>0</v>
      </c>
      <c r="Z104" s="126" t="str">
        <f t="shared" si="170"/>
        <v>A+J=</v>
      </c>
      <c r="AA104" s="119">
        <f t="shared" si="171"/>
        <v>44306</v>
      </c>
      <c r="AB104" s="4"/>
      <c r="AC104" s="130"/>
      <c r="AD104" s="136"/>
      <c r="AE104" s="132"/>
      <c r="AF104" s="134"/>
      <c r="AG104" s="143"/>
      <c r="AH104" s="142"/>
      <c r="AI104" s="138"/>
      <c r="AJ104" s="132"/>
      <c r="AK104" s="130"/>
      <c r="AL104" s="139"/>
      <c r="AM104" s="136"/>
      <c r="AN104" s="7"/>
      <c r="AO104" s="136">
        <f t="shared" si="157"/>
        <v>0</v>
      </c>
      <c r="AP104" s="162" t="e">
        <f>VLOOKUP($AO104,[1]Plan1!$EW$172:$EZ$293,2)</f>
        <v>#N/A</v>
      </c>
      <c r="AQ104" s="161" t="e">
        <f t="shared" si="164"/>
        <v>#NUM!</v>
      </c>
      <c r="AR104" s="162" t="e">
        <f>VLOOKUP($AO104,[1]Plan1!$EW$172:$EZ$293,4)</f>
        <v>#N/A</v>
      </c>
      <c r="AS104" s="161" t="e">
        <f t="shared" si="165"/>
        <v>#NUM!</v>
      </c>
      <c r="AT104" s="163" t="e">
        <f t="shared" si="166"/>
        <v>#N/A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58"/>
        <v>44281</v>
      </c>
      <c r="B105" s="114">
        <f t="shared" si="149"/>
        <v>1037.3241740400001</v>
      </c>
      <c r="C105" s="114">
        <f t="shared" si="167"/>
        <v>1000</v>
      </c>
      <c r="D105" s="115">
        <f t="shared" si="159"/>
        <v>5574.49</v>
      </c>
      <c r="E105" s="116">
        <f t="shared" si="141"/>
        <v>5622.43</v>
      </c>
      <c r="F105" s="117">
        <f t="shared" si="142"/>
        <v>44249</v>
      </c>
      <c r="G105" s="118">
        <f t="shared" si="150"/>
        <v>8.5998898553949488E-3</v>
      </c>
      <c r="H105" s="119">
        <f t="shared" si="168"/>
        <v>44306</v>
      </c>
      <c r="I105" s="119">
        <f t="shared" si="151"/>
        <v>44306</v>
      </c>
      <c r="J105" s="120">
        <f t="shared" si="160"/>
        <v>20</v>
      </c>
      <c r="K105" s="120">
        <f t="shared" si="143"/>
        <v>4</v>
      </c>
      <c r="L105" s="8">
        <f t="shared" si="161"/>
        <v>1.0017140899999999</v>
      </c>
      <c r="M105" s="121">
        <f t="shared" si="146"/>
        <v>1.01603384</v>
      </c>
      <c r="N105" s="121">
        <f t="shared" si="172"/>
        <v>1.0341999889123843</v>
      </c>
      <c r="O105" s="114">
        <f t="shared" ref="O105:O168" si="174">TRUNC(TRUNC((L105*N105),15),8)</f>
        <v>1.0359727000000001</v>
      </c>
      <c r="P105" s="114">
        <f t="shared" si="152"/>
        <v>1035.9727</v>
      </c>
      <c r="Q105" s="11">
        <f t="shared" si="169"/>
        <v>0</v>
      </c>
      <c r="R105" s="30">
        <f t="shared" si="162"/>
        <v>0</v>
      </c>
      <c r="S105" s="8">
        <f t="shared" si="153"/>
        <v>0</v>
      </c>
      <c r="T105" s="123">
        <f t="shared" si="163"/>
        <v>8.5599999999999996E-2</v>
      </c>
      <c r="U105" s="122">
        <f t="shared" si="173"/>
        <v>4</v>
      </c>
      <c r="V105" s="122">
        <v>252</v>
      </c>
      <c r="W105" s="121">
        <f t="shared" si="154"/>
        <v>1.0013045460000001</v>
      </c>
      <c r="X105" s="114">
        <f t="shared" si="155"/>
        <v>1.35147404</v>
      </c>
      <c r="Y105" s="114">
        <f t="shared" si="156"/>
        <v>0</v>
      </c>
      <c r="Z105" s="126" t="str">
        <f t="shared" si="170"/>
        <v>A+J=</v>
      </c>
      <c r="AA105" s="119">
        <f t="shared" si="171"/>
        <v>44306</v>
      </c>
      <c r="AB105" s="4"/>
      <c r="AC105" s="130"/>
      <c r="AD105" s="136"/>
      <c r="AE105" s="132"/>
      <c r="AF105" s="134"/>
      <c r="AG105" s="143"/>
      <c r="AH105" s="142"/>
      <c r="AI105" s="138"/>
      <c r="AJ105" s="132"/>
      <c r="AK105" s="130"/>
      <c r="AL105" s="139"/>
      <c r="AM105" s="136"/>
      <c r="AN105" s="7"/>
      <c r="AO105" s="136">
        <f t="shared" si="157"/>
        <v>0</v>
      </c>
      <c r="AP105" s="162" t="e">
        <f>VLOOKUP($AO105,[1]Plan1!$EW$172:$EZ$293,2)</f>
        <v>#N/A</v>
      </c>
      <c r="AQ105" s="161" t="e">
        <f t="shared" si="164"/>
        <v>#NUM!</v>
      </c>
      <c r="AR105" s="162" t="e">
        <f>VLOOKUP($AO105,[1]Plan1!$EW$172:$EZ$293,4)</f>
        <v>#N/A</v>
      </c>
      <c r="AS105" s="161" t="e">
        <f t="shared" si="165"/>
        <v>#NUM!</v>
      </c>
      <c r="AT105" s="163" t="e">
        <f t="shared" si="166"/>
        <v>#N/A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58"/>
        <v>44282</v>
      </c>
      <c r="B106" s="114">
        <f t="shared" si="149"/>
        <v>1038.10669117</v>
      </c>
      <c r="C106" s="114">
        <f t="shared" si="167"/>
        <v>1000</v>
      </c>
      <c r="D106" s="115">
        <f t="shared" si="159"/>
        <v>5574.49</v>
      </c>
      <c r="E106" s="116">
        <f t="shared" ref="E106:E169" si="175">IF($K106=1,VLOOKUP($A105,$AO$10:$AS$131,4),E105)</f>
        <v>5622.43</v>
      </c>
      <c r="F106" s="117">
        <f t="shared" ref="F106:F169" si="176">IF($K106=1,VLOOKUP($A105,$AO$10:$AS$131,5),F105)</f>
        <v>44249</v>
      </c>
      <c r="G106" s="118">
        <f t="shared" si="150"/>
        <v>8.5998898553949488E-3</v>
      </c>
      <c r="H106" s="119">
        <f t="shared" si="168"/>
        <v>44306</v>
      </c>
      <c r="I106" s="119">
        <f t="shared" si="151"/>
        <v>44306</v>
      </c>
      <c r="J106" s="120">
        <f t="shared" si="160"/>
        <v>20</v>
      </c>
      <c r="K106" s="120">
        <f t="shared" ref="K106:K169" si="177">(J106-(NETWORKDAYS(A106,I106,AD$176:AD$502)-1))</f>
        <v>5</v>
      </c>
      <c r="L106" s="8">
        <f t="shared" si="161"/>
        <v>1.00214307</v>
      </c>
      <c r="M106" s="121">
        <f t="shared" ref="M106:M169" si="178">IF(I106&gt;I105,L105,M105)</f>
        <v>1.01603384</v>
      </c>
      <c r="N106" s="121">
        <f t="shared" si="172"/>
        <v>1.0341999889123843</v>
      </c>
      <c r="O106" s="114">
        <f t="shared" si="174"/>
        <v>1.0364163500000001</v>
      </c>
      <c r="P106" s="114">
        <f t="shared" si="152"/>
        <v>1036.41635</v>
      </c>
      <c r="Q106" s="11">
        <f t="shared" si="169"/>
        <v>0</v>
      </c>
      <c r="R106" s="30">
        <f t="shared" si="162"/>
        <v>0</v>
      </c>
      <c r="S106" s="8">
        <f t="shared" si="153"/>
        <v>0</v>
      </c>
      <c r="T106" s="123">
        <f t="shared" si="163"/>
        <v>8.5599999999999996E-2</v>
      </c>
      <c r="U106" s="122">
        <f t="shared" si="173"/>
        <v>5</v>
      </c>
      <c r="V106" s="122">
        <v>252</v>
      </c>
      <c r="W106" s="121">
        <f t="shared" si="154"/>
        <v>1.0016309480000001</v>
      </c>
      <c r="X106" s="114">
        <f t="shared" si="155"/>
        <v>1.6903411699999999</v>
      </c>
      <c r="Y106" s="114">
        <f t="shared" si="156"/>
        <v>0</v>
      </c>
      <c r="Z106" s="126" t="str">
        <f t="shared" si="170"/>
        <v>A+J=</v>
      </c>
      <c r="AA106" s="119">
        <f t="shared" si="171"/>
        <v>44306</v>
      </c>
      <c r="AB106" s="4"/>
      <c r="AC106" s="130"/>
      <c r="AD106" s="136"/>
      <c r="AE106" s="132"/>
      <c r="AF106" s="134"/>
      <c r="AG106" s="143"/>
      <c r="AH106" s="142"/>
      <c r="AI106" s="138"/>
      <c r="AJ106" s="132"/>
      <c r="AK106" s="130"/>
      <c r="AL106" s="139"/>
      <c r="AM106" s="136"/>
      <c r="AN106" s="7"/>
      <c r="AO106" s="136">
        <f t="shared" ref="AO106:AO131" si="179">AJ272</f>
        <v>0</v>
      </c>
      <c r="AP106" s="162" t="e">
        <f>VLOOKUP($AO106,[1]Plan1!$EW$172:$EZ$293,2)</f>
        <v>#N/A</v>
      </c>
      <c r="AQ106" s="161" t="e">
        <f t="shared" si="164"/>
        <v>#NUM!</v>
      </c>
      <c r="AR106" s="162" t="e">
        <f>VLOOKUP($AO106,[1]Plan1!$EW$172:$EZ$293,4)</f>
        <v>#N/A</v>
      </c>
      <c r="AS106" s="161" t="e">
        <f t="shared" si="165"/>
        <v>#NUM!</v>
      </c>
      <c r="AT106" s="163" t="e">
        <f t="shared" si="166"/>
        <v>#N/A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58"/>
        <v>44283</v>
      </c>
      <c r="B107" s="114">
        <f t="shared" si="149"/>
        <v>1038.10669117</v>
      </c>
      <c r="C107" s="114">
        <f t="shared" si="167"/>
        <v>1000</v>
      </c>
      <c r="D107" s="115">
        <f t="shared" si="159"/>
        <v>5574.49</v>
      </c>
      <c r="E107" s="116">
        <f t="shared" si="175"/>
        <v>5622.43</v>
      </c>
      <c r="F107" s="117">
        <f t="shared" si="176"/>
        <v>44249</v>
      </c>
      <c r="G107" s="118">
        <f t="shared" si="150"/>
        <v>8.5998898553949488E-3</v>
      </c>
      <c r="H107" s="119">
        <f t="shared" si="168"/>
        <v>44306</v>
      </c>
      <c r="I107" s="119">
        <f t="shared" si="151"/>
        <v>44306</v>
      </c>
      <c r="J107" s="120">
        <f t="shared" si="160"/>
        <v>20</v>
      </c>
      <c r="K107" s="120">
        <f t="shared" si="177"/>
        <v>5</v>
      </c>
      <c r="L107" s="8">
        <f t="shared" si="161"/>
        <v>1.00214307</v>
      </c>
      <c r="M107" s="121">
        <f t="shared" si="178"/>
        <v>1.01603384</v>
      </c>
      <c r="N107" s="121">
        <f t="shared" si="172"/>
        <v>1.0341999889123843</v>
      </c>
      <c r="O107" s="114">
        <f t="shared" si="174"/>
        <v>1.0364163500000001</v>
      </c>
      <c r="P107" s="114">
        <f t="shared" si="152"/>
        <v>1036.41635</v>
      </c>
      <c r="Q107" s="11">
        <f t="shared" si="169"/>
        <v>0</v>
      </c>
      <c r="R107" s="30">
        <f t="shared" si="162"/>
        <v>0</v>
      </c>
      <c r="S107" s="8">
        <f t="shared" si="153"/>
        <v>0</v>
      </c>
      <c r="T107" s="123">
        <f t="shared" si="163"/>
        <v>8.5599999999999996E-2</v>
      </c>
      <c r="U107" s="122">
        <f t="shared" si="173"/>
        <v>5</v>
      </c>
      <c r="V107" s="122">
        <v>252</v>
      </c>
      <c r="W107" s="121">
        <f t="shared" si="154"/>
        <v>1.0016309480000001</v>
      </c>
      <c r="X107" s="114">
        <f t="shared" si="155"/>
        <v>1.6903411699999999</v>
      </c>
      <c r="Y107" s="114">
        <f t="shared" si="156"/>
        <v>0</v>
      </c>
      <c r="Z107" s="126" t="str">
        <f t="shared" si="170"/>
        <v>A+J=</v>
      </c>
      <c r="AA107" s="119">
        <f t="shared" si="171"/>
        <v>44306</v>
      </c>
      <c r="AB107" s="4"/>
      <c r="AC107" s="130"/>
      <c r="AD107" s="136"/>
      <c r="AE107" s="132"/>
      <c r="AF107" s="134"/>
      <c r="AG107" s="143"/>
      <c r="AH107" s="142"/>
      <c r="AI107" s="138"/>
      <c r="AJ107" s="132"/>
      <c r="AK107" s="130"/>
      <c r="AL107" s="139"/>
      <c r="AM107" s="136"/>
      <c r="AN107" s="7"/>
      <c r="AO107" s="136">
        <f t="shared" si="179"/>
        <v>0</v>
      </c>
      <c r="AP107" s="162" t="e">
        <f>VLOOKUP($AO107,[1]Plan1!$EW$172:$EZ$293,2)</f>
        <v>#N/A</v>
      </c>
      <c r="AQ107" s="161" t="e">
        <f t="shared" si="164"/>
        <v>#NUM!</v>
      </c>
      <c r="AR107" s="162" t="e">
        <f>VLOOKUP($AO107,[1]Plan1!$EW$172:$EZ$293,4)</f>
        <v>#N/A</v>
      </c>
      <c r="AS107" s="161" t="e">
        <f t="shared" si="165"/>
        <v>#NUM!</v>
      </c>
      <c r="AT107" s="163" t="e">
        <f t="shared" si="166"/>
        <v>#N/A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58"/>
        <v>44284</v>
      </c>
      <c r="B108" s="114">
        <f t="shared" si="149"/>
        <v>1038.10669117</v>
      </c>
      <c r="C108" s="114">
        <f t="shared" si="167"/>
        <v>1000</v>
      </c>
      <c r="D108" s="115">
        <f t="shared" si="159"/>
        <v>5574.49</v>
      </c>
      <c r="E108" s="116">
        <f t="shared" si="175"/>
        <v>5622.43</v>
      </c>
      <c r="F108" s="117">
        <f t="shared" si="176"/>
        <v>44249</v>
      </c>
      <c r="G108" s="118">
        <f t="shared" si="150"/>
        <v>8.5998898553949488E-3</v>
      </c>
      <c r="H108" s="119">
        <f t="shared" si="168"/>
        <v>44306</v>
      </c>
      <c r="I108" s="119">
        <f t="shared" si="151"/>
        <v>44306</v>
      </c>
      <c r="J108" s="120">
        <f t="shared" si="160"/>
        <v>20</v>
      </c>
      <c r="K108" s="120">
        <f t="shared" si="177"/>
        <v>5</v>
      </c>
      <c r="L108" s="8">
        <f t="shared" si="161"/>
        <v>1.00214307</v>
      </c>
      <c r="M108" s="121">
        <f t="shared" si="178"/>
        <v>1.01603384</v>
      </c>
      <c r="N108" s="121">
        <f t="shared" si="172"/>
        <v>1.0341999889123843</v>
      </c>
      <c r="O108" s="114">
        <f t="shared" si="174"/>
        <v>1.0364163500000001</v>
      </c>
      <c r="P108" s="114">
        <f t="shared" si="152"/>
        <v>1036.41635</v>
      </c>
      <c r="Q108" s="11">
        <f t="shared" si="169"/>
        <v>0</v>
      </c>
      <c r="R108" s="30">
        <f t="shared" si="162"/>
        <v>0</v>
      </c>
      <c r="S108" s="8">
        <f t="shared" si="153"/>
        <v>0</v>
      </c>
      <c r="T108" s="123">
        <f t="shared" si="163"/>
        <v>8.5599999999999996E-2</v>
      </c>
      <c r="U108" s="122">
        <f t="shared" si="173"/>
        <v>5</v>
      </c>
      <c r="V108" s="122">
        <v>252</v>
      </c>
      <c r="W108" s="121">
        <f t="shared" si="154"/>
        <v>1.0016309480000001</v>
      </c>
      <c r="X108" s="114">
        <f t="shared" si="155"/>
        <v>1.6903411699999999</v>
      </c>
      <c r="Y108" s="114">
        <f t="shared" si="156"/>
        <v>0</v>
      </c>
      <c r="Z108" s="126" t="str">
        <f t="shared" si="170"/>
        <v>A+J=</v>
      </c>
      <c r="AA108" s="119">
        <f t="shared" si="171"/>
        <v>44306</v>
      </c>
      <c r="AB108" s="4"/>
      <c r="AC108" s="130"/>
      <c r="AD108" s="136"/>
      <c r="AE108" s="132"/>
      <c r="AF108" s="134"/>
      <c r="AG108" s="143"/>
      <c r="AH108" s="142"/>
      <c r="AI108" s="138"/>
      <c r="AJ108" s="132"/>
      <c r="AK108" s="130"/>
      <c r="AL108" s="139"/>
      <c r="AM108" s="136"/>
      <c r="AN108" s="7"/>
      <c r="AO108" s="136">
        <f t="shared" si="179"/>
        <v>0</v>
      </c>
      <c r="AP108" s="162" t="e">
        <f>VLOOKUP($AO108,[1]Plan1!$EW$172:$EZ$293,2)</f>
        <v>#N/A</v>
      </c>
      <c r="AQ108" s="161" t="e">
        <f t="shared" si="164"/>
        <v>#NUM!</v>
      </c>
      <c r="AR108" s="162" t="e">
        <f>VLOOKUP($AO108,[1]Plan1!$EW$172:$EZ$293,4)</f>
        <v>#N/A</v>
      </c>
      <c r="AS108" s="161" t="e">
        <f t="shared" si="165"/>
        <v>#NUM!</v>
      </c>
      <c r="AT108" s="163" t="e">
        <f t="shared" si="166"/>
        <v>#N/A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58"/>
        <v>44285</v>
      </c>
      <c r="B109" s="114">
        <f t="shared" si="149"/>
        <v>1038.8897892099999</v>
      </c>
      <c r="C109" s="114">
        <f t="shared" si="167"/>
        <v>1000</v>
      </c>
      <c r="D109" s="115">
        <f t="shared" si="159"/>
        <v>5574.49</v>
      </c>
      <c r="E109" s="116">
        <f t="shared" si="175"/>
        <v>5622.43</v>
      </c>
      <c r="F109" s="117">
        <f t="shared" si="176"/>
        <v>44249</v>
      </c>
      <c r="G109" s="118">
        <f t="shared" si="150"/>
        <v>8.5998898553949488E-3</v>
      </c>
      <c r="H109" s="119">
        <f t="shared" si="168"/>
        <v>44306</v>
      </c>
      <c r="I109" s="119">
        <f t="shared" si="151"/>
        <v>44306</v>
      </c>
      <c r="J109" s="120">
        <f t="shared" si="160"/>
        <v>20</v>
      </c>
      <c r="K109" s="120">
        <f t="shared" si="177"/>
        <v>6</v>
      </c>
      <c r="L109" s="8">
        <f t="shared" si="161"/>
        <v>1.00257223</v>
      </c>
      <c r="M109" s="121">
        <f t="shared" si="178"/>
        <v>1.01603384</v>
      </c>
      <c r="N109" s="121">
        <f t="shared" si="172"/>
        <v>1.0341999889123843</v>
      </c>
      <c r="O109" s="114">
        <f t="shared" si="174"/>
        <v>1.0368601799999999</v>
      </c>
      <c r="P109" s="114">
        <f t="shared" si="152"/>
        <v>1036.8601799999999</v>
      </c>
      <c r="Q109" s="11">
        <f t="shared" si="169"/>
        <v>0</v>
      </c>
      <c r="R109" s="30">
        <f t="shared" si="162"/>
        <v>0</v>
      </c>
      <c r="S109" s="8">
        <f t="shared" si="153"/>
        <v>0</v>
      </c>
      <c r="T109" s="123">
        <f t="shared" si="163"/>
        <v>8.5599999999999996E-2</v>
      </c>
      <c r="U109" s="122">
        <f t="shared" si="173"/>
        <v>6</v>
      </c>
      <c r="V109" s="122">
        <v>252</v>
      </c>
      <c r="W109" s="121">
        <f t="shared" si="154"/>
        <v>1.0019574570000001</v>
      </c>
      <c r="X109" s="114">
        <f t="shared" si="155"/>
        <v>2.0296092099999998</v>
      </c>
      <c r="Y109" s="114">
        <f t="shared" si="156"/>
        <v>0</v>
      </c>
      <c r="Z109" s="126" t="str">
        <f t="shared" si="170"/>
        <v>A+J=</v>
      </c>
      <c r="AA109" s="119">
        <f t="shared" si="171"/>
        <v>44306</v>
      </c>
      <c r="AB109" s="4"/>
      <c r="AC109" s="130"/>
      <c r="AD109" s="136"/>
      <c r="AE109" s="132"/>
      <c r="AF109" s="134"/>
      <c r="AG109" s="143"/>
      <c r="AH109" s="142"/>
      <c r="AI109" s="138"/>
      <c r="AJ109" s="132"/>
      <c r="AK109" s="130"/>
      <c r="AL109" s="139"/>
      <c r="AM109" s="136"/>
      <c r="AN109" s="7"/>
      <c r="AO109" s="136">
        <f t="shared" si="179"/>
        <v>0</v>
      </c>
      <c r="AP109" s="162" t="e">
        <f>VLOOKUP($AO109,[1]Plan1!$EW$172:$EZ$293,2)</f>
        <v>#N/A</v>
      </c>
      <c r="AQ109" s="161" t="e">
        <f t="shared" si="164"/>
        <v>#NUM!</v>
      </c>
      <c r="AR109" s="162" t="e">
        <f>VLOOKUP($AO109,[1]Plan1!$EW$172:$EZ$293,4)</f>
        <v>#N/A</v>
      </c>
      <c r="AS109" s="161" t="e">
        <f t="shared" si="165"/>
        <v>#NUM!</v>
      </c>
      <c r="AT109" s="163" t="e">
        <f t="shared" si="166"/>
        <v>#N/A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58"/>
        <v>44286</v>
      </c>
      <c r="B110" s="114">
        <f t="shared" si="149"/>
        <v>1039.67349752</v>
      </c>
      <c r="C110" s="114">
        <f t="shared" si="167"/>
        <v>1000</v>
      </c>
      <c r="D110" s="115">
        <f t="shared" si="159"/>
        <v>5574.49</v>
      </c>
      <c r="E110" s="116">
        <f t="shared" si="175"/>
        <v>5622.43</v>
      </c>
      <c r="F110" s="117">
        <f t="shared" si="176"/>
        <v>44249</v>
      </c>
      <c r="G110" s="118">
        <f t="shared" si="150"/>
        <v>8.5998898553949488E-3</v>
      </c>
      <c r="H110" s="119">
        <f t="shared" si="168"/>
        <v>44306</v>
      </c>
      <c r="I110" s="119">
        <f t="shared" si="151"/>
        <v>44306</v>
      </c>
      <c r="J110" s="120">
        <f t="shared" si="160"/>
        <v>20</v>
      </c>
      <c r="K110" s="120">
        <f t="shared" si="177"/>
        <v>7</v>
      </c>
      <c r="L110" s="8">
        <f t="shared" si="161"/>
        <v>1.0030015800000001</v>
      </c>
      <c r="M110" s="121">
        <f t="shared" si="178"/>
        <v>1.01603384</v>
      </c>
      <c r="N110" s="121">
        <f t="shared" si="172"/>
        <v>1.0341999889123843</v>
      </c>
      <c r="O110" s="114">
        <f t="shared" si="174"/>
        <v>1.03730422</v>
      </c>
      <c r="P110" s="114">
        <f t="shared" si="152"/>
        <v>1037.30422</v>
      </c>
      <c r="Q110" s="11">
        <f t="shared" si="169"/>
        <v>0</v>
      </c>
      <c r="R110" s="30">
        <f t="shared" si="162"/>
        <v>0</v>
      </c>
      <c r="S110" s="8">
        <f t="shared" si="153"/>
        <v>0</v>
      </c>
      <c r="T110" s="123">
        <f t="shared" si="163"/>
        <v>8.5599999999999996E-2</v>
      </c>
      <c r="U110" s="122">
        <f t="shared" si="173"/>
        <v>7</v>
      </c>
      <c r="V110" s="122">
        <v>252</v>
      </c>
      <c r="W110" s="121">
        <f t="shared" si="154"/>
        <v>1.0022840719999999</v>
      </c>
      <c r="X110" s="114">
        <f t="shared" si="155"/>
        <v>2.3692775199999998</v>
      </c>
      <c r="Y110" s="114">
        <f t="shared" si="156"/>
        <v>0</v>
      </c>
      <c r="Z110" s="126" t="str">
        <f t="shared" si="170"/>
        <v>A+J=</v>
      </c>
      <c r="AA110" s="119">
        <f t="shared" si="171"/>
        <v>44306</v>
      </c>
      <c r="AB110" s="4"/>
      <c r="AC110" s="130"/>
      <c r="AD110" s="136"/>
      <c r="AE110" s="132"/>
      <c r="AF110" s="134"/>
      <c r="AG110" s="143"/>
      <c r="AH110" s="142"/>
      <c r="AI110" s="138"/>
      <c r="AJ110" s="132"/>
      <c r="AK110" s="130"/>
      <c r="AL110" s="139"/>
      <c r="AM110" s="136"/>
      <c r="AN110" s="7"/>
      <c r="AO110" s="136">
        <f t="shared" si="179"/>
        <v>0</v>
      </c>
      <c r="AP110" s="162" t="e">
        <f>VLOOKUP($AO110,[1]Plan1!$EW$172:$EZ$293,2)</f>
        <v>#N/A</v>
      </c>
      <c r="AQ110" s="161" t="e">
        <f t="shared" si="164"/>
        <v>#NUM!</v>
      </c>
      <c r="AR110" s="162" t="e">
        <f>VLOOKUP($AO110,[1]Plan1!$EW$172:$EZ$293,4)</f>
        <v>#N/A</v>
      </c>
      <c r="AS110" s="161" t="e">
        <f t="shared" si="165"/>
        <v>#NUM!</v>
      </c>
      <c r="AT110" s="163" t="e">
        <f t="shared" si="166"/>
        <v>#N/A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58"/>
        <v>44287</v>
      </c>
      <c r="B111" s="114">
        <f t="shared" si="149"/>
        <v>1040.4577974200001</v>
      </c>
      <c r="C111" s="114">
        <f t="shared" si="167"/>
        <v>1000</v>
      </c>
      <c r="D111" s="115">
        <f t="shared" si="159"/>
        <v>5574.49</v>
      </c>
      <c r="E111" s="116">
        <f t="shared" si="175"/>
        <v>5622.43</v>
      </c>
      <c r="F111" s="117">
        <f t="shared" si="176"/>
        <v>44249</v>
      </c>
      <c r="G111" s="118">
        <f t="shared" si="150"/>
        <v>8.5998898553949488E-3</v>
      </c>
      <c r="H111" s="119">
        <f t="shared" si="168"/>
        <v>44306</v>
      </c>
      <c r="I111" s="119">
        <f t="shared" si="151"/>
        <v>44306</v>
      </c>
      <c r="J111" s="120">
        <f t="shared" si="160"/>
        <v>20</v>
      </c>
      <c r="K111" s="120">
        <f t="shared" si="177"/>
        <v>8</v>
      </c>
      <c r="L111" s="8">
        <f t="shared" si="161"/>
        <v>1.0034311199999999</v>
      </c>
      <c r="M111" s="121">
        <f t="shared" si="178"/>
        <v>1.01603384</v>
      </c>
      <c r="N111" s="121">
        <f t="shared" si="172"/>
        <v>1.0341999889123843</v>
      </c>
      <c r="O111" s="114">
        <f t="shared" si="174"/>
        <v>1.03774845</v>
      </c>
      <c r="P111" s="114">
        <f t="shared" si="152"/>
        <v>1037.74845</v>
      </c>
      <c r="Q111" s="11">
        <f t="shared" si="169"/>
        <v>0</v>
      </c>
      <c r="R111" s="30">
        <f t="shared" si="162"/>
        <v>0</v>
      </c>
      <c r="S111" s="8">
        <f t="shared" si="153"/>
        <v>0</v>
      </c>
      <c r="T111" s="123">
        <f t="shared" si="163"/>
        <v>8.5599999999999996E-2</v>
      </c>
      <c r="U111" s="122">
        <f t="shared" si="173"/>
        <v>8</v>
      </c>
      <c r="V111" s="122">
        <v>252</v>
      </c>
      <c r="W111" s="121">
        <f t="shared" si="154"/>
        <v>1.002610794</v>
      </c>
      <c r="X111" s="114">
        <f t="shared" si="155"/>
        <v>2.7093474199999998</v>
      </c>
      <c r="Y111" s="114">
        <f t="shared" si="156"/>
        <v>0</v>
      </c>
      <c r="Z111" s="126" t="str">
        <f t="shared" si="170"/>
        <v>A+J=</v>
      </c>
      <c r="AA111" s="119">
        <f t="shared" si="171"/>
        <v>44306</v>
      </c>
      <c r="AB111" s="4"/>
      <c r="AC111" s="130"/>
      <c r="AD111" s="136"/>
      <c r="AE111" s="132"/>
      <c r="AF111" s="134"/>
      <c r="AG111" s="143"/>
      <c r="AH111" s="142"/>
      <c r="AI111" s="138"/>
      <c r="AJ111" s="132"/>
      <c r="AK111" s="130"/>
      <c r="AL111" s="139"/>
      <c r="AM111" s="136"/>
      <c r="AN111" s="7"/>
      <c r="AO111" s="136">
        <f t="shared" si="179"/>
        <v>0</v>
      </c>
      <c r="AP111" s="162" t="e">
        <f>VLOOKUP($AO111,[1]Plan1!$EW$172:$EZ$293,2)</f>
        <v>#N/A</v>
      </c>
      <c r="AQ111" s="161" t="e">
        <f t="shared" si="164"/>
        <v>#NUM!</v>
      </c>
      <c r="AR111" s="162" t="e">
        <f>VLOOKUP($AO111,[1]Plan1!$EW$172:$EZ$293,4)</f>
        <v>#N/A</v>
      </c>
      <c r="AS111" s="161" t="e">
        <f t="shared" si="165"/>
        <v>#NUM!</v>
      </c>
      <c r="AT111" s="163" t="e">
        <f t="shared" si="166"/>
        <v>#N/A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58"/>
        <v>44288</v>
      </c>
      <c r="B112" s="114">
        <f t="shared" si="149"/>
        <v>1041.2426681499999</v>
      </c>
      <c r="C112" s="114">
        <f t="shared" si="167"/>
        <v>1000</v>
      </c>
      <c r="D112" s="115">
        <f t="shared" si="159"/>
        <v>5574.49</v>
      </c>
      <c r="E112" s="116">
        <f t="shared" si="175"/>
        <v>5622.43</v>
      </c>
      <c r="F112" s="117">
        <f t="shared" si="176"/>
        <v>44249</v>
      </c>
      <c r="G112" s="118">
        <f t="shared" si="150"/>
        <v>8.5998898553949488E-3</v>
      </c>
      <c r="H112" s="119">
        <f t="shared" si="168"/>
        <v>44306</v>
      </c>
      <c r="I112" s="119">
        <f t="shared" si="151"/>
        <v>44306</v>
      </c>
      <c r="J112" s="120">
        <f t="shared" si="160"/>
        <v>20</v>
      </c>
      <c r="K112" s="120">
        <f t="shared" si="177"/>
        <v>9</v>
      </c>
      <c r="L112" s="8">
        <f t="shared" si="161"/>
        <v>1.00386083</v>
      </c>
      <c r="M112" s="121">
        <f t="shared" si="178"/>
        <v>1.01603384</v>
      </c>
      <c r="N112" s="121">
        <f t="shared" si="172"/>
        <v>1.0341999889123843</v>
      </c>
      <c r="O112" s="114">
        <f t="shared" si="174"/>
        <v>1.0381928499999999</v>
      </c>
      <c r="P112" s="114">
        <f t="shared" si="152"/>
        <v>1038.1928499999999</v>
      </c>
      <c r="Q112" s="11">
        <f t="shared" si="169"/>
        <v>0</v>
      </c>
      <c r="R112" s="30">
        <f t="shared" si="162"/>
        <v>0</v>
      </c>
      <c r="S112" s="8">
        <f t="shared" si="153"/>
        <v>0</v>
      </c>
      <c r="T112" s="123">
        <f t="shared" si="163"/>
        <v>8.5599999999999996E-2</v>
      </c>
      <c r="U112" s="122">
        <f t="shared" si="173"/>
        <v>9</v>
      </c>
      <c r="V112" s="122">
        <v>252</v>
      </c>
      <c r="W112" s="121">
        <f t="shared" si="154"/>
        <v>1.0029376219999999</v>
      </c>
      <c r="X112" s="114">
        <f t="shared" si="155"/>
        <v>3.0498181500000001</v>
      </c>
      <c r="Y112" s="114">
        <f t="shared" si="156"/>
        <v>0</v>
      </c>
      <c r="Z112" s="126" t="str">
        <f t="shared" si="170"/>
        <v>A+J=</v>
      </c>
      <c r="AA112" s="119">
        <f t="shared" si="171"/>
        <v>44306</v>
      </c>
      <c r="AB112" s="4"/>
      <c r="AC112" s="130"/>
      <c r="AD112" s="136"/>
      <c r="AE112" s="132"/>
      <c r="AF112" s="134"/>
      <c r="AG112" s="143"/>
      <c r="AH112" s="142"/>
      <c r="AI112" s="138"/>
      <c r="AJ112" s="132"/>
      <c r="AK112" s="130"/>
      <c r="AL112" s="139"/>
      <c r="AM112" s="136"/>
      <c r="AN112" s="7"/>
      <c r="AO112" s="136">
        <f t="shared" si="179"/>
        <v>0</v>
      </c>
      <c r="AP112" s="162" t="e">
        <f>VLOOKUP($AO112,[1]Plan1!$EW$172:$EZ$293,2)</f>
        <v>#N/A</v>
      </c>
      <c r="AQ112" s="161" t="e">
        <f t="shared" si="164"/>
        <v>#NUM!</v>
      </c>
      <c r="AR112" s="162" t="e">
        <f>VLOOKUP($AO112,[1]Plan1!$EW$172:$EZ$293,4)</f>
        <v>#N/A</v>
      </c>
      <c r="AS112" s="161" t="e">
        <f t="shared" si="165"/>
        <v>#NUM!</v>
      </c>
      <c r="AT112" s="163" t="e">
        <f t="shared" si="166"/>
        <v>#N/A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58"/>
        <v>44289</v>
      </c>
      <c r="B113" s="114">
        <f t="shared" si="149"/>
        <v>1041.2426681499999</v>
      </c>
      <c r="C113" s="114">
        <f t="shared" si="167"/>
        <v>1000</v>
      </c>
      <c r="D113" s="115">
        <f t="shared" si="159"/>
        <v>5574.49</v>
      </c>
      <c r="E113" s="116">
        <f t="shared" si="175"/>
        <v>5622.43</v>
      </c>
      <c r="F113" s="117">
        <f t="shared" si="176"/>
        <v>44249</v>
      </c>
      <c r="G113" s="118">
        <f t="shared" si="150"/>
        <v>8.5998898553949488E-3</v>
      </c>
      <c r="H113" s="119">
        <f t="shared" si="168"/>
        <v>44306</v>
      </c>
      <c r="I113" s="119">
        <f t="shared" si="151"/>
        <v>44306</v>
      </c>
      <c r="J113" s="120">
        <f t="shared" si="160"/>
        <v>20</v>
      </c>
      <c r="K113" s="120">
        <f t="shared" si="177"/>
        <v>9</v>
      </c>
      <c r="L113" s="8">
        <f t="shared" si="161"/>
        <v>1.00386083</v>
      </c>
      <c r="M113" s="121">
        <f t="shared" si="178"/>
        <v>1.01603384</v>
      </c>
      <c r="N113" s="121">
        <f t="shared" si="172"/>
        <v>1.0341999889123843</v>
      </c>
      <c r="O113" s="114">
        <f t="shared" si="174"/>
        <v>1.0381928499999999</v>
      </c>
      <c r="P113" s="114">
        <f t="shared" si="152"/>
        <v>1038.1928499999999</v>
      </c>
      <c r="Q113" s="11">
        <f t="shared" si="169"/>
        <v>0</v>
      </c>
      <c r="R113" s="30">
        <f t="shared" si="162"/>
        <v>0</v>
      </c>
      <c r="S113" s="8">
        <f t="shared" si="153"/>
        <v>0</v>
      </c>
      <c r="T113" s="123">
        <f t="shared" si="163"/>
        <v>8.5599999999999996E-2</v>
      </c>
      <c r="U113" s="122">
        <f t="shared" si="173"/>
        <v>9</v>
      </c>
      <c r="V113" s="122">
        <v>252</v>
      </c>
      <c r="W113" s="121">
        <f t="shared" si="154"/>
        <v>1.0029376219999999</v>
      </c>
      <c r="X113" s="114">
        <f t="shared" si="155"/>
        <v>3.0498181500000001</v>
      </c>
      <c r="Y113" s="114">
        <f t="shared" si="156"/>
        <v>0</v>
      </c>
      <c r="Z113" s="126" t="str">
        <f t="shared" si="170"/>
        <v>A+J=</v>
      </c>
      <c r="AA113" s="119">
        <f t="shared" si="171"/>
        <v>44306</v>
      </c>
      <c r="AB113" s="4"/>
      <c r="AC113" s="130"/>
      <c r="AD113" s="136"/>
      <c r="AE113" s="132"/>
      <c r="AF113" s="134"/>
      <c r="AG113" s="143"/>
      <c r="AH113" s="142"/>
      <c r="AI113" s="138"/>
      <c r="AJ113" s="132"/>
      <c r="AK113" s="130"/>
      <c r="AL113" s="139"/>
      <c r="AM113" s="136"/>
      <c r="AN113" s="7"/>
      <c r="AO113" s="136">
        <f t="shared" si="179"/>
        <v>0</v>
      </c>
      <c r="AP113" s="162" t="e">
        <f>VLOOKUP($AO113,[1]Plan1!$EW$172:$EZ$293,2)</f>
        <v>#N/A</v>
      </c>
      <c r="AQ113" s="161" t="e">
        <f t="shared" si="164"/>
        <v>#NUM!</v>
      </c>
      <c r="AR113" s="162" t="e">
        <f>VLOOKUP($AO113,[1]Plan1!$EW$172:$EZ$293,4)</f>
        <v>#N/A</v>
      </c>
      <c r="AS113" s="161" t="e">
        <f t="shared" si="165"/>
        <v>#NUM!</v>
      </c>
      <c r="AT113" s="163" t="e">
        <f t="shared" si="166"/>
        <v>#N/A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58"/>
        <v>44290</v>
      </c>
      <c r="B114" s="114">
        <f t="shared" si="149"/>
        <v>1041.2426681499999</v>
      </c>
      <c r="C114" s="114">
        <f t="shared" si="167"/>
        <v>1000</v>
      </c>
      <c r="D114" s="115">
        <f t="shared" si="159"/>
        <v>5574.49</v>
      </c>
      <c r="E114" s="116">
        <f t="shared" si="175"/>
        <v>5622.43</v>
      </c>
      <c r="F114" s="117">
        <f t="shared" si="176"/>
        <v>44249</v>
      </c>
      <c r="G114" s="118">
        <f t="shared" si="150"/>
        <v>8.5998898553949488E-3</v>
      </c>
      <c r="H114" s="119">
        <f t="shared" si="168"/>
        <v>44306</v>
      </c>
      <c r="I114" s="119">
        <f t="shared" si="151"/>
        <v>44306</v>
      </c>
      <c r="J114" s="120">
        <f t="shared" si="160"/>
        <v>20</v>
      </c>
      <c r="K114" s="120">
        <f t="shared" si="177"/>
        <v>9</v>
      </c>
      <c r="L114" s="8">
        <f t="shared" si="161"/>
        <v>1.00386083</v>
      </c>
      <c r="M114" s="121">
        <f t="shared" si="178"/>
        <v>1.01603384</v>
      </c>
      <c r="N114" s="121">
        <f t="shared" si="172"/>
        <v>1.0341999889123843</v>
      </c>
      <c r="O114" s="114">
        <f t="shared" si="174"/>
        <v>1.0381928499999999</v>
      </c>
      <c r="P114" s="114">
        <f t="shared" si="152"/>
        <v>1038.1928499999999</v>
      </c>
      <c r="Q114" s="11">
        <f t="shared" si="169"/>
        <v>0</v>
      </c>
      <c r="R114" s="30">
        <f t="shared" si="162"/>
        <v>0</v>
      </c>
      <c r="S114" s="8">
        <f t="shared" si="153"/>
        <v>0</v>
      </c>
      <c r="T114" s="123">
        <f t="shared" si="163"/>
        <v>8.5599999999999996E-2</v>
      </c>
      <c r="U114" s="122">
        <f t="shared" si="173"/>
        <v>9</v>
      </c>
      <c r="V114" s="122">
        <v>252</v>
      </c>
      <c r="W114" s="121">
        <f t="shared" si="154"/>
        <v>1.0029376219999999</v>
      </c>
      <c r="X114" s="114">
        <f t="shared" si="155"/>
        <v>3.0498181500000001</v>
      </c>
      <c r="Y114" s="114">
        <f t="shared" si="156"/>
        <v>0</v>
      </c>
      <c r="Z114" s="126" t="str">
        <f t="shared" si="170"/>
        <v>A+J=</v>
      </c>
      <c r="AA114" s="119">
        <f t="shared" si="171"/>
        <v>44306</v>
      </c>
      <c r="AB114" s="4"/>
      <c r="AC114" s="130"/>
      <c r="AD114" s="136"/>
      <c r="AE114" s="132"/>
      <c r="AF114" s="134"/>
      <c r="AG114" s="143"/>
      <c r="AH114" s="142"/>
      <c r="AI114" s="138"/>
      <c r="AJ114" s="132"/>
      <c r="AK114" s="130"/>
      <c r="AL114" s="139"/>
      <c r="AM114" s="136"/>
      <c r="AN114" s="7"/>
      <c r="AO114" s="136">
        <f t="shared" si="179"/>
        <v>0</v>
      </c>
      <c r="AP114" s="162" t="e">
        <f>VLOOKUP($AO114,[1]Plan1!$EW$172:$EZ$293,2)</f>
        <v>#N/A</v>
      </c>
      <c r="AQ114" s="161" t="e">
        <f t="shared" si="164"/>
        <v>#NUM!</v>
      </c>
      <c r="AR114" s="162" t="e">
        <f>VLOOKUP($AO114,[1]Plan1!$EW$172:$EZ$293,4)</f>
        <v>#N/A</v>
      </c>
      <c r="AS114" s="161" t="e">
        <f t="shared" si="165"/>
        <v>#NUM!</v>
      </c>
      <c r="AT114" s="163" t="e">
        <f t="shared" si="166"/>
        <v>#N/A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58"/>
        <v>44291</v>
      </c>
      <c r="B115" s="114">
        <f t="shared" si="149"/>
        <v>1041.2426681499999</v>
      </c>
      <c r="C115" s="114">
        <f t="shared" si="167"/>
        <v>1000</v>
      </c>
      <c r="D115" s="115">
        <f t="shared" si="159"/>
        <v>5574.49</v>
      </c>
      <c r="E115" s="116">
        <f t="shared" si="175"/>
        <v>5622.43</v>
      </c>
      <c r="F115" s="117">
        <f t="shared" si="176"/>
        <v>44249</v>
      </c>
      <c r="G115" s="118">
        <f t="shared" si="150"/>
        <v>8.5998898553949488E-3</v>
      </c>
      <c r="H115" s="119">
        <f t="shared" si="168"/>
        <v>44306</v>
      </c>
      <c r="I115" s="119">
        <f t="shared" si="151"/>
        <v>44306</v>
      </c>
      <c r="J115" s="120">
        <f t="shared" si="160"/>
        <v>20</v>
      </c>
      <c r="K115" s="120">
        <f t="shared" si="177"/>
        <v>9</v>
      </c>
      <c r="L115" s="8">
        <f t="shared" si="161"/>
        <v>1.00386083</v>
      </c>
      <c r="M115" s="121">
        <f t="shared" si="178"/>
        <v>1.01603384</v>
      </c>
      <c r="N115" s="121">
        <f t="shared" si="172"/>
        <v>1.0341999889123843</v>
      </c>
      <c r="O115" s="114">
        <f t="shared" si="174"/>
        <v>1.0381928499999999</v>
      </c>
      <c r="P115" s="114">
        <f t="shared" si="152"/>
        <v>1038.1928499999999</v>
      </c>
      <c r="Q115" s="11">
        <f t="shared" si="169"/>
        <v>0</v>
      </c>
      <c r="R115" s="30">
        <f t="shared" si="162"/>
        <v>0</v>
      </c>
      <c r="S115" s="8">
        <f t="shared" si="153"/>
        <v>0</v>
      </c>
      <c r="T115" s="123">
        <f t="shared" si="163"/>
        <v>8.5599999999999996E-2</v>
      </c>
      <c r="U115" s="122">
        <f t="shared" si="173"/>
        <v>9</v>
      </c>
      <c r="V115" s="122">
        <v>252</v>
      </c>
      <c r="W115" s="121">
        <f t="shared" si="154"/>
        <v>1.0029376219999999</v>
      </c>
      <c r="X115" s="114">
        <f t="shared" si="155"/>
        <v>3.0498181500000001</v>
      </c>
      <c r="Y115" s="114">
        <f t="shared" si="156"/>
        <v>0</v>
      </c>
      <c r="Z115" s="126" t="str">
        <f t="shared" si="170"/>
        <v>A+J=</v>
      </c>
      <c r="AA115" s="119">
        <f t="shared" si="171"/>
        <v>44306</v>
      </c>
      <c r="AB115" s="4"/>
      <c r="AC115" s="130"/>
      <c r="AD115" s="136"/>
      <c r="AE115" s="132"/>
      <c r="AF115" s="134"/>
      <c r="AG115" s="143"/>
      <c r="AH115" s="142"/>
      <c r="AI115" s="138"/>
      <c r="AJ115" s="132"/>
      <c r="AK115" s="130"/>
      <c r="AL115" s="139"/>
      <c r="AM115" s="136"/>
      <c r="AN115" s="7"/>
      <c r="AO115" s="136">
        <f t="shared" si="179"/>
        <v>0</v>
      </c>
      <c r="AP115" s="162" t="e">
        <f>VLOOKUP($AO115,[1]Plan1!$EW$172:$EZ$293,2)</f>
        <v>#N/A</v>
      </c>
      <c r="AQ115" s="161" t="e">
        <f t="shared" si="164"/>
        <v>#NUM!</v>
      </c>
      <c r="AR115" s="162" t="e">
        <f>VLOOKUP($AO115,[1]Plan1!$EW$172:$EZ$293,4)</f>
        <v>#N/A</v>
      </c>
      <c r="AS115" s="161" t="e">
        <f t="shared" si="165"/>
        <v>#NUM!</v>
      </c>
      <c r="AT115" s="163" t="e">
        <f t="shared" si="166"/>
        <v>#N/A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58"/>
        <v>44292</v>
      </c>
      <c r="B116" s="114">
        <f t="shared" si="149"/>
        <v>1042.0281501499999</v>
      </c>
      <c r="C116" s="114">
        <f t="shared" si="167"/>
        <v>1000</v>
      </c>
      <c r="D116" s="115">
        <f t="shared" si="159"/>
        <v>5574.49</v>
      </c>
      <c r="E116" s="116">
        <f t="shared" si="175"/>
        <v>5622.43</v>
      </c>
      <c r="F116" s="117">
        <f t="shared" si="176"/>
        <v>44249</v>
      </c>
      <c r="G116" s="118">
        <f t="shared" si="150"/>
        <v>8.5998898553949488E-3</v>
      </c>
      <c r="H116" s="119">
        <f t="shared" si="168"/>
        <v>44306</v>
      </c>
      <c r="I116" s="119">
        <f t="shared" si="151"/>
        <v>44306</v>
      </c>
      <c r="J116" s="120">
        <f t="shared" si="160"/>
        <v>20</v>
      </c>
      <c r="K116" s="120">
        <f t="shared" si="177"/>
        <v>10</v>
      </c>
      <c r="L116" s="8">
        <f t="shared" si="161"/>
        <v>1.0042907299999999</v>
      </c>
      <c r="M116" s="121">
        <f t="shared" si="178"/>
        <v>1.01603384</v>
      </c>
      <c r="N116" s="121">
        <f t="shared" si="172"/>
        <v>1.0341999889123843</v>
      </c>
      <c r="O116" s="114">
        <f t="shared" si="174"/>
        <v>1.0386374599999999</v>
      </c>
      <c r="P116" s="114">
        <f t="shared" si="152"/>
        <v>1038.6374599999999</v>
      </c>
      <c r="Q116" s="11">
        <f t="shared" si="169"/>
        <v>0</v>
      </c>
      <c r="R116" s="30">
        <f t="shared" si="162"/>
        <v>0</v>
      </c>
      <c r="S116" s="8">
        <f t="shared" si="153"/>
        <v>0</v>
      </c>
      <c r="T116" s="123">
        <f t="shared" si="163"/>
        <v>8.5599999999999996E-2</v>
      </c>
      <c r="U116" s="122">
        <f t="shared" si="173"/>
        <v>10</v>
      </c>
      <c r="V116" s="122">
        <v>252</v>
      </c>
      <c r="W116" s="121">
        <f t="shared" si="154"/>
        <v>1.003264556</v>
      </c>
      <c r="X116" s="114">
        <f t="shared" si="155"/>
        <v>3.3906901500000002</v>
      </c>
      <c r="Y116" s="114">
        <f t="shared" si="156"/>
        <v>0</v>
      </c>
      <c r="Z116" s="126" t="str">
        <f t="shared" si="170"/>
        <v>A+J=</v>
      </c>
      <c r="AA116" s="119">
        <f t="shared" si="171"/>
        <v>44306</v>
      </c>
      <c r="AB116" s="4"/>
      <c r="AC116" s="130"/>
      <c r="AD116" s="136"/>
      <c r="AE116" s="132"/>
      <c r="AF116" s="134"/>
      <c r="AG116" s="143"/>
      <c r="AH116" s="142"/>
      <c r="AI116" s="138"/>
      <c r="AJ116" s="132"/>
      <c r="AK116" s="130"/>
      <c r="AL116" s="139"/>
      <c r="AM116" s="136"/>
      <c r="AN116" s="7"/>
      <c r="AO116" s="136">
        <f t="shared" si="179"/>
        <v>0</v>
      </c>
      <c r="AP116" s="162" t="e">
        <f>VLOOKUP($AO116,[1]Plan1!$EW$172:$EZ$293,2)</f>
        <v>#N/A</v>
      </c>
      <c r="AQ116" s="161" t="e">
        <f t="shared" si="164"/>
        <v>#NUM!</v>
      </c>
      <c r="AR116" s="162" t="e">
        <f>VLOOKUP($AO116,[1]Plan1!$EW$172:$EZ$293,4)</f>
        <v>#N/A</v>
      </c>
      <c r="AS116" s="161" t="e">
        <f t="shared" si="165"/>
        <v>#NUM!</v>
      </c>
      <c r="AT116" s="163" t="e">
        <f t="shared" si="166"/>
        <v>#N/A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58"/>
        <v>44293</v>
      </c>
      <c r="B117" s="114">
        <f t="shared" si="149"/>
        <v>1042.81422576</v>
      </c>
      <c r="C117" s="114">
        <f t="shared" si="167"/>
        <v>1000</v>
      </c>
      <c r="D117" s="115">
        <f t="shared" si="159"/>
        <v>5574.49</v>
      </c>
      <c r="E117" s="116">
        <f t="shared" si="175"/>
        <v>5622.43</v>
      </c>
      <c r="F117" s="117">
        <f t="shared" si="176"/>
        <v>44249</v>
      </c>
      <c r="G117" s="118">
        <f t="shared" si="150"/>
        <v>8.5998898553949488E-3</v>
      </c>
      <c r="H117" s="119">
        <f t="shared" si="168"/>
        <v>44306</v>
      </c>
      <c r="I117" s="119">
        <f t="shared" si="151"/>
        <v>44306</v>
      </c>
      <c r="J117" s="120">
        <f t="shared" si="160"/>
        <v>20</v>
      </c>
      <c r="K117" s="120">
        <f t="shared" si="177"/>
        <v>11</v>
      </c>
      <c r="L117" s="8">
        <f t="shared" si="161"/>
        <v>1.00472082</v>
      </c>
      <c r="M117" s="121">
        <f t="shared" si="178"/>
        <v>1.01603384</v>
      </c>
      <c r="N117" s="121">
        <f t="shared" si="172"/>
        <v>1.0341999889123843</v>
      </c>
      <c r="O117" s="114">
        <f t="shared" si="174"/>
        <v>1.03908226</v>
      </c>
      <c r="P117" s="114">
        <f t="shared" si="152"/>
        <v>1039.0822599999999</v>
      </c>
      <c r="Q117" s="11">
        <f t="shared" si="169"/>
        <v>0</v>
      </c>
      <c r="R117" s="30">
        <f t="shared" si="162"/>
        <v>0</v>
      </c>
      <c r="S117" s="8">
        <f t="shared" si="153"/>
        <v>0</v>
      </c>
      <c r="T117" s="123">
        <f t="shared" si="163"/>
        <v>8.5599999999999996E-2</v>
      </c>
      <c r="U117" s="122">
        <f t="shared" si="173"/>
        <v>11</v>
      </c>
      <c r="V117" s="122">
        <v>252</v>
      </c>
      <c r="W117" s="121">
        <f t="shared" si="154"/>
        <v>1.0035915980000001</v>
      </c>
      <c r="X117" s="114">
        <f t="shared" si="155"/>
        <v>3.73196576</v>
      </c>
      <c r="Y117" s="114">
        <f t="shared" si="156"/>
        <v>0</v>
      </c>
      <c r="Z117" s="126" t="str">
        <f t="shared" si="170"/>
        <v>A+J=</v>
      </c>
      <c r="AA117" s="119">
        <f t="shared" si="171"/>
        <v>44306</v>
      </c>
      <c r="AB117" s="4"/>
      <c r="AC117" s="130"/>
      <c r="AD117" s="136"/>
      <c r="AE117" s="132"/>
      <c r="AF117" s="134"/>
      <c r="AG117" s="143"/>
      <c r="AH117" s="142"/>
      <c r="AI117" s="138"/>
      <c r="AJ117" s="132"/>
      <c r="AK117" s="130"/>
      <c r="AL117" s="139"/>
      <c r="AM117" s="136"/>
      <c r="AN117" s="7"/>
      <c r="AO117" s="136">
        <f t="shared" si="179"/>
        <v>0</v>
      </c>
      <c r="AP117" s="162" t="e">
        <f>VLOOKUP($AO117,[1]Plan1!$EW$172:$EZ$293,2)</f>
        <v>#N/A</v>
      </c>
      <c r="AQ117" s="161" t="e">
        <f t="shared" si="164"/>
        <v>#NUM!</v>
      </c>
      <c r="AR117" s="162" t="e">
        <f>VLOOKUP($AO117,[1]Plan1!$EW$172:$EZ$293,4)</f>
        <v>#N/A</v>
      </c>
      <c r="AS117" s="161" t="e">
        <f t="shared" si="165"/>
        <v>#NUM!</v>
      </c>
      <c r="AT117" s="163" t="e">
        <f t="shared" si="166"/>
        <v>#N/A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58"/>
        <v>44294</v>
      </c>
      <c r="B118" s="114">
        <f t="shared" si="149"/>
        <v>1043.60088217</v>
      </c>
      <c r="C118" s="114">
        <f t="shared" si="167"/>
        <v>1000</v>
      </c>
      <c r="D118" s="115">
        <f t="shared" si="159"/>
        <v>5574.49</v>
      </c>
      <c r="E118" s="116">
        <f t="shared" si="175"/>
        <v>5622.43</v>
      </c>
      <c r="F118" s="117">
        <f t="shared" si="176"/>
        <v>44249</v>
      </c>
      <c r="G118" s="118">
        <f t="shared" si="150"/>
        <v>8.5998898553949488E-3</v>
      </c>
      <c r="H118" s="119">
        <f t="shared" si="168"/>
        <v>44306</v>
      </c>
      <c r="I118" s="119">
        <f t="shared" si="151"/>
        <v>44306</v>
      </c>
      <c r="J118" s="120">
        <f t="shared" si="160"/>
        <v>20</v>
      </c>
      <c r="K118" s="120">
        <f t="shared" si="177"/>
        <v>12</v>
      </c>
      <c r="L118" s="8">
        <f t="shared" si="161"/>
        <v>1.00515109</v>
      </c>
      <c r="M118" s="121">
        <f t="shared" si="178"/>
        <v>1.01603384</v>
      </c>
      <c r="N118" s="121">
        <f t="shared" si="172"/>
        <v>1.0341999889123843</v>
      </c>
      <c r="O118" s="114">
        <f t="shared" si="174"/>
        <v>1.03952724</v>
      </c>
      <c r="P118" s="114">
        <f t="shared" si="152"/>
        <v>1039.5272399999999</v>
      </c>
      <c r="Q118" s="11">
        <f t="shared" si="169"/>
        <v>0</v>
      </c>
      <c r="R118" s="30">
        <f t="shared" si="162"/>
        <v>0</v>
      </c>
      <c r="S118" s="8">
        <f t="shared" si="153"/>
        <v>0</v>
      </c>
      <c r="T118" s="123">
        <f t="shared" si="163"/>
        <v>8.5599999999999996E-2</v>
      </c>
      <c r="U118" s="122">
        <f t="shared" si="173"/>
        <v>12</v>
      </c>
      <c r="V118" s="122">
        <v>252</v>
      </c>
      <c r="W118" s="121">
        <f t="shared" si="154"/>
        <v>1.003918745</v>
      </c>
      <c r="X118" s="114">
        <f t="shared" si="155"/>
        <v>4.0736421700000003</v>
      </c>
      <c r="Y118" s="114">
        <f t="shared" si="156"/>
        <v>0</v>
      </c>
      <c r="Z118" s="126" t="str">
        <f t="shared" si="170"/>
        <v>A+J=</v>
      </c>
      <c r="AA118" s="119">
        <f t="shared" si="171"/>
        <v>44306</v>
      </c>
      <c r="AB118" s="4"/>
      <c r="AC118" s="130"/>
      <c r="AD118" s="136"/>
      <c r="AE118" s="132"/>
      <c r="AF118" s="134"/>
      <c r="AG118" s="143"/>
      <c r="AH118" s="142"/>
      <c r="AI118" s="138"/>
      <c r="AJ118" s="132"/>
      <c r="AK118" s="130"/>
      <c r="AL118" s="139"/>
      <c r="AM118" s="136"/>
      <c r="AN118" s="7"/>
      <c r="AO118" s="136">
        <f t="shared" si="179"/>
        <v>0</v>
      </c>
      <c r="AP118" s="162" t="e">
        <f>VLOOKUP($AO118,[1]Plan1!$EW$172:$EZ$293,2)</f>
        <v>#N/A</v>
      </c>
      <c r="AQ118" s="161" t="e">
        <f t="shared" si="164"/>
        <v>#NUM!</v>
      </c>
      <c r="AR118" s="162" t="e">
        <f>VLOOKUP($AO118,[1]Plan1!$EW$172:$EZ$293,4)</f>
        <v>#N/A</v>
      </c>
      <c r="AS118" s="161" t="e">
        <f t="shared" si="165"/>
        <v>#NUM!</v>
      </c>
      <c r="AT118" s="163" t="e">
        <f t="shared" si="166"/>
        <v>#N/A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58"/>
        <v>44295</v>
      </c>
      <c r="B119" s="114">
        <f t="shared" si="149"/>
        <v>1044.3881328500001</v>
      </c>
      <c r="C119" s="114">
        <f t="shared" si="167"/>
        <v>1000</v>
      </c>
      <c r="D119" s="115">
        <f t="shared" si="159"/>
        <v>5574.49</v>
      </c>
      <c r="E119" s="116">
        <f t="shared" si="175"/>
        <v>5622.43</v>
      </c>
      <c r="F119" s="117">
        <f t="shared" si="176"/>
        <v>44249</v>
      </c>
      <c r="G119" s="118">
        <f t="shared" si="150"/>
        <v>8.5998898553949488E-3</v>
      </c>
      <c r="H119" s="119">
        <f t="shared" si="168"/>
        <v>44306</v>
      </c>
      <c r="I119" s="119">
        <f t="shared" si="151"/>
        <v>44306</v>
      </c>
      <c r="J119" s="120">
        <f t="shared" si="160"/>
        <v>20</v>
      </c>
      <c r="K119" s="120">
        <f t="shared" si="177"/>
        <v>13</v>
      </c>
      <c r="L119" s="8">
        <f t="shared" si="161"/>
        <v>1.0055815400000001</v>
      </c>
      <c r="M119" s="121">
        <f t="shared" si="178"/>
        <v>1.01603384</v>
      </c>
      <c r="N119" s="121">
        <f t="shared" si="172"/>
        <v>1.0341999889123843</v>
      </c>
      <c r="O119" s="114">
        <f t="shared" si="174"/>
        <v>1.0399724100000001</v>
      </c>
      <c r="P119" s="114">
        <f t="shared" si="152"/>
        <v>1039.9724100000001</v>
      </c>
      <c r="Q119" s="11">
        <f t="shared" si="169"/>
        <v>0</v>
      </c>
      <c r="R119" s="30">
        <f t="shared" si="162"/>
        <v>0</v>
      </c>
      <c r="S119" s="8">
        <f t="shared" si="153"/>
        <v>0</v>
      </c>
      <c r="T119" s="123">
        <f t="shared" si="163"/>
        <v>8.5599999999999996E-2</v>
      </c>
      <c r="U119" s="122">
        <f t="shared" si="173"/>
        <v>13</v>
      </c>
      <c r="V119" s="122">
        <v>252</v>
      </c>
      <c r="W119" s="121">
        <f t="shared" si="154"/>
        <v>1.004246</v>
      </c>
      <c r="X119" s="114">
        <f t="shared" si="155"/>
        <v>4.4157228499999999</v>
      </c>
      <c r="Y119" s="114">
        <f t="shared" si="156"/>
        <v>0</v>
      </c>
      <c r="Z119" s="126" t="str">
        <f t="shared" si="170"/>
        <v>A+J=</v>
      </c>
      <c r="AA119" s="119">
        <f t="shared" si="171"/>
        <v>44306</v>
      </c>
      <c r="AB119" s="4"/>
      <c r="AC119" s="130"/>
      <c r="AD119" s="136"/>
      <c r="AE119" s="132"/>
      <c r="AF119" s="134"/>
      <c r="AG119" s="143"/>
      <c r="AH119" s="142"/>
      <c r="AI119" s="138"/>
      <c r="AJ119" s="132"/>
      <c r="AK119" s="130"/>
      <c r="AL119" s="139"/>
      <c r="AM119" s="136"/>
      <c r="AN119" s="7"/>
      <c r="AO119" s="136">
        <f t="shared" si="179"/>
        <v>0</v>
      </c>
      <c r="AP119" s="162" t="e">
        <f>VLOOKUP($AO119,[1]Plan1!$EW$172:$EZ$293,2)</f>
        <v>#N/A</v>
      </c>
      <c r="AQ119" s="161" t="e">
        <f t="shared" si="164"/>
        <v>#NUM!</v>
      </c>
      <c r="AR119" s="162" t="e">
        <f>VLOOKUP($AO119,[1]Plan1!$EW$172:$EZ$293,4)</f>
        <v>#N/A</v>
      </c>
      <c r="AS119" s="161" t="e">
        <f t="shared" si="165"/>
        <v>#NUM!</v>
      </c>
      <c r="AT119" s="163" t="e">
        <f t="shared" si="166"/>
        <v>#N/A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58"/>
        <v>44296</v>
      </c>
      <c r="B120" s="114">
        <f t="shared" si="149"/>
        <v>1045.1759860899999</v>
      </c>
      <c r="C120" s="114">
        <f t="shared" si="167"/>
        <v>1000</v>
      </c>
      <c r="D120" s="115">
        <f t="shared" si="159"/>
        <v>5574.49</v>
      </c>
      <c r="E120" s="116">
        <f t="shared" si="175"/>
        <v>5622.43</v>
      </c>
      <c r="F120" s="117">
        <f t="shared" si="176"/>
        <v>44249</v>
      </c>
      <c r="G120" s="118">
        <f t="shared" si="150"/>
        <v>8.5998898553949488E-3</v>
      </c>
      <c r="H120" s="119">
        <f t="shared" si="168"/>
        <v>44306</v>
      </c>
      <c r="I120" s="119">
        <f t="shared" si="151"/>
        <v>44306</v>
      </c>
      <c r="J120" s="120">
        <f t="shared" si="160"/>
        <v>20</v>
      </c>
      <c r="K120" s="120">
        <f t="shared" si="177"/>
        <v>14</v>
      </c>
      <c r="L120" s="8">
        <f t="shared" si="161"/>
        <v>1.0060121799999999</v>
      </c>
      <c r="M120" s="121">
        <f t="shared" si="178"/>
        <v>1.01603384</v>
      </c>
      <c r="N120" s="121">
        <f t="shared" si="172"/>
        <v>1.0341999889123843</v>
      </c>
      <c r="O120" s="114">
        <f t="shared" si="174"/>
        <v>1.0404177800000001</v>
      </c>
      <c r="P120" s="114">
        <f t="shared" si="152"/>
        <v>1040.41778</v>
      </c>
      <c r="Q120" s="11">
        <f t="shared" si="169"/>
        <v>0</v>
      </c>
      <c r="R120" s="30">
        <f t="shared" si="162"/>
        <v>0</v>
      </c>
      <c r="S120" s="8">
        <f t="shared" si="153"/>
        <v>0</v>
      </c>
      <c r="T120" s="123">
        <f t="shared" si="163"/>
        <v>8.5599999999999996E-2</v>
      </c>
      <c r="U120" s="122">
        <f t="shared" si="173"/>
        <v>14</v>
      </c>
      <c r="V120" s="122">
        <v>252</v>
      </c>
      <c r="W120" s="121">
        <f t="shared" si="154"/>
        <v>1.0045733610000001</v>
      </c>
      <c r="X120" s="114">
        <f t="shared" si="155"/>
        <v>4.7582060899999998</v>
      </c>
      <c r="Y120" s="114">
        <f t="shared" si="156"/>
        <v>0</v>
      </c>
      <c r="Z120" s="126" t="str">
        <f t="shared" si="170"/>
        <v>A+J=</v>
      </c>
      <c r="AA120" s="119">
        <f t="shared" si="171"/>
        <v>44306</v>
      </c>
      <c r="AB120" s="4"/>
      <c r="AC120" s="130"/>
      <c r="AD120" s="136"/>
      <c r="AE120" s="132"/>
      <c r="AF120" s="134"/>
      <c r="AG120" s="143"/>
      <c r="AH120" s="142"/>
      <c r="AI120" s="138"/>
      <c r="AJ120" s="132"/>
      <c r="AK120" s="130"/>
      <c r="AL120" s="139"/>
      <c r="AM120" s="136"/>
      <c r="AN120" s="7"/>
      <c r="AO120" s="136">
        <f t="shared" si="179"/>
        <v>0</v>
      </c>
      <c r="AP120" s="162" t="e">
        <f>VLOOKUP($AO120,[1]Plan1!$EW$172:$EZ$293,2)</f>
        <v>#N/A</v>
      </c>
      <c r="AQ120" s="161" t="e">
        <f t="shared" si="164"/>
        <v>#NUM!</v>
      </c>
      <c r="AR120" s="162" t="e">
        <f>VLOOKUP($AO120,[1]Plan1!$EW$172:$EZ$293,4)</f>
        <v>#N/A</v>
      </c>
      <c r="AS120" s="161" t="e">
        <f t="shared" si="165"/>
        <v>#NUM!</v>
      </c>
      <c r="AT120" s="163" t="e">
        <f t="shared" si="166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58"/>
        <v>44297</v>
      </c>
      <c r="B121" s="114">
        <f t="shared" si="149"/>
        <v>1045.1759860899999</v>
      </c>
      <c r="C121" s="114">
        <f t="shared" si="167"/>
        <v>1000</v>
      </c>
      <c r="D121" s="115">
        <f t="shared" si="159"/>
        <v>5574.49</v>
      </c>
      <c r="E121" s="116">
        <f t="shared" si="175"/>
        <v>5622.43</v>
      </c>
      <c r="F121" s="117">
        <f t="shared" si="176"/>
        <v>44249</v>
      </c>
      <c r="G121" s="118">
        <f t="shared" si="150"/>
        <v>8.5998898553949488E-3</v>
      </c>
      <c r="H121" s="119">
        <f t="shared" si="168"/>
        <v>44306</v>
      </c>
      <c r="I121" s="119">
        <f t="shared" si="151"/>
        <v>44306</v>
      </c>
      <c r="J121" s="120">
        <f t="shared" si="160"/>
        <v>20</v>
      </c>
      <c r="K121" s="120">
        <f t="shared" si="177"/>
        <v>14</v>
      </c>
      <c r="L121" s="8">
        <f t="shared" si="161"/>
        <v>1.0060121799999999</v>
      </c>
      <c r="M121" s="121">
        <f t="shared" si="178"/>
        <v>1.01603384</v>
      </c>
      <c r="N121" s="121">
        <f t="shared" si="172"/>
        <v>1.0341999889123843</v>
      </c>
      <c r="O121" s="114">
        <f t="shared" si="174"/>
        <v>1.0404177800000001</v>
      </c>
      <c r="P121" s="114">
        <f t="shared" si="152"/>
        <v>1040.41778</v>
      </c>
      <c r="Q121" s="11">
        <f t="shared" si="169"/>
        <v>0</v>
      </c>
      <c r="R121" s="30">
        <f t="shared" si="162"/>
        <v>0</v>
      </c>
      <c r="S121" s="8">
        <f t="shared" si="153"/>
        <v>0</v>
      </c>
      <c r="T121" s="123">
        <f t="shared" si="163"/>
        <v>8.5599999999999996E-2</v>
      </c>
      <c r="U121" s="122">
        <f t="shared" si="173"/>
        <v>14</v>
      </c>
      <c r="V121" s="122">
        <v>252</v>
      </c>
      <c r="W121" s="121">
        <f t="shared" si="154"/>
        <v>1.0045733610000001</v>
      </c>
      <c r="X121" s="114">
        <f t="shared" si="155"/>
        <v>4.7582060899999998</v>
      </c>
      <c r="Y121" s="114">
        <f t="shared" si="156"/>
        <v>0</v>
      </c>
      <c r="Z121" s="126" t="str">
        <f t="shared" si="170"/>
        <v>A+J=</v>
      </c>
      <c r="AA121" s="119">
        <f t="shared" si="171"/>
        <v>44306</v>
      </c>
      <c r="AB121" s="4"/>
      <c r="AC121" s="130"/>
      <c r="AD121" s="136"/>
      <c r="AE121" s="132"/>
      <c r="AF121" s="134"/>
      <c r="AG121" s="143"/>
      <c r="AH121" s="142"/>
      <c r="AI121" s="138"/>
      <c r="AJ121" s="132"/>
      <c r="AK121" s="130"/>
      <c r="AL121" s="139"/>
      <c r="AM121" s="136"/>
      <c r="AN121" s="7"/>
      <c r="AO121" s="136">
        <f t="shared" si="179"/>
        <v>0</v>
      </c>
      <c r="AP121" s="162" t="e">
        <f>VLOOKUP($AO121,[1]Plan1!$EW$172:$EZ$293,2)</f>
        <v>#N/A</v>
      </c>
      <c r="AQ121" s="161" t="e">
        <f t="shared" si="164"/>
        <v>#NUM!</v>
      </c>
      <c r="AR121" s="162" t="e">
        <f>VLOOKUP($AO121,[1]Plan1!$EW$172:$EZ$293,4)</f>
        <v>#N/A</v>
      </c>
      <c r="AS121" s="161" t="e">
        <f t="shared" si="165"/>
        <v>#NUM!</v>
      </c>
      <c r="AT121" s="163" t="e">
        <f t="shared" si="166"/>
        <v>#N/A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58"/>
        <v>44298</v>
      </c>
      <c r="B122" s="114">
        <f t="shared" si="149"/>
        <v>1045.1759860899999</v>
      </c>
      <c r="C122" s="114">
        <f t="shared" si="167"/>
        <v>1000</v>
      </c>
      <c r="D122" s="115">
        <f t="shared" si="159"/>
        <v>5574.49</v>
      </c>
      <c r="E122" s="116">
        <f t="shared" si="175"/>
        <v>5622.43</v>
      </c>
      <c r="F122" s="117">
        <f t="shared" si="176"/>
        <v>44249</v>
      </c>
      <c r="G122" s="118">
        <f t="shared" si="150"/>
        <v>8.5998898553949488E-3</v>
      </c>
      <c r="H122" s="119">
        <f t="shared" si="168"/>
        <v>44306</v>
      </c>
      <c r="I122" s="119">
        <f t="shared" si="151"/>
        <v>44306</v>
      </c>
      <c r="J122" s="120">
        <f t="shared" si="160"/>
        <v>20</v>
      </c>
      <c r="K122" s="120">
        <f t="shared" si="177"/>
        <v>14</v>
      </c>
      <c r="L122" s="8">
        <f t="shared" si="161"/>
        <v>1.0060121799999999</v>
      </c>
      <c r="M122" s="121">
        <f t="shared" si="178"/>
        <v>1.01603384</v>
      </c>
      <c r="N122" s="121">
        <f t="shared" si="172"/>
        <v>1.0341999889123843</v>
      </c>
      <c r="O122" s="114">
        <f t="shared" si="174"/>
        <v>1.0404177800000001</v>
      </c>
      <c r="P122" s="114">
        <f t="shared" si="152"/>
        <v>1040.41778</v>
      </c>
      <c r="Q122" s="11">
        <f t="shared" si="169"/>
        <v>0</v>
      </c>
      <c r="R122" s="30">
        <f t="shared" si="162"/>
        <v>0</v>
      </c>
      <c r="S122" s="8">
        <f t="shared" si="153"/>
        <v>0</v>
      </c>
      <c r="T122" s="123">
        <f t="shared" si="163"/>
        <v>8.5599999999999996E-2</v>
      </c>
      <c r="U122" s="122">
        <f t="shared" si="173"/>
        <v>14</v>
      </c>
      <c r="V122" s="122">
        <v>252</v>
      </c>
      <c r="W122" s="121">
        <f t="shared" si="154"/>
        <v>1.0045733610000001</v>
      </c>
      <c r="X122" s="114">
        <f t="shared" si="155"/>
        <v>4.7582060899999998</v>
      </c>
      <c r="Y122" s="114">
        <f t="shared" si="156"/>
        <v>0</v>
      </c>
      <c r="Z122" s="126" t="str">
        <f t="shared" si="170"/>
        <v>A+J=</v>
      </c>
      <c r="AA122" s="119">
        <f t="shared" si="171"/>
        <v>44306</v>
      </c>
      <c r="AB122" s="4"/>
      <c r="AC122" s="130"/>
      <c r="AD122" s="136"/>
      <c r="AE122" s="132"/>
      <c r="AF122" s="134"/>
      <c r="AG122" s="143"/>
      <c r="AH122" s="142"/>
      <c r="AI122" s="138"/>
      <c r="AJ122" s="132"/>
      <c r="AK122" s="130"/>
      <c r="AL122" s="139"/>
      <c r="AM122" s="136"/>
      <c r="AN122" s="7"/>
      <c r="AO122" s="136">
        <f t="shared" si="179"/>
        <v>0</v>
      </c>
      <c r="AP122" s="162" t="e">
        <f>VLOOKUP($AO122,[1]Plan1!$EW$172:$EZ$293,2)</f>
        <v>#N/A</v>
      </c>
      <c r="AQ122" s="161" t="e">
        <f t="shared" si="164"/>
        <v>#NUM!</v>
      </c>
      <c r="AR122" s="162" t="e">
        <f>VLOOKUP($AO122,[1]Plan1!$EW$172:$EZ$293,4)</f>
        <v>#N/A</v>
      </c>
      <c r="AS122" s="161" t="e">
        <f t="shared" si="165"/>
        <v>#NUM!</v>
      </c>
      <c r="AT122" s="163" t="e">
        <f t="shared" si="166"/>
        <v>#N/A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58"/>
        <v>44299</v>
      </c>
      <c r="B123" s="114">
        <f t="shared" si="149"/>
        <v>1045.9644231899999</v>
      </c>
      <c r="C123" s="114">
        <f t="shared" si="167"/>
        <v>1000</v>
      </c>
      <c r="D123" s="115">
        <f t="shared" si="159"/>
        <v>5574.49</v>
      </c>
      <c r="E123" s="116">
        <f t="shared" si="175"/>
        <v>5622.43</v>
      </c>
      <c r="F123" s="117">
        <f t="shared" si="176"/>
        <v>44249</v>
      </c>
      <c r="G123" s="118">
        <f t="shared" si="150"/>
        <v>8.5998898553949488E-3</v>
      </c>
      <c r="H123" s="119">
        <f t="shared" si="168"/>
        <v>44306</v>
      </c>
      <c r="I123" s="119">
        <f t="shared" si="151"/>
        <v>44306</v>
      </c>
      <c r="J123" s="120">
        <f t="shared" si="160"/>
        <v>20</v>
      </c>
      <c r="K123" s="120">
        <f t="shared" si="177"/>
        <v>15</v>
      </c>
      <c r="L123" s="8">
        <f t="shared" si="161"/>
        <v>1.006443</v>
      </c>
      <c r="M123" s="121">
        <f t="shared" si="178"/>
        <v>1.01603384</v>
      </c>
      <c r="N123" s="121">
        <f t="shared" si="172"/>
        <v>1.0341999889123843</v>
      </c>
      <c r="O123" s="114">
        <f t="shared" si="174"/>
        <v>1.0408633300000001</v>
      </c>
      <c r="P123" s="114">
        <f t="shared" si="152"/>
        <v>1040.8633299999999</v>
      </c>
      <c r="Q123" s="11">
        <f t="shared" si="169"/>
        <v>0</v>
      </c>
      <c r="R123" s="30">
        <f t="shared" si="162"/>
        <v>0</v>
      </c>
      <c r="S123" s="8">
        <f t="shared" si="153"/>
        <v>0</v>
      </c>
      <c r="T123" s="123">
        <f t="shared" si="163"/>
        <v>8.5599999999999996E-2</v>
      </c>
      <c r="U123" s="122">
        <f t="shared" si="173"/>
        <v>15</v>
      </c>
      <c r="V123" s="122">
        <v>252</v>
      </c>
      <c r="W123" s="121">
        <f t="shared" si="154"/>
        <v>1.0049008290000001</v>
      </c>
      <c r="X123" s="114">
        <f t="shared" si="155"/>
        <v>5.1010931900000003</v>
      </c>
      <c r="Y123" s="114">
        <f t="shared" si="156"/>
        <v>0</v>
      </c>
      <c r="Z123" s="126" t="str">
        <f t="shared" si="170"/>
        <v>A+J=</v>
      </c>
      <c r="AA123" s="119">
        <f t="shared" si="171"/>
        <v>44306</v>
      </c>
      <c r="AB123" s="4"/>
      <c r="AC123" s="130"/>
      <c r="AD123" s="136"/>
      <c r="AE123" s="132"/>
      <c r="AF123" s="134"/>
      <c r="AG123" s="143"/>
      <c r="AH123" s="142"/>
      <c r="AI123" s="138"/>
      <c r="AJ123" s="132"/>
      <c r="AK123" s="130"/>
      <c r="AL123" s="139"/>
      <c r="AM123" s="136"/>
      <c r="AN123" s="7"/>
      <c r="AO123" s="136">
        <f t="shared" si="179"/>
        <v>0</v>
      </c>
      <c r="AP123" s="162" t="e">
        <f>VLOOKUP($AO123,[1]Plan1!$EW$172:$EZ$293,2)</f>
        <v>#N/A</v>
      </c>
      <c r="AQ123" s="161" t="e">
        <f t="shared" si="164"/>
        <v>#NUM!</v>
      </c>
      <c r="AR123" s="162" t="e">
        <f>VLOOKUP($AO123,[1]Plan1!$EW$172:$EZ$293,4)</f>
        <v>#N/A</v>
      </c>
      <c r="AS123" s="161" t="e">
        <f t="shared" si="165"/>
        <v>#NUM!</v>
      </c>
      <c r="AT123" s="163" t="e">
        <f t="shared" si="166"/>
        <v>#N/A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58"/>
        <v>44300</v>
      </c>
      <c r="B124" s="114">
        <f t="shared" si="149"/>
        <v>1046.7534635100001</v>
      </c>
      <c r="C124" s="114">
        <f t="shared" si="167"/>
        <v>1000</v>
      </c>
      <c r="D124" s="115">
        <f t="shared" si="159"/>
        <v>5574.49</v>
      </c>
      <c r="E124" s="116">
        <f t="shared" si="175"/>
        <v>5622.43</v>
      </c>
      <c r="F124" s="117">
        <f t="shared" si="176"/>
        <v>44249</v>
      </c>
      <c r="G124" s="118">
        <f t="shared" si="150"/>
        <v>8.5998898553949488E-3</v>
      </c>
      <c r="H124" s="119">
        <f t="shared" si="168"/>
        <v>44306</v>
      </c>
      <c r="I124" s="119">
        <f t="shared" si="151"/>
        <v>44306</v>
      </c>
      <c r="J124" s="120">
        <f t="shared" si="160"/>
        <v>20</v>
      </c>
      <c r="K124" s="120">
        <f t="shared" si="177"/>
        <v>16</v>
      </c>
      <c r="L124" s="8">
        <f t="shared" si="161"/>
        <v>1.00687401</v>
      </c>
      <c r="M124" s="121">
        <f t="shared" si="178"/>
        <v>1.01603384</v>
      </c>
      <c r="N124" s="121">
        <f t="shared" si="172"/>
        <v>1.0341999889123843</v>
      </c>
      <c r="O124" s="114">
        <f t="shared" si="174"/>
        <v>1.04130908</v>
      </c>
      <c r="P124" s="114">
        <f t="shared" si="152"/>
        <v>1041.30908</v>
      </c>
      <c r="Q124" s="11">
        <f t="shared" si="169"/>
        <v>0</v>
      </c>
      <c r="R124" s="30">
        <f t="shared" si="162"/>
        <v>0</v>
      </c>
      <c r="S124" s="8">
        <f t="shared" si="153"/>
        <v>0</v>
      </c>
      <c r="T124" s="123">
        <f t="shared" si="163"/>
        <v>8.5599999999999996E-2</v>
      </c>
      <c r="U124" s="122">
        <f t="shared" si="173"/>
        <v>16</v>
      </c>
      <c r="V124" s="122">
        <v>252</v>
      </c>
      <c r="W124" s="121">
        <f t="shared" si="154"/>
        <v>1.005228403</v>
      </c>
      <c r="X124" s="114">
        <f t="shared" si="155"/>
        <v>5.4443835099999998</v>
      </c>
      <c r="Y124" s="114">
        <f t="shared" si="156"/>
        <v>0</v>
      </c>
      <c r="Z124" s="126" t="str">
        <f t="shared" si="170"/>
        <v>A+J=</v>
      </c>
      <c r="AA124" s="119">
        <f t="shared" si="171"/>
        <v>44306</v>
      </c>
      <c r="AB124" s="4"/>
      <c r="AC124" s="130"/>
      <c r="AD124" s="136"/>
      <c r="AE124" s="132"/>
      <c r="AF124" s="134"/>
      <c r="AG124" s="143"/>
      <c r="AH124" s="142"/>
      <c r="AI124" s="138"/>
      <c r="AJ124" s="132"/>
      <c r="AK124" s="130"/>
      <c r="AL124" s="139"/>
      <c r="AM124" s="136"/>
      <c r="AN124" s="7"/>
      <c r="AO124" s="136">
        <f t="shared" si="179"/>
        <v>0</v>
      </c>
      <c r="AP124" s="162" t="e">
        <f>VLOOKUP($AO124,[1]Plan1!$EW$172:$EZ$293,2)</f>
        <v>#N/A</v>
      </c>
      <c r="AQ124" s="161" t="e">
        <f t="shared" si="164"/>
        <v>#NUM!</v>
      </c>
      <c r="AR124" s="162" t="e">
        <f>VLOOKUP($AO124,[1]Plan1!$EW$172:$EZ$293,4)</f>
        <v>#N/A</v>
      </c>
      <c r="AS124" s="161" t="e">
        <f t="shared" si="165"/>
        <v>#NUM!</v>
      </c>
      <c r="AT124" s="163" t="e">
        <f t="shared" si="166"/>
        <v>#N/A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58"/>
        <v>44301</v>
      </c>
      <c r="B125" s="114">
        <f t="shared" si="149"/>
        <v>1047.5430994400001</v>
      </c>
      <c r="C125" s="114">
        <f t="shared" si="167"/>
        <v>1000</v>
      </c>
      <c r="D125" s="115">
        <f t="shared" si="159"/>
        <v>5574.49</v>
      </c>
      <c r="E125" s="116">
        <f t="shared" si="175"/>
        <v>5622.43</v>
      </c>
      <c r="F125" s="117">
        <f t="shared" si="176"/>
        <v>44249</v>
      </c>
      <c r="G125" s="118">
        <f t="shared" si="150"/>
        <v>8.5998898553949488E-3</v>
      </c>
      <c r="H125" s="119">
        <f t="shared" si="168"/>
        <v>44306</v>
      </c>
      <c r="I125" s="119">
        <f t="shared" si="151"/>
        <v>44306</v>
      </c>
      <c r="J125" s="120">
        <f t="shared" si="160"/>
        <v>20</v>
      </c>
      <c r="K125" s="120">
        <f t="shared" si="177"/>
        <v>17</v>
      </c>
      <c r="L125" s="8">
        <f t="shared" si="161"/>
        <v>1.0073052</v>
      </c>
      <c r="M125" s="121">
        <f t="shared" si="178"/>
        <v>1.01603384</v>
      </c>
      <c r="N125" s="121">
        <f t="shared" si="172"/>
        <v>1.0341999889123843</v>
      </c>
      <c r="O125" s="114">
        <f t="shared" si="174"/>
        <v>1.0417550200000001</v>
      </c>
      <c r="P125" s="114">
        <f t="shared" si="152"/>
        <v>1041.7550200000001</v>
      </c>
      <c r="Q125" s="11">
        <f t="shared" si="169"/>
        <v>0</v>
      </c>
      <c r="R125" s="30">
        <f t="shared" si="162"/>
        <v>0</v>
      </c>
      <c r="S125" s="8">
        <f t="shared" si="153"/>
        <v>0</v>
      </c>
      <c r="T125" s="123">
        <f t="shared" si="163"/>
        <v>8.5599999999999996E-2</v>
      </c>
      <c r="U125" s="122">
        <f t="shared" si="173"/>
        <v>17</v>
      </c>
      <c r="V125" s="122">
        <v>252</v>
      </c>
      <c r="W125" s="121">
        <f t="shared" si="154"/>
        <v>1.005556085</v>
      </c>
      <c r="X125" s="114">
        <f t="shared" si="155"/>
        <v>5.7880794399999997</v>
      </c>
      <c r="Y125" s="114">
        <f t="shared" si="156"/>
        <v>0</v>
      </c>
      <c r="Z125" s="126" t="str">
        <f t="shared" si="170"/>
        <v>A+J=</v>
      </c>
      <c r="AA125" s="119">
        <f t="shared" si="171"/>
        <v>44306</v>
      </c>
      <c r="AB125" s="4"/>
      <c r="AC125" s="130"/>
      <c r="AD125" s="136"/>
      <c r="AE125" s="132"/>
      <c r="AF125" s="134"/>
      <c r="AG125" s="143"/>
      <c r="AH125" s="142"/>
      <c r="AI125" s="138"/>
      <c r="AJ125" s="132"/>
      <c r="AK125" s="130"/>
      <c r="AL125" s="139"/>
      <c r="AM125" s="136"/>
      <c r="AN125" s="7"/>
      <c r="AO125" s="136">
        <f t="shared" si="179"/>
        <v>0</v>
      </c>
      <c r="AP125" s="162" t="e">
        <f>VLOOKUP($AO125,[1]Plan1!$EW$172:$EZ$293,2)</f>
        <v>#N/A</v>
      </c>
      <c r="AQ125" s="161" t="e">
        <f t="shared" si="164"/>
        <v>#NUM!</v>
      </c>
      <c r="AR125" s="162" t="e">
        <f>VLOOKUP($AO125,[1]Plan1!$EW$172:$EZ$293,4)</f>
        <v>#N/A</v>
      </c>
      <c r="AS125" s="161" t="e">
        <f t="shared" si="165"/>
        <v>#NUM!</v>
      </c>
      <c r="AT125" s="163" t="e">
        <f t="shared" si="166"/>
        <v>#N/A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58"/>
        <v>44302</v>
      </c>
      <c r="B126" s="114">
        <f t="shared" si="149"/>
        <v>1048.3333292000002</v>
      </c>
      <c r="C126" s="114">
        <f t="shared" si="167"/>
        <v>1000</v>
      </c>
      <c r="D126" s="115">
        <f t="shared" si="159"/>
        <v>5574.49</v>
      </c>
      <c r="E126" s="116">
        <f t="shared" si="175"/>
        <v>5622.43</v>
      </c>
      <c r="F126" s="117">
        <f t="shared" si="176"/>
        <v>44249</v>
      </c>
      <c r="G126" s="118">
        <f t="shared" si="150"/>
        <v>8.5998898553949488E-3</v>
      </c>
      <c r="H126" s="119">
        <f t="shared" si="168"/>
        <v>44306</v>
      </c>
      <c r="I126" s="119">
        <f t="shared" si="151"/>
        <v>44306</v>
      </c>
      <c r="J126" s="120">
        <f t="shared" si="160"/>
        <v>20</v>
      </c>
      <c r="K126" s="120">
        <f t="shared" si="177"/>
        <v>18</v>
      </c>
      <c r="L126" s="8">
        <f t="shared" si="161"/>
        <v>1.00773658</v>
      </c>
      <c r="M126" s="121">
        <f t="shared" si="178"/>
        <v>1.01603384</v>
      </c>
      <c r="N126" s="121">
        <f t="shared" si="172"/>
        <v>1.0341999889123843</v>
      </c>
      <c r="O126" s="114">
        <f t="shared" si="174"/>
        <v>1.0422011499999999</v>
      </c>
      <c r="P126" s="114">
        <f t="shared" si="152"/>
        <v>1042.2011500000001</v>
      </c>
      <c r="Q126" s="11">
        <f t="shared" si="169"/>
        <v>0</v>
      </c>
      <c r="R126" s="30">
        <f t="shared" si="162"/>
        <v>0</v>
      </c>
      <c r="S126" s="8">
        <f t="shared" si="153"/>
        <v>0</v>
      </c>
      <c r="T126" s="123">
        <f t="shared" si="163"/>
        <v>8.5599999999999996E-2</v>
      </c>
      <c r="U126" s="122">
        <f t="shared" si="173"/>
        <v>18</v>
      </c>
      <c r="V126" s="122">
        <v>252</v>
      </c>
      <c r="W126" s="121">
        <f t="shared" si="154"/>
        <v>1.0058838729999999</v>
      </c>
      <c r="X126" s="114">
        <f t="shared" si="155"/>
        <v>6.1321792000000004</v>
      </c>
      <c r="Y126" s="114">
        <f t="shared" si="156"/>
        <v>0</v>
      </c>
      <c r="Z126" s="126" t="str">
        <f t="shared" si="170"/>
        <v>A+J=</v>
      </c>
      <c r="AA126" s="119">
        <f t="shared" si="171"/>
        <v>44306</v>
      </c>
      <c r="AB126" s="4"/>
      <c r="AC126" s="130"/>
      <c r="AD126" s="136"/>
      <c r="AE126" s="132"/>
      <c r="AF126" s="134"/>
      <c r="AG126" s="143"/>
      <c r="AH126" s="142"/>
      <c r="AI126" s="138"/>
      <c r="AJ126" s="132"/>
      <c r="AK126" s="130"/>
      <c r="AL126" s="139"/>
      <c r="AM126" s="136"/>
      <c r="AN126" s="7"/>
      <c r="AO126" s="136">
        <f t="shared" si="179"/>
        <v>0</v>
      </c>
      <c r="AP126" s="162" t="e">
        <f>VLOOKUP($AO126,[1]Plan1!$EW$172:$EZ$293,2)</f>
        <v>#N/A</v>
      </c>
      <c r="AQ126" s="161" t="e">
        <f t="shared" si="164"/>
        <v>#NUM!</v>
      </c>
      <c r="AR126" s="162" t="e">
        <f>VLOOKUP($AO126,[1]Plan1!$EW$172:$EZ$293,4)</f>
        <v>#N/A</v>
      </c>
      <c r="AS126" s="161" t="e">
        <f t="shared" si="165"/>
        <v>#NUM!</v>
      </c>
      <c r="AT126" s="163" t="e">
        <f t="shared" si="166"/>
        <v>#N/A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58"/>
        <v>44303</v>
      </c>
      <c r="B127" s="114">
        <f t="shared" si="149"/>
        <v>1049.12415418</v>
      </c>
      <c r="C127" s="114">
        <f t="shared" si="167"/>
        <v>1000</v>
      </c>
      <c r="D127" s="115">
        <f t="shared" si="159"/>
        <v>5574.49</v>
      </c>
      <c r="E127" s="116">
        <f t="shared" si="175"/>
        <v>5622.43</v>
      </c>
      <c r="F127" s="117">
        <f t="shared" si="176"/>
        <v>44249</v>
      </c>
      <c r="G127" s="118">
        <f t="shared" si="150"/>
        <v>8.5998898553949488E-3</v>
      </c>
      <c r="H127" s="119">
        <f t="shared" si="168"/>
        <v>44306</v>
      </c>
      <c r="I127" s="119">
        <f t="shared" si="151"/>
        <v>44306</v>
      </c>
      <c r="J127" s="120">
        <f t="shared" si="160"/>
        <v>20</v>
      </c>
      <c r="K127" s="120">
        <f t="shared" si="177"/>
        <v>19</v>
      </c>
      <c r="L127" s="8">
        <f t="shared" si="161"/>
        <v>1.00816814</v>
      </c>
      <c r="M127" s="121">
        <f t="shared" si="178"/>
        <v>1.01603384</v>
      </c>
      <c r="N127" s="121">
        <f t="shared" si="172"/>
        <v>1.0341999889123843</v>
      </c>
      <c r="O127" s="114">
        <f t="shared" si="174"/>
        <v>1.0426474699999999</v>
      </c>
      <c r="P127" s="114">
        <f t="shared" si="152"/>
        <v>1042.6474700000001</v>
      </c>
      <c r="Q127" s="11">
        <f t="shared" si="169"/>
        <v>0</v>
      </c>
      <c r="R127" s="30">
        <f t="shared" si="162"/>
        <v>0</v>
      </c>
      <c r="S127" s="8">
        <f t="shared" si="153"/>
        <v>0</v>
      </c>
      <c r="T127" s="123">
        <f t="shared" si="163"/>
        <v>8.5599999999999996E-2</v>
      </c>
      <c r="U127" s="122">
        <f t="shared" si="173"/>
        <v>19</v>
      </c>
      <c r="V127" s="122">
        <v>252</v>
      </c>
      <c r="W127" s="121">
        <f t="shared" si="154"/>
        <v>1.006211768</v>
      </c>
      <c r="X127" s="114">
        <f t="shared" si="155"/>
        <v>6.4766841800000003</v>
      </c>
      <c r="Y127" s="114">
        <f t="shared" si="156"/>
        <v>0</v>
      </c>
      <c r="Z127" s="126" t="str">
        <f t="shared" si="170"/>
        <v>A+J=</v>
      </c>
      <c r="AA127" s="119">
        <f t="shared" si="171"/>
        <v>44306</v>
      </c>
      <c r="AB127" s="4"/>
      <c r="AC127" s="130"/>
      <c r="AD127" s="136"/>
      <c r="AE127" s="132"/>
      <c r="AF127" s="134"/>
      <c r="AG127" s="143"/>
      <c r="AH127" s="142"/>
      <c r="AI127" s="138"/>
      <c r="AJ127" s="132"/>
      <c r="AK127" s="130"/>
      <c r="AL127" s="139"/>
      <c r="AM127" s="136"/>
      <c r="AN127" s="7"/>
      <c r="AO127" s="136">
        <f t="shared" si="179"/>
        <v>0</v>
      </c>
      <c r="AP127" s="162" t="e">
        <f>VLOOKUP($AO127,[1]Plan1!$EW$172:$EZ$293,2)</f>
        <v>#N/A</v>
      </c>
      <c r="AQ127" s="161" t="e">
        <f t="shared" si="164"/>
        <v>#NUM!</v>
      </c>
      <c r="AR127" s="162" t="e">
        <f>VLOOKUP($AO127,[1]Plan1!$EW$172:$EZ$293,4)</f>
        <v>#N/A</v>
      </c>
      <c r="AS127" s="161" t="e">
        <f t="shared" si="165"/>
        <v>#NUM!</v>
      </c>
      <c r="AT127" s="163" t="e">
        <f t="shared" si="166"/>
        <v>#N/A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58"/>
        <v>44304</v>
      </c>
      <c r="B128" s="114">
        <f t="shared" si="149"/>
        <v>1049.12415418</v>
      </c>
      <c r="C128" s="114">
        <f t="shared" si="167"/>
        <v>1000</v>
      </c>
      <c r="D128" s="115">
        <f t="shared" si="159"/>
        <v>5574.49</v>
      </c>
      <c r="E128" s="116">
        <f t="shared" si="175"/>
        <v>5622.43</v>
      </c>
      <c r="F128" s="117">
        <f t="shared" si="176"/>
        <v>44249</v>
      </c>
      <c r="G128" s="118">
        <f t="shared" si="150"/>
        <v>8.5998898553949488E-3</v>
      </c>
      <c r="H128" s="119">
        <f t="shared" si="168"/>
        <v>44306</v>
      </c>
      <c r="I128" s="119">
        <f t="shared" si="151"/>
        <v>44306</v>
      </c>
      <c r="J128" s="120">
        <f t="shared" si="160"/>
        <v>20</v>
      </c>
      <c r="K128" s="120">
        <f t="shared" si="177"/>
        <v>19</v>
      </c>
      <c r="L128" s="8">
        <f t="shared" si="161"/>
        <v>1.00816814</v>
      </c>
      <c r="M128" s="121">
        <f t="shared" si="178"/>
        <v>1.01603384</v>
      </c>
      <c r="N128" s="121">
        <f t="shared" si="172"/>
        <v>1.0341999889123843</v>
      </c>
      <c r="O128" s="114">
        <f t="shared" si="174"/>
        <v>1.0426474699999999</v>
      </c>
      <c r="P128" s="114">
        <f t="shared" si="152"/>
        <v>1042.6474700000001</v>
      </c>
      <c r="Q128" s="11">
        <f t="shared" si="169"/>
        <v>0</v>
      </c>
      <c r="R128" s="30">
        <f t="shared" si="162"/>
        <v>0</v>
      </c>
      <c r="S128" s="8">
        <f t="shared" si="153"/>
        <v>0</v>
      </c>
      <c r="T128" s="123">
        <f t="shared" si="163"/>
        <v>8.5599999999999996E-2</v>
      </c>
      <c r="U128" s="122">
        <f t="shared" si="173"/>
        <v>19</v>
      </c>
      <c r="V128" s="122">
        <v>252</v>
      </c>
      <c r="W128" s="121">
        <f t="shared" si="154"/>
        <v>1.006211768</v>
      </c>
      <c r="X128" s="114">
        <f t="shared" si="155"/>
        <v>6.4766841800000003</v>
      </c>
      <c r="Y128" s="114">
        <f t="shared" si="156"/>
        <v>0</v>
      </c>
      <c r="Z128" s="126" t="str">
        <f t="shared" si="170"/>
        <v>A+J=</v>
      </c>
      <c r="AA128" s="119">
        <f t="shared" si="171"/>
        <v>44306</v>
      </c>
      <c r="AB128" s="4"/>
      <c r="AC128" s="130"/>
      <c r="AD128" s="136"/>
      <c r="AE128" s="132"/>
      <c r="AF128" s="134"/>
      <c r="AG128" s="143"/>
      <c r="AH128" s="142"/>
      <c r="AI128" s="138"/>
      <c r="AJ128" s="132"/>
      <c r="AK128" s="130"/>
      <c r="AL128" s="139"/>
      <c r="AM128" s="136"/>
      <c r="AN128" s="7"/>
      <c r="AO128" s="136">
        <f t="shared" si="179"/>
        <v>0</v>
      </c>
      <c r="AP128" s="162" t="e">
        <f>VLOOKUP($AO128,[1]Plan1!$EW$172:$EZ$293,2)</f>
        <v>#N/A</v>
      </c>
      <c r="AQ128" s="161" t="e">
        <f t="shared" si="164"/>
        <v>#NUM!</v>
      </c>
      <c r="AR128" s="162" t="e">
        <f>VLOOKUP($AO128,[1]Plan1!$EW$172:$EZ$293,4)</f>
        <v>#N/A</v>
      </c>
      <c r="AS128" s="161" t="e">
        <f t="shared" si="165"/>
        <v>#NUM!</v>
      </c>
      <c r="AT128" s="163" t="e">
        <f t="shared" si="166"/>
        <v>#N/A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58"/>
        <v>44305</v>
      </c>
      <c r="B129" s="114">
        <f t="shared" si="149"/>
        <v>1049.12415418</v>
      </c>
      <c r="C129" s="114">
        <f t="shared" si="167"/>
        <v>1000</v>
      </c>
      <c r="D129" s="115">
        <f t="shared" si="159"/>
        <v>5574.49</v>
      </c>
      <c r="E129" s="116">
        <f t="shared" si="175"/>
        <v>5622.43</v>
      </c>
      <c r="F129" s="117">
        <f t="shared" si="176"/>
        <v>44249</v>
      </c>
      <c r="G129" s="118">
        <f t="shared" si="150"/>
        <v>8.5998898553949488E-3</v>
      </c>
      <c r="H129" s="119">
        <f t="shared" si="168"/>
        <v>44306</v>
      </c>
      <c r="I129" s="119">
        <f t="shared" si="151"/>
        <v>44306</v>
      </c>
      <c r="J129" s="120">
        <f t="shared" si="160"/>
        <v>20</v>
      </c>
      <c r="K129" s="120">
        <f t="shared" si="177"/>
        <v>19</v>
      </c>
      <c r="L129" s="8">
        <f t="shared" si="161"/>
        <v>1.00816814</v>
      </c>
      <c r="M129" s="121">
        <f t="shared" si="178"/>
        <v>1.01603384</v>
      </c>
      <c r="N129" s="121">
        <f t="shared" si="172"/>
        <v>1.0341999889123843</v>
      </c>
      <c r="O129" s="114">
        <f t="shared" si="174"/>
        <v>1.0426474699999999</v>
      </c>
      <c r="P129" s="114">
        <f t="shared" si="152"/>
        <v>1042.6474700000001</v>
      </c>
      <c r="Q129" s="11">
        <f t="shared" si="169"/>
        <v>0</v>
      </c>
      <c r="R129" s="30">
        <f t="shared" si="162"/>
        <v>0</v>
      </c>
      <c r="S129" s="8">
        <f t="shared" si="153"/>
        <v>0</v>
      </c>
      <c r="T129" s="123">
        <f t="shared" si="163"/>
        <v>8.5599999999999996E-2</v>
      </c>
      <c r="U129" s="122">
        <f t="shared" si="173"/>
        <v>19</v>
      </c>
      <c r="V129" s="122">
        <v>252</v>
      </c>
      <c r="W129" s="121">
        <f t="shared" si="154"/>
        <v>1.006211768</v>
      </c>
      <c r="X129" s="114">
        <f t="shared" si="155"/>
        <v>6.4766841800000003</v>
      </c>
      <c r="Y129" s="114">
        <f t="shared" si="156"/>
        <v>0</v>
      </c>
      <c r="Z129" s="126" t="str">
        <f t="shared" si="170"/>
        <v>A+J=</v>
      </c>
      <c r="AA129" s="119">
        <f t="shared" si="171"/>
        <v>44306</v>
      </c>
      <c r="AB129" s="4"/>
      <c r="AC129" s="130"/>
      <c r="AD129" s="136"/>
      <c r="AE129" s="132"/>
      <c r="AF129" s="134"/>
      <c r="AG129" s="143"/>
      <c r="AH129" s="142"/>
      <c r="AI129" s="138"/>
      <c r="AJ129" s="132"/>
      <c r="AK129" s="130"/>
      <c r="AL129" s="139"/>
      <c r="AM129" s="136"/>
      <c r="AN129" s="7"/>
      <c r="AO129" s="136">
        <f t="shared" si="179"/>
        <v>0</v>
      </c>
      <c r="AP129" s="162" t="e">
        <f>VLOOKUP($AO129,[1]Plan1!$EW$172:$EZ$293,2)</f>
        <v>#N/A</v>
      </c>
      <c r="AQ129" s="161" t="e">
        <f t="shared" si="164"/>
        <v>#NUM!</v>
      </c>
      <c r="AR129" s="162" t="e">
        <f>VLOOKUP($AO129,[1]Plan1!$EW$172:$EZ$293,4)</f>
        <v>#N/A</v>
      </c>
      <c r="AS129" s="161" t="e">
        <f t="shared" si="165"/>
        <v>#NUM!</v>
      </c>
      <c r="AT129" s="163" t="e">
        <f t="shared" si="166"/>
        <v>#N/A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58"/>
        <v>44306</v>
      </c>
      <c r="B130" s="114">
        <f t="shared" si="149"/>
        <v>1049.9155747100001</v>
      </c>
      <c r="C130" s="114">
        <f t="shared" si="167"/>
        <v>1000</v>
      </c>
      <c r="D130" s="115">
        <f t="shared" si="159"/>
        <v>5574.49</v>
      </c>
      <c r="E130" s="116">
        <f t="shared" si="175"/>
        <v>5622.43</v>
      </c>
      <c r="F130" s="117">
        <f t="shared" si="176"/>
        <v>44249</v>
      </c>
      <c r="G130" s="118">
        <f t="shared" si="150"/>
        <v>8.5998898553949488E-3</v>
      </c>
      <c r="H130" s="119">
        <f t="shared" si="168"/>
        <v>44336</v>
      </c>
      <c r="I130" s="119">
        <f t="shared" si="151"/>
        <v>44306</v>
      </c>
      <c r="J130" s="120">
        <f t="shared" si="160"/>
        <v>20</v>
      </c>
      <c r="K130" s="120">
        <f t="shared" si="177"/>
        <v>20</v>
      </c>
      <c r="L130" s="8">
        <f t="shared" si="161"/>
        <v>1.00859988</v>
      </c>
      <c r="M130" s="121">
        <f t="shared" si="178"/>
        <v>1.01603384</v>
      </c>
      <c r="N130" s="121">
        <f t="shared" si="172"/>
        <v>1.0341999889123843</v>
      </c>
      <c r="O130" s="114">
        <f t="shared" si="174"/>
        <v>1.0430939800000001</v>
      </c>
      <c r="P130" s="114">
        <f t="shared" si="152"/>
        <v>1043.0939800000001</v>
      </c>
      <c r="Q130" s="11">
        <f t="shared" si="169"/>
        <v>4</v>
      </c>
      <c r="R130" s="30">
        <f t="shared" si="162"/>
        <v>0</v>
      </c>
      <c r="S130" s="8">
        <f t="shared" si="153"/>
        <v>0</v>
      </c>
      <c r="T130" s="123">
        <f t="shared" si="163"/>
        <v>8.5599999999999996E-2</v>
      </c>
      <c r="U130" s="122">
        <f t="shared" si="173"/>
        <v>20</v>
      </c>
      <c r="V130" s="122">
        <v>252</v>
      </c>
      <c r="W130" s="121">
        <f t="shared" si="154"/>
        <v>1.0065397700000001</v>
      </c>
      <c r="X130" s="114">
        <f t="shared" si="155"/>
        <v>6.8215947100000003</v>
      </c>
      <c r="Y130" s="114">
        <f t="shared" si="156"/>
        <v>6.8215947100000003</v>
      </c>
      <c r="Z130" s="126" t="str">
        <f t="shared" si="170"/>
        <v>A+J=</v>
      </c>
      <c r="AA130" s="119">
        <f t="shared" si="171"/>
        <v>44306</v>
      </c>
      <c r="AB130" s="4"/>
      <c r="AC130" s="130"/>
      <c r="AD130" s="136"/>
      <c r="AE130" s="132"/>
      <c r="AF130" s="134"/>
      <c r="AG130" s="143"/>
      <c r="AH130" s="142"/>
      <c r="AI130" s="138"/>
      <c r="AJ130" s="132"/>
      <c r="AK130" s="130"/>
      <c r="AL130" s="139"/>
      <c r="AM130" s="136"/>
      <c r="AN130" s="7"/>
      <c r="AO130" s="136">
        <f t="shared" si="179"/>
        <v>0</v>
      </c>
      <c r="AP130" s="162" t="e">
        <f>VLOOKUP($AO130,[1]Plan1!$EW$172:$EZ$293,2)</f>
        <v>#N/A</v>
      </c>
      <c r="AQ130" s="161" t="e">
        <f t="shared" si="164"/>
        <v>#NUM!</v>
      </c>
      <c r="AR130" s="162" t="e">
        <f>VLOOKUP($AO130,[1]Plan1!$EW$172:$EZ$293,4)</f>
        <v>#N/A</v>
      </c>
      <c r="AS130" s="161" t="e">
        <f t="shared" si="165"/>
        <v>#NUM!</v>
      </c>
      <c r="AT130" s="163" t="e">
        <f t="shared" si="166"/>
        <v>#N/A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58"/>
        <v>44307</v>
      </c>
      <c r="B131" s="114">
        <f t="shared" si="149"/>
        <v>1043.8940645599998</v>
      </c>
      <c r="C131" s="114">
        <f t="shared" si="167"/>
        <v>1000</v>
      </c>
      <c r="D131" s="115">
        <f t="shared" si="159"/>
        <v>5622.43</v>
      </c>
      <c r="E131" s="116">
        <f t="shared" si="175"/>
        <v>5674.72</v>
      </c>
      <c r="F131" s="117">
        <f t="shared" si="176"/>
        <v>44275</v>
      </c>
      <c r="G131" s="118">
        <f t="shared" si="150"/>
        <v>9.3002491805145304E-3</v>
      </c>
      <c r="H131" s="119">
        <f t="shared" si="168"/>
        <v>44336</v>
      </c>
      <c r="I131" s="119">
        <f t="shared" si="151"/>
        <v>44336</v>
      </c>
      <c r="J131" s="120">
        <f t="shared" si="160"/>
        <v>21</v>
      </c>
      <c r="K131" s="120">
        <f t="shared" si="177"/>
        <v>1</v>
      </c>
      <c r="L131" s="8">
        <f t="shared" si="161"/>
        <v>1.00044091</v>
      </c>
      <c r="M131" s="121">
        <f t="shared" si="178"/>
        <v>1.00859988</v>
      </c>
      <c r="N131" s="121">
        <f t="shared" si="172"/>
        <v>1.0430939847130321</v>
      </c>
      <c r="O131" s="114">
        <f t="shared" si="174"/>
        <v>1.0435538900000001</v>
      </c>
      <c r="P131" s="114">
        <f t="shared" si="152"/>
        <v>1043.5538899999999</v>
      </c>
      <c r="Q131" s="11">
        <f t="shared" si="169"/>
        <v>0</v>
      </c>
      <c r="R131" s="30">
        <f t="shared" si="162"/>
        <v>0</v>
      </c>
      <c r="S131" s="8">
        <f t="shared" si="153"/>
        <v>0</v>
      </c>
      <c r="T131" s="123">
        <f t="shared" si="163"/>
        <v>8.5599999999999996E-2</v>
      </c>
      <c r="U131" s="122">
        <f t="shared" si="173"/>
        <v>1</v>
      </c>
      <c r="V131" s="122">
        <v>252</v>
      </c>
      <c r="W131" s="121">
        <f t="shared" si="154"/>
        <v>1.0003259769999999</v>
      </c>
      <c r="X131" s="114">
        <f t="shared" si="155"/>
        <v>0.34017456000000001</v>
      </c>
      <c r="Y131" s="114">
        <f t="shared" si="156"/>
        <v>0</v>
      </c>
      <c r="Z131" s="126" t="str">
        <f t="shared" si="170"/>
        <v>A+J=</v>
      </c>
      <c r="AA131" s="119">
        <f t="shared" si="171"/>
        <v>44336</v>
      </c>
      <c r="AB131" s="4"/>
      <c r="AC131" s="130"/>
      <c r="AD131" s="136"/>
      <c r="AE131" s="132"/>
      <c r="AF131" s="134"/>
      <c r="AG131" s="143"/>
      <c r="AH131" s="142"/>
      <c r="AI131" s="138"/>
      <c r="AJ131" s="132"/>
      <c r="AK131" s="130"/>
      <c r="AL131" s="139"/>
      <c r="AM131" s="136"/>
      <c r="AN131" s="7"/>
      <c r="AO131" s="136">
        <f t="shared" si="179"/>
        <v>0</v>
      </c>
      <c r="AP131" s="162" t="e">
        <f>VLOOKUP($AO131,[1]Plan1!$EW$172:$EZ$293,2)</f>
        <v>#N/A</v>
      </c>
      <c r="AQ131" s="161" t="e">
        <f t="shared" si="164"/>
        <v>#NUM!</v>
      </c>
      <c r="AR131" s="162" t="e">
        <f>VLOOKUP($AO131,[1]Plan1!$EW$172:$EZ$293,4)</f>
        <v>#N/A</v>
      </c>
      <c r="AS131" s="161" t="e">
        <f t="shared" si="165"/>
        <v>#NUM!</v>
      </c>
      <c r="AT131" s="163" t="e">
        <f t="shared" si="166"/>
        <v>#N/A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58"/>
        <v>44308</v>
      </c>
      <c r="B132" s="114">
        <f t="shared" si="149"/>
        <v>1043.8940645599998</v>
      </c>
      <c r="C132" s="114">
        <f t="shared" si="167"/>
        <v>1000</v>
      </c>
      <c r="D132" s="115">
        <f t="shared" si="159"/>
        <v>5622.43</v>
      </c>
      <c r="E132" s="116">
        <f t="shared" si="175"/>
        <v>5674.72</v>
      </c>
      <c r="F132" s="117">
        <f t="shared" si="176"/>
        <v>44275</v>
      </c>
      <c r="G132" s="118">
        <f t="shared" si="150"/>
        <v>9.3002491805145304E-3</v>
      </c>
      <c r="H132" s="119">
        <f t="shared" si="168"/>
        <v>44336</v>
      </c>
      <c r="I132" s="119">
        <f t="shared" si="151"/>
        <v>44336</v>
      </c>
      <c r="J132" s="120">
        <f t="shared" si="160"/>
        <v>21</v>
      </c>
      <c r="K132" s="120">
        <f t="shared" si="177"/>
        <v>1</v>
      </c>
      <c r="L132" s="8">
        <f t="shared" si="161"/>
        <v>1.00044091</v>
      </c>
      <c r="M132" s="121">
        <f t="shared" si="178"/>
        <v>1.00859988</v>
      </c>
      <c r="N132" s="121">
        <f t="shared" si="172"/>
        <v>1.0430939847130321</v>
      </c>
      <c r="O132" s="114">
        <f t="shared" si="174"/>
        <v>1.0435538900000001</v>
      </c>
      <c r="P132" s="114">
        <f t="shared" si="152"/>
        <v>1043.5538899999999</v>
      </c>
      <c r="Q132" s="11">
        <f t="shared" si="169"/>
        <v>0</v>
      </c>
      <c r="R132" s="30">
        <f t="shared" si="162"/>
        <v>0</v>
      </c>
      <c r="S132" s="8">
        <f t="shared" si="153"/>
        <v>0</v>
      </c>
      <c r="T132" s="123">
        <f t="shared" si="163"/>
        <v>8.5599999999999996E-2</v>
      </c>
      <c r="U132" s="122">
        <f t="shared" si="173"/>
        <v>1</v>
      </c>
      <c r="V132" s="122">
        <v>252</v>
      </c>
      <c r="W132" s="121">
        <f t="shared" si="154"/>
        <v>1.0003259769999999</v>
      </c>
      <c r="X132" s="114">
        <f t="shared" si="155"/>
        <v>0.34017456000000001</v>
      </c>
      <c r="Y132" s="114">
        <f t="shared" si="156"/>
        <v>0</v>
      </c>
      <c r="Z132" s="126" t="str">
        <f t="shared" si="170"/>
        <v>A+J=</v>
      </c>
      <c r="AA132" s="119">
        <f t="shared" si="171"/>
        <v>44336</v>
      </c>
      <c r="AB132" s="4"/>
      <c r="AC132" s="130"/>
      <c r="AD132" s="136"/>
      <c r="AE132" s="132"/>
      <c r="AF132" s="134"/>
      <c r="AG132" s="143"/>
      <c r="AH132" s="142"/>
      <c r="AI132" s="138"/>
      <c r="AJ132" s="132"/>
      <c r="AK132" s="130"/>
      <c r="AL132" s="139"/>
      <c r="AM132" s="136"/>
      <c r="AN132" s="7"/>
      <c r="AO132" s="136">
        <f t="shared" ref="AO132:AO159" si="180">AJ298</f>
        <v>0</v>
      </c>
      <c r="AP132" s="162" t="e">
        <f>VLOOKUP($AO132,[1]Plan1!$EW$172:$EZ$293,2)</f>
        <v>#N/A</v>
      </c>
      <c r="AQ132" s="161" t="e">
        <f t="shared" si="164"/>
        <v>#NUM!</v>
      </c>
      <c r="AR132" s="162" t="e">
        <f>VLOOKUP($AO132,[1]Plan1!$EW$172:$EZ$293,4)</f>
        <v>#N/A</v>
      </c>
      <c r="AS132" s="161" t="e">
        <f t="shared" si="165"/>
        <v>#NUM!</v>
      </c>
      <c r="AT132" s="163" t="e">
        <f t="shared" ref="AT132:AT159" si="181">(AR132/AP132)-1</f>
        <v>#N/A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58"/>
        <v>44309</v>
      </c>
      <c r="B133" s="114">
        <f t="shared" si="149"/>
        <v>1044.6947797800001</v>
      </c>
      <c r="C133" s="114">
        <f t="shared" si="167"/>
        <v>1000</v>
      </c>
      <c r="D133" s="115">
        <f t="shared" si="159"/>
        <v>5622.43</v>
      </c>
      <c r="E133" s="116">
        <f t="shared" si="175"/>
        <v>5674.72</v>
      </c>
      <c r="F133" s="117">
        <f t="shared" si="176"/>
        <v>44275</v>
      </c>
      <c r="G133" s="118">
        <f t="shared" si="150"/>
        <v>9.3002491805145304E-3</v>
      </c>
      <c r="H133" s="119">
        <f t="shared" si="168"/>
        <v>44336</v>
      </c>
      <c r="I133" s="119">
        <f t="shared" si="151"/>
        <v>44336</v>
      </c>
      <c r="J133" s="120">
        <f t="shared" si="160"/>
        <v>21</v>
      </c>
      <c r="K133" s="120">
        <f t="shared" si="177"/>
        <v>2</v>
      </c>
      <c r="L133" s="8">
        <f t="shared" si="161"/>
        <v>1.0008820300000001</v>
      </c>
      <c r="M133" s="121">
        <f t="shared" si="178"/>
        <v>1.00859988</v>
      </c>
      <c r="N133" s="121">
        <f t="shared" si="172"/>
        <v>1.0430939847130321</v>
      </c>
      <c r="O133" s="114">
        <f t="shared" si="174"/>
        <v>1.0440140200000001</v>
      </c>
      <c r="P133" s="114">
        <f t="shared" si="152"/>
        <v>1044.0140200000001</v>
      </c>
      <c r="Q133" s="11">
        <f t="shared" si="169"/>
        <v>0</v>
      </c>
      <c r="R133" s="30">
        <f t="shared" si="162"/>
        <v>0</v>
      </c>
      <c r="S133" s="8">
        <f t="shared" si="153"/>
        <v>0</v>
      </c>
      <c r="T133" s="123">
        <f t="shared" si="163"/>
        <v>8.5599999999999996E-2</v>
      </c>
      <c r="U133" s="122">
        <f t="shared" si="173"/>
        <v>2</v>
      </c>
      <c r="V133" s="122">
        <v>252</v>
      </c>
      <c r="W133" s="121">
        <f t="shared" si="154"/>
        <v>1.00065206</v>
      </c>
      <c r="X133" s="114">
        <f t="shared" si="155"/>
        <v>0.68075978000000004</v>
      </c>
      <c r="Y133" s="114">
        <f t="shared" si="156"/>
        <v>0</v>
      </c>
      <c r="Z133" s="126" t="str">
        <f t="shared" si="170"/>
        <v>A+J=</v>
      </c>
      <c r="AA133" s="119">
        <f t="shared" si="171"/>
        <v>44336</v>
      </c>
      <c r="AB133" s="4"/>
      <c r="AC133" s="130"/>
      <c r="AD133" s="136"/>
      <c r="AE133" s="132"/>
      <c r="AF133" s="134"/>
      <c r="AG133" s="143"/>
      <c r="AH133" s="142"/>
      <c r="AI133" s="138"/>
      <c r="AJ133" s="132"/>
      <c r="AK133" s="130"/>
      <c r="AL133" s="139"/>
      <c r="AM133" s="136"/>
      <c r="AO133" s="136">
        <f t="shared" si="180"/>
        <v>0</v>
      </c>
      <c r="AP133" s="162" t="e">
        <f>VLOOKUP($AO133,[1]Plan1!$EW$172:$EZ$293,2)</f>
        <v>#N/A</v>
      </c>
      <c r="AQ133" s="161" t="e">
        <f t="shared" si="164"/>
        <v>#NUM!</v>
      </c>
      <c r="AR133" s="162" t="e">
        <f>VLOOKUP($AO133,[1]Plan1!$EW$172:$EZ$293,4)</f>
        <v>#N/A</v>
      </c>
      <c r="AS133" s="161" t="e">
        <f t="shared" si="165"/>
        <v>#NUM!</v>
      </c>
      <c r="AT133" s="163" t="e">
        <f t="shared" si="181"/>
        <v>#N/A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58"/>
        <v>44310</v>
      </c>
      <c r="B134" s="114">
        <f t="shared" si="149"/>
        <v>1045.4961070299998</v>
      </c>
      <c r="C134" s="114">
        <f t="shared" si="167"/>
        <v>1000</v>
      </c>
      <c r="D134" s="115">
        <f t="shared" si="159"/>
        <v>5622.43</v>
      </c>
      <c r="E134" s="116">
        <f t="shared" si="175"/>
        <v>5674.72</v>
      </c>
      <c r="F134" s="117">
        <f t="shared" si="176"/>
        <v>44275</v>
      </c>
      <c r="G134" s="118">
        <f t="shared" si="150"/>
        <v>9.3002491805145304E-3</v>
      </c>
      <c r="H134" s="119">
        <f t="shared" si="168"/>
        <v>44336</v>
      </c>
      <c r="I134" s="119">
        <f t="shared" si="151"/>
        <v>44336</v>
      </c>
      <c r="J134" s="120">
        <f t="shared" si="160"/>
        <v>21</v>
      </c>
      <c r="K134" s="120">
        <f t="shared" si="177"/>
        <v>3</v>
      </c>
      <c r="L134" s="8">
        <f t="shared" si="161"/>
        <v>1.0013233399999999</v>
      </c>
      <c r="M134" s="121">
        <f t="shared" si="178"/>
        <v>1.00859988</v>
      </c>
      <c r="N134" s="121">
        <f t="shared" si="172"/>
        <v>1.0430939847130321</v>
      </c>
      <c r="O134" s="114">
        <f t="shared" si="174"/>
        <v>1.04447435</v>
      </c>
      <c r="P134" s="114">
        <f t="shared" si="152"/>
        <v>1044.47435</v>
      </c>
      <c r="Q134" s="11">
        <f t="shared" si="169"/>
        <v>0</v>
      </c>
      <c r="R134" s="30">
        <f t="shared" si="162"/>
        <v>0</v>
      </c>
      <c r="S134" s="8">
        <f t="shared" si="153"/>
        <v>0</v>
      </c>
      <c r="T134" s="123">
        <f t="shared" si="163"/>
        <v>8.5599999999999996E-2</v>
      </c>
      <c r="U134" s="122">
        <f t="shared" si="173"/>
        <v>3</v>
      </c>
      <c r="V134" s="122">
        <v>252</v>
      </c>
      <c r="W134" s="121">
        <f t="shared" si="154"/>
        <v>1.00097825</v>
      </c>
      <c r="X134" s="114">
        <f t="shared" si="155"/>
        <v>1.0217570300000001</v>
      </c>
      <c r="Y134" s="114">
        <f t="shared" si="156"/>
        <v>0</v>
      </c>
      <c r="Z134" s="126" t="str">
        <f t="shared" si="170"/>
        <v>A+J=</v>
      </c>
      <c r="AA134" s="119">
        <f t="shared" si="171"/>
        <v>44336</v>
      </c>
      <c r="AB134" s="26"/>
      <c r="AC134" s="130"/>
      <c r="AD134" s="136"/>
      <c r="AE134" s="132"/>
      <c r="AF134" s="134"/>
      <c r="AG134" s="143"/>
      <c r="AH134" s="142"/>
      <c r="AI134" s="138"/>
      <c r="AJ134" s="132"/>
      <c r="AK134" s="130"/>
      <c r="AL134" s="139"/>
      <c r="AM134" s="136"/>
      <c r="AO134" s="136">
        <f t="shared" si="180"/>
        <v>0</v>
      </c>
      <c r="AP134" s="162" t="e">
        <f>VLOOKUP($AO134,[1]Plan1!$EW$172:$EZ$293,2)</f>
        <v>#N/A</v>
      </c>
      <c r="AQ134" s="161" t="e">
        <f t="shared" si="164"/>
        <v>#NUM!</v>
      </c>
      <c r="AR134" s="162" t="e">
        <f>VLOOKUP($AO134,[1]Plan1!$EW$172:$EZ$293,4)</f>
        <v>#N/A</v>
      </c>
      <c r="AS134" s="161" t="e">
        <f t="shared" si="165"/>
        <v>#NUM!</v>
      </c>
      <c r="AT134" s="163" t="e">
        <f t="shared" si="181"/>
        <v>#N/A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58"/>
        <v>44311</v>
      </c>
      <c r="B135" s="114">
        <f t="shared" si="149"/>
        <v>1045.4961070299998</v>
      </c>
      <c r="C135" s="114">
        <f t="shared" si="167"/>
        <v>1000</v>
      </c>
      <c r="D135" s="115">
        <f t="shared" si="159"/>
        <v>5622.43</v>
      </c>
      <c r="E135" s="116">
        <f t="shared" si="175"/>
        <v>5674.72</v>
      </c>
      <c r="F135" s="117">
        <f t="shared" si="176"/>
        <v>44275</v>
      </c>
      <c r="G135" s="118">
        <f t="shared" si="150"/>
        <v>9.3002491805145304E-3</v>
      </c>
      <c r="H135" s="119">
        <f t="shared" si="168"/>
        <v>44336</v>
      </c>
      <c r="I135" s="119">
        <f t="shared" si="151"/>
        <v>44336</v>
      </c>
      <c r="J135" s="120">
        <f t="shared" si="160"/>
        <v>21</v>
      </c>
      <c r="K135" s="120">
        <f t="shared" si="177"/>
        <v>3</v>
      </c>
      <c r="L135" s="8">
        <f t="shared" si="161"/>
        <v>1.0013233399999999</v>
      </c>
      <c r="M135" s="121">
        <f t="shared" si="178"/>
        <v>1.00859988</v>
      </c>
      <c r="N135" s="121">
        <f t="shared" si="172"/>
        <v>1.0430939847130321</v>
      </c>
      <c r="O135" s="114">
        <f t="shared" si="174"/>
        <v>1.04447435</v>
      </c>
      <c r="P135" s="114">
        <f t="shared" si="152"/>
        <v>1044.47435</v>
      </c>
      <c r="Q135" s="11">
        <f t="shared" si="169"/>
        <v>0</v>
      </c>
      <c r="R135" s="30">
        <f t="shared" si="162"/>
        <v>0</v>
      </c>
      <c r="S135" s="8">
        <f t="shared" si="153"/>
        <v>0</v>
      </c>
      <c r="T135" s="123">
        <f t="shared" si="163"/>
        <v>8.5599999999999996E-2</v>
      </c>
      <c r="U135" s="122">
        <f t="shared" si="173"/>
        <v>3</v>
      </c>
      <c r="V135" s="122">
        <v>252</v>
      </c>
      <c r="W135" s="121">
        <f t="shared" si="154"/>
        <v>1.00097825</v>
      </c>
      <c r="X135" s="114">
        <f t="shared" si="155"/>
        <v>1.0217570300000001</v>
      </c>
      <c r="Y135" s="114">
        <f t="shared" si="156"/>
        <v>0</v>
      </c>
      <c r="Z135" s="126" t="str">
        <f t="shared" si="170"/>
        <v>A+J=</v>
      </c>
      <c r="AA135" s="119">
        <f t="shared" si="171"/>
        <v>44336</v>
      </c>
      <c r="AB135" s="4"/>
      <c r="AC135" s="130"/>
      <c r="AD135" s="136"/>
      <c r="AE135" s="132"/>
      <c r="AF135" s="134"/>
      <c r="AG135" s="143"/>
      <c r="AH135" s="142"/>
      <c r="AI135" s="138"/>
      <c r="AJ135" s="132"/>
      <c r="AK135" s="130"/>
      <c r="AL135" s="139"/>
      <c r="AM135" s="136"/>
      <c r="AO135" s="136">
        <f t="shared" si="180"/>
        <v>0</v>
      </c>
      <c r="AP135" s="162" t="e">
        <f>VLOOKUP($AO135,[1]Plan1!$EW$172:$EZ$293,2)</f>
        <v>#N/A</v>
      </c>
      <c r="AQ135" s="161" t="e">
        <f t="shared" si="164"/>
        <v>#NUM!</v>
      </c>
      <c r="AR135" s="162" t="e">
        <f>VLOOKUP($AO135,[1]Plan1!$EW$172:$EZ$293,4)</f>
        <v>#N/A</v>
      </c>
      <c r="AS135" s="161" t="e">
        <f t="shared" si="165"/>
        <v>#NUM!</v>
      </c>
      <c r="AT135" s="163" t="e">
        <f t="shared" si="181"/>
        <v>#N/A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58"/>
        <v>44312</v>
      </c>
      <c r="B136" s="114">
        <f t="shared" si="149"/>
        <v>1045.4961070299998</v>
      </c>
      <c r="C136" s="114">
        <f t="shared" si="167"/>
        <v>1000</v>
      </c>
      <c r="D136" s="115">
        <f t="shared" si="159"/>
        <v>5622.43</v>
      </c>
      <c r="E136" s="116">
        <f t="shared" si="175"/>
        <v>5674.72</v>
      </c>
      <c r="F136" s="117">
        <f t="shared" si="176"/>
        <v>44275</v>
      </c>
      <c r="G136" s="118">
        <f t="shared" si="150"/>
        <v>9.3002491805145304E-3</v>
      </c>
      <c r="H136" s="119">
        <f t="shared" si="168"/>
        <v>44336</v>
      </c>
      <c r="I136" s="119">
        <f t="shared" si="151"/>
        <v>44336</v>
      </c>
      <c r="J136" s="120">
        <f t="shared" si="160"/>
        <v>21</v>
      </c>
      <c r="K136" s="120">
        <f t="shared" si="177"/>
        <v>3</v>
      </c>
      <c r="L136" s="8">
        <f t="shared" si="161"/>
        <v>1.0013233399999999</v>
      </c>
      <c r="M136" s="121">
        <f t="shared" si="178"/>
        <v>1.00859988</v>
      </c>
      <c r="N136" s="121">
        <f t="shared" si="172"/>
        <v>1.0430939847130321</v>
      </c>
      <c r="O136" s="114">
        <f t="shared" si="174"/>
        <v>1.04447435</v>
      </c>
      <c r="P136" s="114">
        <f t="shared" si="152"/>
        <v>1044.47435</v>
      </c>
      <c r="Q136" s="11">
        <f t="shared" si="169"/>
        <v>0</v>
      </c>
      <c r="R136" s="30">
        <f t="shared" si="162"/>
        <v>0</v>
      </c>
      <c r="S136" s="8">
        <f t="shared" si="153"/>
        <v>0</v>
      </c>
      <c r="T136" s="123">
        <f t="shared" si="163"/>
        <v>8.5599999999999996E-2</v>
      </c>
      <c r="U136" s="122">
        <f t="shared" si="173"/>
        <v>3</v>
      </c>
      <c r="V136" s="122">
        <v>252</v>
      </c>
      <c r="W136" s="121">
        <f t="shared" si="154"/>
        <v>1.00097825</v>
      </c>
      <c r="X136" s="114">
        <f t="shared" si="155"/>
        <v>1.0217570300000001</v>
      </c>
      <c r="Y136" s="114">
        <f t="shared" si="156"/>
        <v>0</v>
      </c>
      <c r="Z136" s="126" t="str">
        <f t="shared" si="170"/>
        <v>A+J=</v>
      </c>
      <c r="AA136" s="119">
        <f t="shared" si="171"/>
        <v>44336</v>
      </c>
      <c r="AB136" s="4"/>
      <c r="AC136" s="130"/>
      <c r="AD136" s="136"/>
      <c r="AE136" s="132"/>
      <c r="AF136" s="134"/>
      <c r="AG136" s="143"/>
      <c r="AH136" s="142"/>
      <c r="AI136" s="138"/>
      <c r="AJ136" s="132"/>
      <c r="AK136" s="130"/>
      <c r="AL136" s="139"/>
      <c r="AM136" s="136"/>
      <c r="AO136" s="136">
        <f t="shared" si="180"/>
        <v>0</v>
      </c>
      <c r="AP136" s="162" t="e">
        <f>VLOOKUP($AO136,[1]Plan1!$EW$172:$EZ$293,2)</f>
        <v>#N/A</v>
      </c>
      <c r="AQ136" s="161" t="e">
        <f t="shared" si="164"/>
        <v>#NUM!</v>
      </c>
      <c r="AR136" s="162" t="e">
        <f>VLOOKUP($AO136,[1]Plan1!$EW$172:$EZ$293,4)</f>
        <v>#N/A</v>
      </c>
      <c r="AS136" s="161" t="e">
        <f t="shared" si="165"/>
        <v>#NUM!</v>
      </c>
      <c r="AT136" s="163" t="e">
        <f t="shared" si="181"/>
        <v>#N/A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58"/>
        <v>44313</v>
      </c>
      <c r="B137" s="114">
        <f t="shared" si="149"/>
        <v>1046.2980356</v>
      </c>
      <c r="C137" s="114">
        <f t="shared" si="167"/>
        <v>1000</v>
      </c>
      <c r="D137" s="115">
        <f t="shared" si="159"/>
        <v>5622.43</v>
      </c>
      <c r="E137" s="116">
        <f t="shared" si="175"/>
        <v>5674.72</v>
      </c>
      <c r="F137" s="117">
        <f t="shared" si="176"/>
        <v>44275</v>
      </c>
      <c r="G137" s="118">
        <f t="shared" si="150"/>
        <v>9.3002491805145304E-3</v>
      </c>
      <c r="H137" s="119">
        <f t="shared" si="168"/>
        <v>44336</v>
      </c>
      <c r="I137" s="119">
        <f t="shared" si="151"/>
        <v>44336</v>
      </c>
      <c r="J137" s="120">
        <f t="shared" si="160"/>
        <v>21</v>
      </c>
      <c r="K137" s="120">
        <f t="shared" si="177"/>
        <v>4</v>
      </c>
      <c r="L137" s="8">
        <f t="shared" si="161"/>
        <v>1.0017648400000001</v>
      </c>
      <c r="M137" s="121">
        <f t="shared" si="178"/>
        <v>1.00859988</v>
      </c>
      <c r="N137" s="121">
        <f t="shared" si="172"/>
        <v>1.0430939847130321</v>
      </c>
      <c r="O137" s="114">
        <f t="shared" si="174"/>
        <v>1.0449348700000001</v>
      </c>
      <c r="P137" s="114">
        <f t="shared" si="152"/>
        <v>1044.93487</v>
      </c>
      <c r="Q137" s="11">
        <f t="shared" si="169"/>
        <v>0</v>
      </c>
      <c r="R137" s="30">
        <f t="shared" si="162"/>
        <v>0</v>
      </c>
      <c r="S137" s="8">
        <f t="shared" si="153"/>
        <v>0</v>
      </c>
      <c r="T137" s="123">
        <f t="shared" si="163"/>
        <v>8.5599999999999996E-2</v>
      </c>
      <c r="U137" s="122">
        <f t="shared" si="173"/>
        <v>4</v>
      </c>
      <c r="V137" s="122">
        <v>252</v>
      </c>
      <c r="W137" s="121">
        <f t="shared" si="154"/>
        <v>1.0013045460000001</v>
      </c>
      <c r="X137" s="114">
        <f t="shared" si="155"/>
        <v>1.3631656000000001</v>
      </c>
      <c r="Y137" s="114">
        <f t="shared" si="156"/>
        <v>0</v>
      </c>
      <c r="Z137" s="126" t="str">
        <f t="shared" si="170"/>
        <v>A+J=</v>
      </c>
      <c r="AA137" s="119">
        <f t="shared" si="171"/>
        <v>44336</v>
      </c>
      <c r="AB137" s="4"/>
      <c r="AC137" s="130"/>
      <c r="AD137" s="136"/>
      <c r="AE137" s="132"/>
      <c r="AF137" s="134"/>
      <c r="AG137" s="143"/>
      <c r="AH137" s="142"/>
      <c r="AI137" s="138"/>
      <c r="AJ137" s="132"/>
      <c r="AK137" s="130"/>
      <c r="AL137" s="139"/>
      <c r="AM137" s="136"/>
      <c r="AO137" s="136">
        <f t="shared" si="180"/>
        <v>0</v>
      </c>
      <c r="AP137" s="162" t="e">
        <f>VLOOKUP($AO137,[1]Plan1!$EW$172:$EZ$293,2)</f>
        <v>#N/A</v>
      </c>
      <c r="AQ137" s="161" t="e">
        <f t="shared" si="164"/>
        <v>#NUM!</v>
      </c>
      <c r="AR137" s="162" t="e">
        <f>VLOOKUP($AO137,[1]Plan1!$EW$172:$EZ$293,4)</f>
        <v>#N/A</v>
      </c>
      <c r="AS137" s="161" t="e">
        <f t="shared" si="165"/>
        <v>#NUM!</v>
      </c>
      <c r="AT137" s="163" t="e">
        <f t="shared" si="181"/>
        <v>#N/A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58"/>
        <v>44314</v>
      </c>
      <c r="B138" s="114">
        <f t="shared" ref="B138:B201" si="182">(P138+X138)</f>
        <v>1047.10059587</v>
      </c>
      <c r="C138" s="114">
        <f t="shared" si="167"/>
        <v>1000</v>
      </c>
      <c r="D138" s="115">
        <f t="shared" si="159"/>
        <v>5622.43</v>
      </c>
      <c r="E138" s="116">
        <f t="shared" si="175"/>
        <v>5674.72</v>
      </c>
      <c r="F138" s="117">
        <f t="shared" si="176"/>
        <v>44275</v>
      </c>
      <c r="G138" s="118">
        <f t="shared" ref="G138:G201" si="183">(E138/D138)-1</f>
        <v>9.3002491805145304E-3</v>
      </c>
      <c r="H138" s="119">
        <f t="shared" si="168"/>
        <v>44336</v>
      </c>
      <c r="I138" s="119">
        <f t="shared" ref="I138:I201" si="184">IF(A138&gt;I137,H138,I137)</f>
        <v>44336</v>
      </c>
      <c r="J138" s="120">
        <f t="shared" si="160"/>
        <v>21</v>
      </c>
      <c r="K138" s="120">
        <f t="shared" si="177"/>
        <v>5</v>
      </c>
      <c r="L138" s="8">
        <f t="shared" si="161"/>
        <v>1.00220654</v>
      </c>
      <c r="M138" s="121">
        <f t="shared" si="178"/>
        <v>1.00859988</v>
      </c>
      <c r="N138" s="121">
        <f t="shared" si="172"/>
        <v>1.0430939847130321</v>
      </c>
      <c r="O138" s="114">
        <f t="shared" si="174"/>
        <v>1.0453956099999999</v>
      </c>
      <c r="P138" s="114">
        <f t="shared" ref="P138:P201" si="185">TRUNC(C138*O138,8)</f>
        <v>1045.39561</v>
      </c>
      <c r="Q138" s="11">
        <f t="shared" si="169"/>
        <v>0</v>
      </c>
      <c r="R138" s="30">
        <f t="shared" si="162"/>
        <v>0</v>
      </c>
      <c r="S138" s="8">
        <f t="shared" ref="S138:S201" si="186">IF(R138&gt;0,TRUNC(R138*P138,8),0)</f>
        <v>0</v>
      </c>
      <c r="T138" s="123">
        <f t="shared" si="163"/>
        <v>8.5599999999999996E-2</v>
      </c>
      <c r="U138" s="122">
        <f t="shared" si="173"/>
        <v>5</v>
      </c>
      <c r="V138" s="122">
        <v>252</v>
      </c>
      <c r="W138" s="121">
        <f t="shared" ref="W138:W201" si="187">ROUND((1+T138)^TRUNC((U138/V138),9),9)</f>
        <v>1.0016309480000001</v>
      </c>
      <c r="X138" s="114">
        <f t="shared" ref="X138:X201" si="188">TRUNC((P138*(W138-1)),8)</f>
        <v>1.70498587</v>
      </c>
      <c r="Y138" s="114">
        <f t="shared" ref="Y138:Y201" si="189">IF(Q138&gt;0,S138+X138,0)</f>
        <v>0</v>
      </c>
      <c r="Z138" s="126" t="str">
        <f t="shared" si="170"/>
        <v>A+J=</v>
      </c>
      <c r="AA138" s="119">
        <f t="shared" si="171"/>
        <v>44336</v>
      </c>
      <c r="AB138" s="4"/>
      <c r="AC138" s="130"/>
      <c r="AD138" s="136"/>
      <c r="AE138" s="132"/>
      <c r="AF138" s="134"/>
      <c r="AG138" s="143"/>
      <c r="AH138" s="142"/>
      <c r="AI138" s="138"/>
      <c r="AJ138" s="132"/>
      <c r="AK138" s="130"/>
      <c r="AL138" s="139"/>
      <c r="AM138" s="136"/>
      <c r="AO138" s="136">
        <f t="shared" si="180"/>
        <v>0</v>
      </c>
      <c r="AP138" s="162" t="e">
        <f>VLOOKUP($AO138,[1]Plan1!$EW$172:$EZ$293,2)</f>
        <v>#N/A</v>
      </c>
      <c r="AQ138" s="161" t="e">
        <f t="shared" si="164"/>
        <v>#NUM!</v>
      </c>
      <c r="AR138" s="162" t="e">
        <f>VLOOKUP($AO138,[1]Plan1!$EW$172:$EZ$293,4)</f>
        <v>#N/A</v>
      </c>
      <c r="AS138" s="161" t="e">
        <f t="shared" si="165"/>
        <v>#NUM!</v>
      </c>
      <c r="AT138" s="163" t="e">
        <f t="shared" si="181"/>
        <v>#N/A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90">(A138+1)</f>
        <v>44315</v>
      </c>
      <c r="B139" s="114">
        <f t="shared" si="182"/>
        <v>1047.9037592</v>
      </c>
      <c r="C139" s="114">
        <f t="shared" si="167"/>
        <v>1000</v>
      </c>
      <c r="D139" s="115">
        <f t="shared" ref="D139:D202" si="191">IF(E139=E138,D138,E138)</f>
        <v>5622.43</v>
      </c>
      <c r="E139" s="116">
        <f t="shared" si="175"/>
        <v>5674.72</v>
      </c>
      <c r="F139" s="117">
        <f t="shared" si="176"/>
        <v>44275</v>
      </c>
      <c r="G139" s="118">
        <f t="shared" si="183"/>
        <v>9.3002491805145304E-3</v>
      </c>
      <c r="H139" s="119">
        <f t="shared" si="168"/>
        <v>44336</v>
      </c>
      <c r="I139" s="119">
        <f t="shared" si="184"/>
        <v>44336</v>
      </c>
      <c r="J139" s="120">
        <f t="shared" ref="J139:J202" si="192">IF(I139=I138,J138,NETWORKDAYS(I138,I139,$AD$176:$AD$502)-1)</f>
        <v>21</v>
      </c>
      <c r="K139" s="120">
        <f t="shared" si="177"/>
        <v>6</v>
      </c>
      <c r="L139" s="8">
        <f t="shared" ref="L139:L202" si="193">IF(E139&lt;D139,1,TRUNC((E139/D139)^TRUNC((K139/J139),9),8))</f>
        <v>1.00264843</v>
      </c>
      <c r="M139" s="121">
        <f t="shared" si="178"/>
        <v>1.00859988</v>
      </c>
      <c r="N139" s="121">
        <f t="shared" si="172"/>
        <v>1.0430939847130321</v>
      </c>
      <c r="O139" s="114">
        <f t="shared" si="174"/>
        <v>1.0458565399999999</v>
      </c>
      <c r="P139" s="114">
        <f t="shared" si="185"/>
        <v>1045.85654</v>
      </c>
      <c r="Q139" s="11">
        <f t="shared" si="169"/>
        <v>0</v>
      </c>
      <c r="R139" s="30">
        <f t="shared" ref="R139:R202" si="194">IF(Q139&gt;0,VLOOKUP($A139,$AD$10:$AI$170,6),0)</f>
        <v>0</v>
      </c>
      <c r="S139" s="8">
        <f t="shared" si="186"/>
        <v>0</v>
      </c>
      <c r="T139" s="123">
        <f t="shared" ref="T139:T202" si="195">(T138)</f>
        <v>8.5599999999999996E-2</v>
      </c>
      <c r="U139" s="122">
        <f t="shared" si="173"/>
        <v>6</v>
      </c>
      <c r="V139" s="122">
        <v>252</v>
      </c>
      <c r="W139" s="121">
        <f t="shared" si="187"/>
        <v>1.0019574570000001</v>
      </c>
      <c r="X139" s="114">
        <f t="shared" si="188"/>
        <v>2.0472191999999998</v>
      </c>
      <c r="Y139" s="114">
        <f t="shared" si="189"/>
        <v>0</v>
      </c>
      <c r="Z139" s="126" t="str">
        <f t="shared" si="170"/>
        <v>A+J=</v>
      </c>
      <c r="AA139" s="119">
        <f t="shared" si="171"/>
        <v>44336</v>
      </c>
      <c r="AB139" s="4"/>
      <c r="AC139" s="130"/>
      <c r="AD139" s="136"/>
      <c r="AE139" s="132"/>
      <c r="AF139" s="134"/>
      <c r="AG139" s="143"/>
      <c r="AH139" s="142"/>
      <c r="AI139" s="138"/>
      <c r="AJ139" s="132"/>
      <c r="AK139" s="130"/>
      <c r="AL139" s="139"/>
      <c r="AM139" s="136"/>
      <c r="AO139" s="136">
        <f t="shared" si="180"/>
        <v>0</v>
      </c>
      <c r="AP139" s="162" t="e">
        <f>VLOOKUP($AO139,[1]Plan1!$EW$172:$EZ$293,2)</f>
        <v>#N/A</v>
      </c>
      <c r="AQ139" s="161" t="e">
        <f t="shared" ref="AQ139:AQ165" si="196">EDATE($AO139,-2)</f>
        <v>#NUM!</v>
      </c>
      <c r="AR139" s="162" t="e">
        <f>VLOOKUP($AO139,[1]Plan1!$EW$172:$EZ$293,4)</f>
        <v>#N/A</v>
      </c>
      <c r="AS139" s="161" t="e">
        <f t="shared" ref="AS139:AS165" si="197">EDATE($AO139,-1)</f>
        <v>#NUM!</v>
      </c>
      <c r="AT139" s="163" t="e">
        <f t="shared" si="181"/>
        <v>#N/A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90"/>
        <v>44316</v>
      </c>
      <c r="B140" s="114">
        <f t="shared" si="182"/>
        <v>1048.70754491</v>
      </c>
      <c r="C140" s="114">
        <f t="shared" ref="C140:C203" si="198">TRUNC(IF(Q139&gt;0,VLOOKUP(A139,$AD$12:$AE$170,2),C139),8)</f>
        <v>1000</v>
      </c>
      <c r="D140" s="115">
        <f t="shared" si="191"/>
        <v>5622.43</v>
      </c>
      <c r="E140" s="116">
        <f t="shared" si="175"/>
        <v>5674.72</v>
      </c>
      <c r="F140" s="117">
        <f t="shared" si="176"/>
        <v>44275</v>
      </c>
      <c r="G140" s="118">
        <f t="shared" si="183"/>
        <v>9.3002491805145304E-3</v>
      </c>
      <c r="H140" s="119">
        <f t="shared" ref="H140:H203" si="199">IF(DAY(A140)=H$9,VLOOKUP(A140,AH$118:AN$450,4),H139)</f>
        <v>44336</v>
      </c>
      <c r="I140" s="119">
        <f t="shared" si="184"/>
        <v>44336</v>
      </c>
      <c r="J140" s="120">
        <f t="shared" si="192"/>
        <v>21</v>
      </c>
      <c r="K140" s="120">
        <f t="shared" si="177"/>
        <v>7</v>
      </c>
      <c r="L140" s="8">
        <f t="shared" si="193"/>
        <v>1.00309052</v>
      </c>
      <c r="M140" s="121">
        <f t="shared" si="178"/>
        <v>1.00859988</v>
      </c>
      <c r="N140" s="121">
        <f t="shared" si="172"/>
        <v>1.0430939847130321</v>
      </c>
      <c r="O140" s="114">
        <f t="shared" si="174"/>
        <v>1.04631768</v>
      </c>
      <c r="P140" s="114">
        <f t="shared" si="185"/>
        <v>1046.3176800000001</v>
      </c>
      <c r="Q140" s="11">
        <f t="shared" ref="Q140:Q203" si="200">IF(VLOOKUP(A140,AD$10:AK$170,8)=VLOOKUP(A139,AD$10:AK$170,8),0,VLOOKUP(A140,AD$10:AK$170,8))</f>
        <v>0</v>
      </c>
      <c r="R140" s="30">
        <f t="shared" si="194"/>
        <v>0</v>
      </c>
      <c r="S140" s="8">
        <f t="shared" si="186"/>
        <v>0</v>
      </c>
      <c r="T140" s="123">
        <f t="shared" si="195"/>
        <v>8.5599999999999996E-2</v>
      </c>
      <c r="U140" s="122">
        <f t="shared" si="173"/>
        <v>7</v>
      </c>
      <c r="V140" s="122">
        <v>252</v>
      </c>
      <c r="W140" s="121">
        <f t="shared" si="187"/>
        <v>1.0022840719999999</v>
      </c>
      <c r="X140" s="114">
        <f t="shared" si="188"/>
        <v>2.38986491</v>
      </c>
      <c r="Y140" s="114">
        <f t="shared" si="189"/>
        <v>0</v>
      </c>
      <c r="Z140" s="126" t="str">
        <f t="shared" ref="Z140:Z203" si="201">IF($Q139&gt;0,VLOOKUP($A139,$AD$10:$AM$170,9),Z139)</f>
        <v>A+J=</v>
      </c>
      <c r="AA140" s="119">
        <f t="shared" ref="AA140:AA203" si="202">IF($Q139&gt;0,VLOOKUP($A139,$AD$10:$AM$170,10),AA139)</f>
        <v>44336</v>
      </c>
      <c r="AB140" s="4"/>
      <c r="AC140" s="130"/>
      <c r="AD140" s="136"/>
      <c r="AE140" s="132"/>
      <c r="AF140" s="134"/>
      <c r="AG140" s="143"/>
      <c r="AH140" s="142"/>
      <c r="AI140" s="138"/>
      <c r="AJ140" s="132"/>
      <c r="AK140" s="130"/>
      <c r="AL140" s="139"/>
      <c r="AM140" s="136"/>
      <c r="AO140" s="136">
        <f t="shared" si="180"/>
        <v>0</v>
      </c>
      <c r="AP140" s="162" t="e">
        <f>VLOOKUP($AO140,[1]Plan1!$EW$172:$EZ$293,2)</f>
        <v>#N/A</v>
      </c>
      <c r="AQ140" s="161" t="e">
        <f t="shared" si="196"/>
        <v>#NUM!</v>
      </c>
      <c r="AR140" s="162" t="e">
        <f>VLOOKUP($AO140,[1]Plan1!$EW$172:$EZ$293,4)</f>
        <v>#N/A</v>
      </c>
      <c r="AS140" s="161" t="e">
        <f t="shared" si="197"/>
        <v>#NUM!</v>
      </c>
      <c r="AT140" s="163" t="e">
        <f t="shared" si="181"/>
        <v>#N/A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90"/>
        <v>44317</v>
      </c>
      <c r="B141" s="114">
        <f t="shared" si="182"/>
        <v>1049.5119443799999</v>
      </c>
      <c r="C141" s="114">
        <f t="shared" si="198"/>
        <v>1000</v>
      </c>
      <c r="D141" s="115">
        <f t="shared" si="191"/>
        <v>5622.43</v>
      </c>
      <c r="E141" s="116">
        <f t="shared" si="175"/>
        <v>5674.72</v>
      </c>
      <c r="F141" s="117">
        <f t="shared" si="176"/>
        <v>44275</v>
      </c>
      <c r="G141" s="118">
        <f t="shared" si="183"/>
        <v>9.3002491805145304E-3</v>
      </c>
      <c r="H141" s="119">
        <f t="shared" si="199"/>
        <v>44336</v>
      </c>
      <c r="I141" s="119">
        <f t="shared" si="184"/>
        <v>44336</v>
      </c>
      <c r="J141" s="120">
        <f t="shared" si="192"/>
        <v>21</v>
      </c>
      <c r="K141" s="120">
        <f t="shared" si="177"/>
        <v>8</v>
      </c>
      <c r="L141" s="8">
        <f t="shared" si="193"/>
        <v>1.0035327999999999</v>
      </c>
      <c r="M141" s="121">
        <f t="shared" si="178"/>
        <v>1.00859988</v>
      </c>
      <c r="N141" s="121">
        <f t="shared" si="172"/>
        <v>1.0430939847130321</v>
      </c>
      <c r="O141" s="114">
        <f t="shared" si="174"/>
        <v>1.04677902</v>
      </c>
      <c r="P141" s="114">
        <f t="shared" si="185"/>
        <v>1046.7790199999999</v>
      </c>
      <c r="Q141" s="11">
        <f t="shared" si="200"/>
        <v>0</v>
      </c>
      <c r="R141" s="30">
        <f t="shared" si="194"/>
        <v>0</v>
      </c>
      <c r="S141" s="8">
        <f t="shared" si="186"/>
        <v>0</v>
      </c>
      <c r="T141" s="123">
        <f t="shared" si="195"/>
        <v>8.5599999999999996E-2</v>
      </c>
      <c r="U141" s="122">
        <f t="shared" si="173"/>
        <v>8</v>
      </c>
      <c r="V141" s="122">
        <v>252</v>
      </c>
      <c r="W141" s="121">
        <f t="shared" si="187"/>
        <v>1.002610794</v>
      </c>
      <c r="X141" s="114">
        <f t="shared" si="188"/>
        <v>2.73292438</v>
      </c>
      <c r="Y141" s="114">
        <f t="shared" si="189"/>
        <v>0</v>
      </c>
      <c r="Z141" s="126" t="str">
        <f t="shared" si="201"/>
        <v>A+J=</v>
      </c>
      <c r="AA141" s="119">
        <f t="shared" si="202"/>
        <v>44336</v>
      </c>
      <c r="AB141" s="4"/>
      <c r="AC141" s="130"/>
      <c r="AD141" s="136"/>
      <c r="AE141" s="132"/>
      <c r="AF141" s="134"/>
      <c r="AG141" s="143"/>
      <c r="AH141" s="142"/>
      <c r="AI141" s="138"/>
      <c r="AJ141" s="132"/>
      <c r="AK141" s="130"/>
      <c r="AL141" s="139"/>
      <c r="AM141" s="136"/>
      <c r="AO141" s="136">
        <f t="shared" si="180"/>
        <v>0</v>
      </c>
      <c r="AP141" s="162" t="e">
        <f>VLOOKUP($AO141,[1]Plan1!$EW$172:$EZ$293,2)</f>
        <v>#N/A</v>
      </c>
      <c r="AQ141" s="161" t="e">
        <f t="shared" si="196"/>
        <v>#NUM!</v>
      </c>
      <c r="AR141" s="162" t="e">
        <f>VLOOKUP($AO141,[1]Plan1!$EW$172:$EZ$293,4)</f>
        <v>#N/A</v>
      </c>
      <c r="AS141" s="161" t="e">
        <f t="shared" si="197"/>
        <v>#NUM!</v>
      </c>
      <c r="AT141" s="163" t="e">
        <f t="shared" si="181"/>
        <v>#N/A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90"/>
        <v>44318</v>
      </c>
      <c r="B142" s="114">
        <f t="shared" si="182"/>
        <v>1049.5119443799999</v>
      </c>
      <c r="C142" s="114">
        <f t="shared" si="198"/>
        <v>1000</v>
      </c>
      <c r="D142" s="115">
        <f t="shared" si="191"/>
        <v>5622.43</v>
      </c>
      <c r="E142" s="116">
        <f t="shared" si="175"/>
        <v>5674.72</v>
      </c>
      <c r="F142" s="117">
        <f t="shared" si="176"/>
        <v>44275</v>
      </c>
      <c r="G142" s="118">
        <f t="shared" si="183"/>
        <v>9.3002491805145304E-3</v>
      </c>
      <c r="H142" s="119">
        <f t="shared" si="199"/>
        <v>44336</v>
      </c>
      <c r="I142" s="119">
        <f t="shared" si="184"/>
        <v>44336</v>
      </c>
      <c r="J142" s="120">
        <f t="shared" si="192"/>
        <v>21</v>
      </c>
      <c r="K142" s="120">
        <f t="shared" si="177"/>
        <v>8</v>
      </c>
      <c r="L142" s="8">
        <f t="shared" si="193"/>
        <v>1.0035327999999999</v>
      </c>
      <c r="M142" s="121">
        <f t="shared" si="178"/>
        <v>1.00859988</v>
      </c>
      <c r="N142" s="121">
        <f t="shared" si="172"/>
        <v>1.0430939847130321</v>
      </c>
      <c r="O142" s="114">
        <f t="shared" si="174"/>
        <v>1.04677902</v>
      </c>
      <c r="P142" s="114">
        <f t="shared" si="185"/>
        <v>1046.7790199999999</v>
      </c>
      <c r="Q142" s="11">
        <f t="shared" si="200"/>
        <v>0</v>
      </c>
      <c r="R142" s="30">
        <f t="shared" si="194"/>
        <v>0</v>
      </c>
      <c r="S142" s="8">
        <f t="shared" si="186"/>
        <v>0</v>
      </c>
      <c r="T142" s="123">
        <f t="shared" si="195"/>
        <v>8.5599999999999996E-2</v>
      </c>
      <c r="U142" s="122">
        <f t="shared" si="173"/>
        <v>8</v>
      </c>
      <c r="V142" s="122">
        <v>252</v>
      </c>
      <c r="W142" s="121">
        <f t="shared" si="187"/>
        <v>1.002610794</v>
      </c>
      <c r="X142" s="114">
        <f t="shared" si="188"/>
        <v>2.73292438</v>
      </c>
      <c r="Y142" s="114">
        <f t="shared" si="189"/>
        <v>0</v>
      </c>
      <c r="Z142" s="126" t="str">
        <f t="shared" si="201"/>
        <v>A+J=</v>
      </c>
      <c r="AA142" s="119">
        <f t="shared" si="202"/>
        <v>44336</v>
      </c>
      <c r="AB142" s="4"/>
      <c r="AC142" s="130"/>
      <c r="AD142" s="136"/>
      <c r="AE142" s="132"/>
      <c r="AF142" s="134"/>
      <c r="AG142" s="143"/>
      <c r="AH142" s="142"/>
      <c r="AI142" s="138"/>
      <c r="AJ142" s="132"/>
      <c r="AK142" s="130"/>
      <c r="AL142" s="139"/>
      <c r="AM142" s="136"/>
      <c r="AO142" s="136">
        <f t="shared" si="180"/>
        <v>0</v>
      </c>
      <c r="AP142" s="162" t="e">
        <f>VLOOKUP($AO142,[1]Plan1!$EW$172:$EZ$293,2)</f>
        <v>#N/A</v>
      </c>
      <c r="AQ142" s="161" t="e">
        <f t="shared" si="196"/>
        <v>#NUM!</v>
      </c>
      <c r="AR142" s="162" t="e">
        <f>VLOOKUP($AO142,[1]Plan1!$EW$172:$EZ$293,4)</f>
        <v>#N/A</v>
      </c>
      <c r="AS142" s="161" t="e">
        <f t="shared" si="197"/>
        <v>#NUM!</v>
      </c>
      <c r="AT142" s="163" t="e">
        <f t="shared" si="181"/>
        <v>#N/A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90"/>
        <v>44319</v>
      </c>
      <c r="B143" s="114">
        <f t="shared" si="182"/>
        <v>1049.5119443799999</v>
      </c>
      <c r="C143" s="114">
        <f t="shared" si="198"/>
        <v>1000</v>
      </c>
      <c r="D143" s="115">
        <f t="shared" si="191"/>
        <v>5622.43</v>
      </c>
      <c r="E143" s="116">
        <f t="shared" si="175"/>
        <v>5674.72</v>
      </c>
      <c r="F143" s="117">
        <f t="shared" si="176"/>
        <v>44275</v>
      </c>
      <c r="G143" s="118">
        <f t="shared" si="183"/>
        <v>9.3002491805145304E-3</v>
      </c>
      <c r="H143" s="119">
        <f t="shared" si="199"/>
        <v>44336</v>
      </c>
      <c r="I143" s="119">
        <f t="shared" si="184"/>
        <v>44336</v>
      </c>
      <c r="J143" s="120">
        <f t="shared" si="192"/>
        <v>21</v>
      </c>
      <c r="K143" s="120">
        <f t="shared" si="177"/>
        <v>8</v>
      </c>
      <c r="L143" s="8">
        <f t="shared" si="193"/>
        <v>1.0035327999999999</v>
      </c>
      <c r="M143" s="121">
        <f t="shared" si="178"/>
        <v>1.00859988</v>
      </c>
      <c r="N143" s="121">
        <f t="shared" si="172"/>
        <v>1.0430939847130321</v>
      </c>
      <c r="O143" s="114">
        <f t="shared" si="174"/>
        <v>1.04677902</v>
      </c>
      <c r="P143" s="114">
        <f t="shared" si="185"/>
        <v>1046.7790199999999</v>
      </c>
      <c r="Q143" s="11">
        <f t="shared" si="200"/>
        <v>0</v>
      </c>
      <c r="R143" s="30">
        <f t="shared" si="194"/>
        <v>0</v>
      </c>
      <c r="S143" s="8">
        <f t="shared" si="186"/>
        <v>0</v>
      </c>
      <c r="T143" s="123">
        <f t="shared" si="195"/>
        <v>8.5599999999999996E-2</v>
      </c>
      <c r="U143" s="122">
        <f t="shared" si="173"/>
        <v>8</v>
      </c>
      <c r="V143" s="122">
        <v>252</v>
      </c>
      <c r="W143" s="121">
        <f t="shared" si="187"/>
        <v>1.002610794</v>
      </c>
      <c r="X143" s="114">
        <f t="shared" si="188"/>
        <v>2.73292438</v>
      </c>
      <c r="Y143" s="114">
        <f t="shared" si="189"/>
        <v>0</v>
      </c>
      <c r="Z143" s="126" t="str">
        <f t="shared" si="201"/>
        <v>A+J=</v>
      </c>
      <c r="AA143" s="119">
        <f t="shared" si="202"/>
        <v>44336</v>
      </c>
      <c r="AB143" s="4"/>
      <c r="AC143" s="130"/>
      <c r="AD143" s="136"/>
      <c r="AE143" s="132"/>
      <c r="AF143" s="134"/>
      <c r="AG143" s="143"/>
      <c r="AH143" s="142"/>
      <c r="AI143" s="138"/>
      <c r="AJ143" s="132"/>
      <c r="AK143" s="130"/>
      <c r="AL143" s="139"/>
      <c r="AM143" s="136"/>
      <c r="AO143" s="136">
        <f t="shared" si="180"/>
        <v>0</v>
      </c>
      <c r="AP143" s="162" t="e">
        <f>VLOOKUP($AO143,[1]Plan1!$EW$172:$EZ$293,2)</f>
        <v>#N/A</v>
      </c>
      <c r="AQ143" s="161" t="e">
        <f t="shared" si="196"/>
        <v>#NUM!</v>
      </c>
      <c r="AR143" s="162" t="e">
        <f>VLOOKUP($AO143,[1]Plan1!$EW$172:$EZ$293,4)</f>
        <v>#N/A</v>
      </c>
      <c r="AS143" s="161" t="e">
        <f t="shared" si="197"/>
        <v>#NUM!</v>
      </c>
      <c r="AT143" s="163" t="e">
        <f t="shared" si="181"/>
        <v>#N/A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90"/>
        <v>44320</v>
      </c>
      <c r="B144" s="114">
        <f t="shared" si="182"/>
        <v>1050.31696693</v>
      </c>
      <c r="C144" s="114">
        <f t="shared" si="198"/>
        <v>1000</v>
      </c>
      <c r="D144" s="115">
        <f t="shared" si="191"/>
        <v>5622.43</v>
      </c>
      <c r="E144" s="116">
        <f t="shared" si="175"/>
        <v>5674.72</v>
      </c>
      <c r="F144" s="117">
        <f t="shared" si="176"/>
        <v>44275</v>
      </c>
      <c r="G144" s="118">
        <f t="shared" si="183"/>
        <v>9.3002491805145304E-3</v>
      </c>
      <c r="H144" s="119">
        <f t="shared" si="199"/>
        <v>44336</v>
      </c>
      <c r="I144" s="119">
        <f t="shared" si="184"/>
        <v>44336</v>
      </c>
      <c r="J144" s="120">
        <f t="shared" si="192"/>
        <v>21</v>
      </c>
      <c r="K144" s="120">
        <f t="shared" si="177"/>
        <v>9</v>
      </c>
      <c r="L144" s="8">
        <f t="shared" si="193"/>
        <v>1.0039752799999999</v>
      </c>
      <c r="M144" s="121">
        <f t="shared" si="178"/>
        <v>1.00859988</v>
      </c>
      <c r="N144" s="121">
        <f t="shared" si="172"/>
        <v>1.0430939847130321</v>
      </c>
      <c r="O144" s="114">
        <f t="shared" si="174"/>
        <v>1.04724057</v>
      </c>
      <c r="P144" s="114">
        <f t="shared" si="185"/>
        <v>1047.2405699999999</v>
      </c>
      <c r="Q144" s="11">
        <f t="shared" si="200"/>
        <v>0</v>
      </c>
      <c r="R144" s="30">
        <f t="shared" si="194"/>
        <v>0</v>
      </c>
      <c r="S144" s="8">
        <f t="shared" si="186"/>
        <v>0</v>
      </c>
      <c r="T144" s="123">
        <f t="shared" si="195"/>
        <v>8.5599999999999996E-2</v>
      </c>
      <c r="U144" s="122">
        <f t="shared" si="173"/>
        <v>9</v>
      </c>
      <c r="V144" s="122">
        <v>252</v>
      </c>
      <c r="W144" s="121">
        <f t="shared" si="187"/>
        <v>1.0029376219999999</v>
      </c>
      <c r="X144" s="114">
        <f t="shared" si="188"/>
        <v>3.07639693</v>
      </c>
      <c r="Y144" s="114">
        <f t="shared" si="189"/>
        <v>0</v>
      </c>
      <c r="Z144" s="126" t="str">
        <f t="shared" si="201"/>
        <v>A+J=</v>
      </c>
      <c r="AA144" s="119">
        <f t="shared" si="202"/>
        <v>44336</v>
      </c>
      <c r="AB144" s="4"/>
      <c r="AC144" s="130"/>
      <c r="AD144" s="136"/>
      <c r="AE144" s="132"/>
      <c r="AF144" s="134"/>
      <c r="AG144" s="143"/>
      <c r="AH144" s="142"/>
      <c r="AI144" s="138"/>
      <c r="AJ144" s="132"/>
      <c r="AK144" s="130"/>
      <c r="AL144" s="139"/>
      <c r="AM144" s="136"/>
      <c r="AO144" s="136">
        <f t="shared" si="180"/>
        <v>0</v>
      </c>
      <c r="AP144" s="162" t="e">
        <f>VLOOKUP($AO144,[1]Plan1!$EW$172:$EZ$293,2)</f>
        <v>#N/A</v>
      </c>
      <c r="AQ144" s="161" t="e">
        <f t="shared" si="196"/>
        <v>#NUM!</v>
      </c>
      <c r="AR144" s="162" t="e">
        <f>VLOOKUP($AO144,[1]Plan1!$EW$172:$EZ$293,4)</f>
        <v>#N/A</v>
      </c>
      <c r="AS144" s="161" t="e">
        <f t="shared" si="197"/>
        <v>#NUM!</v>
      </c>
      <c r="AT144" s="163" t="e">
        <f t="shared" si="181"/>
        <v>#N/A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90"/>
        <v>44321</v>
      </c>
      <c r="B145" s="114">
        <f t="shared" si="182"/>
        <v>1051.1226028900001</v>
      </c>
      <c r="C145" s="114">
        <f t="shared" si="198"/>
        <v>1000</v>
      </c>
      <c r="D145" s="115">
        <f t="shared" si="191"/>
        <v>5622.43</v>
      </c>
      <c r="E145" s="116">
        <f t="shared" si="175"/>
        <v>5674.72</v>
      </c>
      <c r="F145" s="117">
        <f t="shared" si="176"/>
        <v>44275</v>
      </c>
      <c r="G145" s="118">
        <f t="shared" si="183"/>
        <v>9.3002491805145304E-3</v>
      </c>
      <c r="H145" s="119">
        <f t="shared" si="199"/>
        <v>44336</v>
      </c>
      <c r="I145" s="119">
        <f t="shared" si="184"/>
        <v>44336</v>
      </c>
      <c r="J145" s="120">
        <f t="shared" si="192"/>
        <v>21</v>
      </c>
      <c r="K145" s="120">
        <f t="shared" si="177"/>
        <v>10</v>
      </c>
      <c r="L145" s="8">
        <f t="shared" si="193"/>
        <v>1.0044179499999999</v>
      </c>
      <c r="M145" s="121">
        <f t="shared" si="178"/>
        <v>1.00859988</v>
      </c>
      <c r="N145" s="121">
        <f t="shared" si="172"/>
        <v>1.0430939847130321</v>
      </c>
      <c r="O145" s="114">
        <f t="shared" si="174"/>
        <v>1.04770232</v>
      </c>
      <c r="P145" s="114">
        <f t="shared" si="185"/>
        <v>1047.7023200000001</v>
      </c>
      <c r="Q145" s="11">
        <f t="shared" si="200"/>
        <v>0</v>
      </c>
      <c r="R145" s="30">
        <f t="shared" si="194"/>
        <v>0</v>
      </c>
      <c r="S145" s="8">
        <f t="shared" si="186"/>
        <v>0</v>
      </c>
      <c r="T145" s="123">
        <f t="shared" si="195"/>
        <v>8.5599999999999996E-2</v>
      </c>
      <c r="U145" s="122">
        <f t="shared" si="173"/>
        <v>10</v>
      </c>
      <c r="V145" s="122">
        <v>252</v>
      </c>
      <c r="W145" s="121">
        <f t="shared" si="187"/>
        <v>1.003264556</v>
      </c>
      <c r="X145" s="114">
        <f t="shared" si="188"/>
        <v>3.4202828900000002</v>
      </c>
      <c r="Y145" s="114">
        <f t="shared" si="189"/>
        <v>0</v>
      </c>
      <c r="Z145" s="126" t="str">
        <f t="shared" si="201"/>
        <v>A+J=</v>
      </c>
      <c r="AA145" s="119">
        <f t="shared" si="202"/>
        <v>44336</v>
      </c>
      <c r="AB145" s="4"/>
      <c r="AC145" s="130"/>
      <c r="AD145" s="136"/>
      <c r="AE145" s="132"/>
      <c r="AF145" s="134"/>
      <c r="AG145" s="143"/>
      <c r="AH145" s="142"/>
      <c r="AI145" s="138"/>
      <c r="AJ145" s="132"/>
      <c r="AK145" s="130"/>
      <c r="AL145" s="139"/>
      <c r="AM145" s="136"/>
      <c r="AO145" s="136">
        <f t="shared" si="180"/>
        <v>0</v>
      </c>
      <c r="AP145" s="162" t="e">
        <f>VLOOKUP($AO145,[1]Plan1!$EW$172:$EZ$293,2)</f>
        <v>#N/A</v>
      </c>
      <c r="AQ145" s="161" t="e">
        <f t="shared" si="196"/>
        <v>#NUM!</v>
      </c>
      <c r="AR145" s="162" t="e">
        <f>VLOOKUP($AO145,[1]Plan1!$EW$172:$EZ$293,4)</f>
        <v>#N/A</v>
      </c>
      <c r="AS145" s="161" t="e">
        <f t="shared" si="197"/>
        <v>#NUM!</v>
      </c>
      <c r="AT145" s="163" t="e">
        <f t="shared" si="181"/>
        <v>#N/A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90"/>
        <v>44322</v>
      </c>
      <c r="B146" s="114">
        <f t="shared" si="182"/>
        <v>1051.92885469</v>
      </c>
      <c r="C146" s="114">
        <f t="shared" si="198"/>
        <v>1000</v>
      </c>
      <c r="D146" s="115">
        <f t="shared" si="191"/>
        <v>5622.43</v>
      </c>
      <c r="E146" s="116">
        <f t="shared" si="175"/>
        <v>5674.72</v>
      </c>
      <c r="F146" s="117">
        <f t="shared" si="176"/>
        <v>44275</v>
      </c>
      <c r="G146" s="118">
        <f t="shared" si="183"/>
        <v>9.3002491805145304E-3</v>
      </c>
      <c r="H146" s="119">
        <f t="shared" si="199"/>
        <v>44336</v>
      </c>
      <c r="I146" s="119">
        <f t="shared" si="184"/>
        <v>44336</v>
      </c>
      <c r="J146" s="120">
        <f t="shared" si="192"/>
        <v>21</v>
      </c>
      <c r="K146" s="120">
        <f t="shared" si="177"/>
        <v>11</v>
      </c>
      <c r="L146" s="8">
        <f t="shared" si="193"/>
        <v>1.00486082</v>
      </c>
      <c r="M146" s="121">
        <f t="shared" si="178"/>
        <v>1.00859988</v>
      </c>
      <c r="N146" s="121">
        <f t="shared" si="172"/>
        <v>1.0430939847130321</v>
      </c>
      <c r="O146" s="114">
        <f t="shared" si="174"/>
        <v>1.04816427</v>
      </c>
      <c r="P146" s="114">
        <f t="shared" si="185"/>
        <v>1048.16427</v>
      </c>
      <c r="Q146" s="11">
        <f t="shared" si="200"/>
        <v>0</v>
      </c>
      <c r="R146" s="30">
        <f t="shared" si="194"/>
        <v>0</v>
      </c>
      <c r="S146" s="8">
        <f t="shared" si="186"/>
        <v>0</v>
      </c>
      <c r="T146" s="123">
        <f t="shared" si="195"/>
        <v>8.5599999999999996E-2</v>
      </c>
      <c r="U146" s="122">
        <f t="shared" si="173"/>
        <v>11</v>
      </c>
      <c r="V146" s="122">
        <v>252</v>
      </c>
      <c r="W146" s="121">
        <f t="shared" si="187"/>
        <v>1.0035915980000001</v>
      </c>
      <c r="X146" s="114">
        <f t="shared" si="188"/>
        <v>3.76458469</v>
      </c>
      <c r="Y146" s="114">
        <f t="shared" si="189"/>
        <v>0</v>
      </c>
      <c r="Z146" s="126" t="str">
        <f t="shared" si="201"/>
        <v>A+J=</v>
      </c>
      <c r="AA146" s="119">
        <f t="shared" si="202"/>
        <v>44336</v>
      </c>
      <c r="AB146" s="4"/>
      <c r="AC146" s="130"/>
      <c r="AD146" s="136"/>
      <c r="AE146" s="132"/>
      <c r="AF146" s="134"/>
      <c r="AG146" s="143"/>
      <c r="AH146" s="142"/>
      <c r="AI146" s="138"/>
      <c r="AJ146" s="132"/>
      <c r="AK146" s="130"/>
      <c r="AL146" s="139"/>
      <c r="AM146" s="136"/>
      <c r="AO146" s="136">
        <f t="shared" si="180"/>
        <v>0</v>
      </c>
      <c r="AP146" s="162" t="e">
        <f>VLOOKUP($AO146,[1]Plan1!$EW$172:$EZ$293,2)</f>
        <v>#N/A</v>
      </c>
      <c r="AQ146" s="161" t="e">
        <f t="shared" si="196"/>
        <v>#NUM!</v>
      </c>
      <c r="AR146" s="162" t="e">
        <f>VLOOKUP($AO146,[1]Plan1!$EW$172:$EZ$293,4)</f>
        <v>#N/A</v>
      </c>
      <c r="AS146" s="161" t="e">
        <f t="shared" si="197"/>
        <v>#NUM!</v>
      </c>
      <c r="AT146" s="163" t="e">
        <f t="shared" si="181"/>
        <v>#N/A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90"/>
        <v>44323</v>
      </c>
      <c r="B147" s="114">
        <f t="shared" si="182"/>
        <v>1052.7357295700001</v>
      </c>
      <c r="C147" s="114">
        <f t="shared" si="198"/>
        <v>1000</v>
      </c>
      <c r="D147" s="115">
        <f t="shared" si="191"/>
        <v>5622.43</v>
      </c>
      <c r="E147" s="116">
        <f t="shared" si="175"/>
        <v>5674.72</v>
      </c>
      <c r="F147" s="117">
        <f t="shared" si="176"/>
        <v>44275</v>
      </c>
      <c r="G147" s="118">
        <f t="shared" si="183"/>
        <v>9.3002491805145304E-3</v>
      </c>
      <c r="H147" s="119">
        <f t="shared" si="199"/>
        <v>44336</v>
      </c>
      <c r="I147" s="119">
        <f t="shared" si="184"/>
        <v>44336</v>
      </c>
      <c r="J147" s="120">
        <f t="shared" si="192"/>
        <v>21</v>
      </c>
      <c r="K147" s="120">
        <f t="shared" si="177"/>
        <v>12</v>
      </c>
      <c r="L147" s="8">
        <f t="shared" si="193"/>
        <v>1.00530388</v>
      </c>
      <c r="M147" s="121">
        <f t="shared" si="178"/>
        <v>1.00859988</v>
      </c>
      <c r="N147" s="121">
        <f t="shared" si="172"/>
        <v>1.0430939847130321</v>
      </c>
      <c r="O147" s="114">
        <f t="shared" si="174"/>
        <v>1.0486264300000001</v>
      </c>
      <c r="P147" s="114">
        <f t="shared" si="185"/>
        <v>1048.62643</v>
      </c>
      <c r="Q147" s="11">
        <f t="shared" si="200"/>
        <v>0</v>
      </c>
      <c r="R147" s="30">
        <f t="shared" si="194"/>
        <v>0</v>
      </c>
      <c r="S147" s="8">
        <f t="shared" si="186"/>
        <v>0</v>
      </c>
      <c r="T147" s="123">
        <f t="shared" si="195"/>
        <v>8.5599999999999996E-2</v>
      </c>
      <c r="U147" s="122">
        <f t="shared" si="173"/>
        <v>12</v>
      </c>
      <c r="V147" s="122">
        <v>252</v>
      </c>
      <c r="W147" s="121">
        <f t="shared" si="187"/>
        <v>1.003918745</v>
      </c>
      <c r="X147" s="114">
        <f t="shared" si="188"/>
        <v>4.1092995700000001</v>
      </c>
      <c r="Y147" s="114">
        <f t="shared" si="189"/>
        <v>0</v>
      </c>
      <c r="Z147" s="126" t="str">
        <f t="shared" si="201"/>
        <v>A+J=</v>
      </c>
      <c r="AA147" s="119">
        <f t="shared" si="202"/>
        <v>44336</v>
      </c>
      <c r="AB147" s="4"/>
      <c r="AC147" s="130"/>
      <c r="AD147" s="136"/>
      <c r="AE147" s="132"/>
      <c r="AF147" s="134"/>
      <c r="AG147" s="143"/>
      <c r="AH147" s="142"/>
      <c r="AI147" s="138"/>
      <c r="AJ147" s="132"/>
      <c r="AK147" s="130"/>
      <c r="AL147" s="139"/>
      <c r="AM147" s="136"/>
      <c r="AO147" s="136">
        <f t="shared" si="180"/>
        <v>0</v>
      </c>
      <c r="AP147" s="162" t="e">
        <f>VLOOKUP($AO147,[1]Plan1!$EW$172:$EZ$293,2)</f>
        <v>#N/A</v>
      </c>
      <c r="AQ147" s="161" t="e">
        <f t="shared" si="196"/>
        <v>#NUM!</v>
      </c>
      <c r="AR147" s="162" t="e">
        <f>VLOOKUP($AO147,[1]Plan1!$EW$172:$EZ$293,4)</f>
        <v>#N/A</v>
      </c>
      <c r="AS147" s="161" t="e">
        <f t="shared" si="197"/>
        <v>#NUM!</v>
      </c>
      <c r="AT147" s="163" t="e">
        <f t="shared" si="181"/>
        <v>#N/A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90"/>
        <v>44324</v>
      </c>
      <c r="B148" s="114">
        <f t="shared" si="182"/>
        <v>1053.5432209999999</v>
      </c>
      <c r="C148" s="114">
        <f t="shared" si="198"/>
        <v>1000</v>
      </c>
      <c r="D148" s="115">
        <f t="shared" si="191"/>
        <v>5622.43</v>
      </c>
      <c r="E148" s="116">
        <f t="shared" si="175"/>
        <v>5674.72</v>
      </c>
      <c r="F148" s="117">
        <f t="shared" si="176"/>
        <v>44275</v>
      </c>
      <c r="G148" s="118">
        <f t="shared" si="183"/>
        <v>9.3002491805145304E-3</v>
      </c>
      <c r="H148" s="119">
        <f t="shared" si="199"/>
        <v>44336</v>
      </c>
      <c r="I148" s="119">
        <f t="shared" si="184"/>
        <v>44336</v>
      </c>
      <c r="J148" s="120">
        <f t="shared" si="192"/>
        <v>21</v>
      </c>
      <c r="K148" s="120">
        <f t="shared" si="177"/>
        <v>13</v>
      </c>
      <c r="L148" s="8">
        <f t="shared" si="193"/>
        <v>1.00574714</v>
      </c>
      <c r="M148" s="121">
        <f t="shared" si="178"/>
        <v>1.00859988</v>
      </c>
      <c r="N148" s="121">
        <f t="shared" si="172"/>
        <v>1.0430939847130321</v>
      </c>
      <c r="O148" s="114">
        <f t="shared" si="174"/>
        <v>1.0490887900000001</v>
      </c>
      <c r="P148" s="114">
        <f t="shared" si="185"/>
        <v>1049.08879</v>
      </c>
      <c r="Q148" s="11">
        <f t="shared" si="200"/>
        <v>0</v>
      </c>
      <c r="R148" s="30">
        <f t="shared" si="194"/>
        <v>0</v>
      </c>
      <c r="S148" s="8">
        <f t="shared" si="186"/>
        <v>0</v>
      </c>
      <c r="T148" s="123">
        <f t="shared" si="195"/>
        <v>8.5599999999999996E-2</v>
      </c>
      <c r="U148" s="122">
        <f t="shared" si="173"/>
        <v>13</v>
      </c>
      <c r="V148" s="122">
        <v>252</v>
      </c>
      <c r="W148" s="121">
        <f t="shared" si="187"/>
        <v>1.004246</v>
      </c>
      <c r="X148" s="114">
        <f t="shared" si="188"/>
        <v>4.4544309999999996</v>
      </c>
      <c r="Y148" s="114">
        <f t="shared" si="189"/>
        <v>0</v>
      </c>
      <c r="Z148" s="126" t="str">
        <f t="shared" si="201"/>
        <v>A+J=</v>
      </c>
      <c r="AA148" s="119">
        <f t="shared" si="202"/>
        <v>44336</v>
      </c>
      <c r="AB148" s="4"/>
      <c r="AC148" s="130"/>
      <c r="AD148" s="136"/>
      <c r="AE148" s="132"/>
      <c r="AF148" s="134"/>
      <c r="AG148" s="143"/>
      <c r="AH148" s="142"/>
      <c r="AI148" s="138"/>
      <c r="AJ148" s="132"/>
      <c r="AK148" s="130"/>
      <c r="AL148" s="139"/>
      <c r="AM148" s="136"/>
      <c r="AO148" s="136">
        <f t="shared" si="180"/>
        <v>0</v>
      </c>
      <c r="AP148" s="162" t="e">
        <f>VLOOKUP($AO148,[1]Plan1!$EW$172:$EZ$293,2)</f>
        <v>#N/A</v>
      </c>
      <c r="AQ148" s="161" t="e">
        <f t="shared" si="196"/>
        <v>#NUM!</v>
      </c>
      <c r="AR148" s="162" t="e">
        <f>VLOOKUP($AO148,[1]Plan1!$EW$172:$EZ$293,4)</f>
        <v>#N/A</v>
      </c>
      <c r="AS148" s="161" t="e">
        <f t="shared" si="197"/>
        <v>#NUM!</v>
      </c>
      <c r="AT148" s="163" t="e">
        <f t="shared" si="181"/>
        <v>#N/A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90"/>
        <v>44325</v>
      </c>
      <c r="B149" s="114">
        <f t="shared" si="182"/>
        <v>1053.5432209999999</v>
      </c>
      <c r="C149" s="114">
        <f t="shared" si="198"/>
        <v>1000</v>
      </c>
      <c r="D149" s="115">
        <f t="shared" si="191"/>
        <v>5622.43</v>
      </c>
      <c r="E149" s="116">
        <f t="shared" si="175"/>
        <v>5674.72</v>
      </c>
      <c r="F149" s="117">
        <f t="shared" si="176"/>
        <v>44275</v>
      </c>
      <c r="G149" s="118">
        <f t="shared" si="183"/>
        <v>9.3002491805145304E-3</v>
      </c>
      <c r="H149" s="119">
        <f t="shared" si="199"/>
        <v>44336</v>
      </c>
      <c r="I149" s="119">
        <f t="shared" si="184"/>
        <v>44336</v>
      </c>
      <c r="J149" s="120">
        <f t="shared" si="192"/>
        <v>21</v>
      </c>
      <c r="K149" s="120">
        <f t="shared" si="177"/>
        <v>13</v>
      </c>
      <c r="L149" s="8">
        <f t="shared" si="193"/>
        <v>1.00574714</v>
      </c>
      <c r="M149" s="121">
        <f t="shared" si="178"/>
        <v>1.00859988</v>
      </c>
      <c r="N149" s="121">
        <f t="shared" si="172"/>
        <v>1.0430939847130321</v>
      </c>
      <c r="O149" s="114">
        <f t="shared" si="174"/>
        <v>1.0490887900000001</v>
      </c>
      <c r="P149" s="114">
        <f t="shared" si="185"/>
        <v>1049.08879</v>
      </c>
      <c r="Q149" s="11">
        <f t="shared" si="200"/>
        <v>0</v>
      </c>
      <c r="R149" s="30">
        <f t="shared" si="194"/>
        <v>0</v>
      </c>
      <c r="S149" s="8">
        <f t="shared" si="186"/>
        <v>0</v>
      </c>
      <c r="T149" s="123">
        <f t="shared" si="195"/>
        <v>8.5599999999999996E-2</v>
      </c>
      <c r="U149" s="122">
        <f t="shared" si="173"/>
        <v>13</v>
      </c>
      <c r="V149" s="122">
        <v>252</v>
      </c>
      <c r="W149" s="121">
        <f t="shared" si="187"/>
        <v>1.004246</v>
      </c>
      <c r="X149" s="114">
        <f t="shared" si="188"/>
        <v>4.4544309999999996</v>
      </c>
      <c r="Y149" s="114">
        <f t="shared" si="189"/>
        <v>0</v>
      </c>
      <c r="Z149" s="126" t="str">
        <f t="shared" si="201"/>
        <v>A+J=</v>
      </c>
      <c r="AA149" s="119">
        <f t="shared" si="202"/>
        <v>44336</v>
      </c>
      <c r="AB149" s="4"/>
      <c r="AC149" s="130"/>
      <c r="AD149" s="136"/>
      <c r="AE149" s="132"/>
      <c r="AF149" s="134"/>
      <c r="AG149" s="143"/>
      <c r="AH149" s="142"/>
      <c r="AI149" s="138"/>
      <c r="AJ149" s="132"/>
      <c r="AK149" s="130"/>
      <c r="AL149" s="139"/>
      <c r="AM149" s="136"/>
      <c r="AO149" s="136">
        <f t="shared" si="180"/>
        <v>0</v>
      </c>
      <c r="AP149" s="162" t="e">
        <f>VLOOKUP($AO149,[1]Plan1!$EW$172:$EZ$293,2)</f>
        <v>#N/A</v>
      </c>
      <c r="AQ149" s="161" t="e">
        <f t="shared" si="196"/>
        <v>#NUM!</v>
      </c>
      <c r="AR149" s="162" t="e">
        <f>VLOOKUP($AO149,[1]Plan1!$EW$172:$EZ$293,4)</f>
        <v>#N/A</v>
      </c>
      <c r="AS149" s="161" t="e">
        <f t="shared" si="197"/>
        <v>#NUM!</v>
      </c>
      <c r="AT149" s="163" t="e">
        <f t="shared" si="181"/>
        <v>#N/A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90"/>
        <v>44326</v>
      </c>
      <c r="B150" s="114">
        <f t="shared" si="182"/>
        <v>1053.5432209999999</v>
      </c>
      <c r="C150" s="114">
        <f t="shared" si="198"/>
        <v>1000</v>
      </c>
      <c r="D150" s="115">
        <f t="shared" si="191"/>
        <v>5622.43</v>
      </c>
      <c r="E150" s="116">
        <f t="shared" si="175"/>
        <v>5674.72</v>
      </c>
      <c r="F150" s="117">
        <f t="shared" si="176"/>
        <v>44275</v>
      </c>
      <c r="G150" s="118">
        <f t="shared" si="183"/>
        <v>9.3002491805145304E-3</v>
      </c>
      <c r="H150" s="119">
        <f t="shared" si="199"/>
        <v>44336</v>
      </c>
      <c r="I150" s="119">
        <f t="shared" si="184"/>
        <v>44336</v>
      </c>
      <c r="J150" s="120">
        <f t="shared" si="192"/>
        <v>21</v>
      </c>
      <c r="K150" s="120">
        <f t="shared" si="177"/>
        <v>13</v>
      </c>
      <c r="L150" s="8">
        <f t="shared" si="193"/>
        <v>1.00574714</v>
      </c>
      <c r="M150" s="121">
        <f t="shared" si="178"/>
        <v>1.00859988</v>
      </c>
      <c r="N150" s="121">
        <f t="shared" si="172"/>
        <v>1.0430939847130321</v>
      </c>
      <c r="O150" s="114">
        <f t="shared" si="174"/>
        <v>1.0490887900000001</v>
      </c>
      <c r="P150" s="114">
        <f t="shared" si="185"/>
        <v>1049.08879</v>
      </c>
      <c r="Q150" s="11">
        <f t="shared" si="200"/>
        <v>0</v>
      </c>
      <c r="R150" s="30">
        <f t="shared" si="194"/>
        <v>0</v>
      </c>
      <c r="S150" s="8">
        <f t="shared" si="186"/>
        <v>0</v>
      </c>
      <c r="T150" s="123">
        <f t="shared" si="195"/>
        <v>8.5599999999999996E-2</v>
      </c>
      <c r="U150" s="122">
        <f t="shared" si="173"/>
        <v>13</v>
      </c>
      <c r="V150" s="122">
        <v>252</v>
      </c>
      <c r="W150" s="121">
        <f t="shared" si="187"/>
        <v>1.004246</v>
      </c>
      <c r="X150" s="114">
        <f t="shared" si="188"/>
        <v>4.4544309999999996</v>
      </c>
      <c r="Y150" s="114">
        <f t="shared" si="189"/>
        <v>0</v>
      </c>
      <c r="Z150" s="126" t="str">
        <f t="shared" si="201"/>
        <v>A+J=</v>
      </c>
      <c r="AA150" s="119">
        <f t="shared" si="202"/>
        <v>44336</v>
      </c>
      <c r="AB150" s="4"/>
      <c r="AC150" s="130"/>
      <c r="AD150" s="136"/>
      <c r="AE150" s="132"/>
      <c r="AF150" s="134"/>
      <c r="AG150" s="143"/>
      <c r="AH150" s="142"/>
      <c r="AI150" s="138"/>
      <c r="AJ150" s="132"/>
      <c r="AK150" s="130"/>
      <c r="AL150" s="139"/>
      <c r="AM150" s="136"/>
      <c r="AO150" s="136">
        <f t="shared" si="180"/>
        <v>0</v>
      </c>
      <c r="AP150" s="162" t="e">
        <f>VLOOKUP($AO150,[1]Plan1!$EW$172:$EZ$293,2)</f>
        <v>#N/A</v>
      </c>
      <c r="AQ150" s="161" t="e">
        <f t="shared" si="196"/>
        <v>#NUM!</v>
      </c>
      <c r="AR150" s="162" t="e">
        <f>VLOOKUP($AO150,[1]Plan1!$EW$172:$EZ$293,4)</f>
        <v>#N/A</v>
      </c>
      <c r="AS150" s="161" t="e">
        <f t="shared" si="197"/>
        <v>#NUM!</v>
      </c>
      <c r="AT150" s="163" t="e">
        <f t="shared" si="181"/>
        <v>#N/A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90"/>
        <v>44327</v>
      </c>
      <c r="B151" s="114">
        <f t="shared" si="182"/>
        <v>1054.3513272099999</v>
      </c>
      <c r="C151" s="114">
        <f t="shared" si="198"/>
        <v>1000</v>
      </c>
      <c r="D151" s="115">
        <f t="shared" si="191"/>
        <v>5622.43</v>
      </c>
      <c r="E151" s="116">
        <f t="shared" si="175"/>
        <v>5674.72</v>
      </c>
      <c r="F151" s="117">
        <f t="shared" si="176"/>
        <v>44275</v>
      </c>
      <c r="G151" s="118">
        <f t="shared" si="183"/>
        <v>9.3002491805145304E-3</v>
      </c>
      <c r="H151" s="119">
        <f t="shared" si="199"/>
        <v>44336</v>
      </c>
      <c r="I151" s="119">
        <f t="shared" si="184"/>
        <v>44336</v>
      </c>
      <c r="J151" s="120">
        <f t="shared" si="192"/>
        <v>21</v>
      </c>
      <c r="K151" s="120">
        <f t="shared" si="177"/>
        <v>14</v>
      </c>
      <c r="L151" s="8">
        <f t="shared" si="193"/>
        <v>1.0061905900000001</v>
      </c>
      <c r="M151" s="121">
        <f t="shared" si="178"/>
        <v>1.00859988</v>
      </c>
      <c r="N151" s="121">
        <f t="shared" si="172"/>
        <v>1.0430939847130321</v>
      </c>
      <c r="O151" s="114">
        <f t="shared" si="174"/>
        <v>1.04955135</v>
      </c>
      <c r="P151" s="114">
        <f t="shared" si="185"/>
        <v>1049.55135</v>
      </c>
      <c r="Q151" s="11">
        <f t="shared" si="200"/>
        <v>0</v>
      </c>
      <c r="R151" s="30">
        <f t="shared" si="194"/>
        <v>0</v>
      </c>
      <c r="S151" s="8">
        <f t="shared" si="186"/>
        <v>0</v>
      </c>
      <c r="T151" s="123">
        <f t="shared" si="195"/>
        <v>8.5599999999999996E-2</v>
      </c>
      <c r="U151" s="122">
        <f t="shared" si="173"/>
        <v>14</v>
      </c>
      <c r="V151" s="122">
        <v>252</v>
      </c>
      <c r="W151" s="121">
        <f t="shared" si="187"/>
        <v>1.0045733610000001</v>
      </c>
      <c r="X151" s="114">
        <f t="shared" si="188"/>
        <v>4.7999772099999998</v>
      </c>
      <c r="Y151" s="114">
        <f t="shared" si="189"/>
        <v>0</v>
      </c>
      <c r="Z151" s="126" t="str">
        <f t="shared" si="201"/>
        <v>A+J=</v>
      </c>
      <c r="AA151" s="119">
        <f t="shared" si="202"/>
        <v>44336</v>
      </c>
      <c r="AB151" s="4"/>
      <c r="AC151" s="130"/>
      <c r="AD151" s="136"/>
      <c r="AE151" s="132"/>
      <c r="AF151" s="134"/>
      <c r="AG151" s="143"/>
      <c r="AH151" s="142"/>
      <c r="AI151" s="138"/>
      <c r="AJ151" s="132"/>
      <c r="AK151" s="130"/>
      <c r="AL151" s="139"/>
      <c r="AM151" s="136"/>
      <c r="AO151" s="136">
        <f t="shared" si="180"/>
        <v>0</v>
      </c>
      <c r="AP151" s="162" t="e">
        <f>VLOOKUP($AO151,[1]Plan1!$EW$172:$EZ$293,2)</f>
        <v>#N/A</v>
      </c>
      <c r="AQ151" s="161" t="e">
        <f t="shared" si="196"/>
        <v>#NUM!</v>
      </c>
      <c r="AR151" s="162" t="e">
        <f>VLOOKUP($AO151,[1]Plan1!$EW$172:$EZ$293,4)</f>
        <v>#N/A</v>
      </c>
      <c r="AS151" s="161" t="e">
        <f t="shared" si="197"/>
        <v>#NUM!</v>
      </c>
      <c r="AT151" s="163" t="e">
        <f t="shared" si="181"/>
        <v>#N/A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90"/>
        <v>44328</v>
      </c>
      <c r="B152" s="114">
        <f t="shared" si="182"/>
        <v>1055.1600596400001</v>
      </c>
      <c r="C152" s="114">
        <f t="shared" si="198"/>
        <v>1000</v>
      </c>
      <c r="D152" s="115">
        <f t="shared" si="191"/>
        <v>5622.43</v>
      </c>
      <c r="E152" s="116">
        <f t="shared" si="175"/>
        <v>5674.72</v>
      </c>
      <c r="F152" s="117">
        <f t="shared" si="176"/>
        <v>44275</v>
      </c>
      <c r="G152" s="118">
        <f t="shared" si="183"/>
        <v>9.3002491805145304E-3</v>
      </c>
      <c r="H152" s="119">
        <f t="shared" si="199"/>
        <v>44336</v>
      </c>
      <c r="I152" s="119">
        <f t="shared" si="184"/>
        <v>44336</v>
      </c>
      <c r="J152" s="120">
        <f t="shared" si="192"/>
        <v>21</v>
      </c>
      <c r="K152" s="120">
        <f t="shared" si="177"/>
        <v>15</v>
      </c>
      <c r="L152" s="8">
        <f t="shared" si="193"/>
        <v>1.0066342399999999</v>
      </c>
      <c r="M152" s="121">
        <f t="shared" si="178"/>
        <v>1.00859988</v>
      </c>
      <c r="N152" s="121">
        <f t="shared" si="172"/>
        <v>1.0430939847130321</v>
      </c>
      <c r="O152" s="114">
        <f t="shared" si="174"/>
        <v>1.0500141199999999</v>
      </c>
      <c r="P152" s="114">
        <f t="shared" si="185"/>
        <v>1050.01412</v>
      </c>
      <c r="Q152" s="11">
        <f t="shared" si="200"/>
        <v>0</v>
      </c>
      <c r="R152" s="30">
        <f t="shared" si="194"/>
        <v>0</v>
      </c>
      <c r="S152" s="8">
        <f t="shared" si="186"/>
        <v>0</v>
      </c>
      <c r="T152" s="123">
        <f t="shared" si="195"/>
        <v>8.5599999999999996E-2</v>
      </c>
      <c r="U152" s="122">
        <f t="shared" si="173"/>
        <v>15</v>
      </c>
      <c r="V152" s="122">
        <v>252</v>
      </c>
      <c r="W152" s="121">
        <f t="shared" si="187"/>
        <v>1.0049008290000001</v>
      </c>
      <c r="X152" s="114">
        <f t="shared" si="188"/>
        <v>5.1459396399999999</v>
      </c>
      <c r="Y152" s="114">
        <f t="shared" si="189"/>
        <v>0</v>
      </c>
      <c r="Z152" s="126" t="str">
        <f t="shared" si="201"/>
        <v>A+J=</v>
      </c>
      <c r="AA152" s="119">
        <f t="shared" si="202"/>
        <v>44336</v>
      </c>
      <c r="AB152" s="4"/>
      <c r="AC152" s="130"/>
      <c r="AD152" s="136"/>
      <c r="AE152" s="132"/>
      <c r="AF152" s="134"/>
      <c r="AG152" s="143"/>
      <c r="AH152" s="142"/>
      <c r="AI152" s="138"/>
      <c r="AJ152" s="132"/>
      <c r="AK152" s="130"/>
      <c r="AL152" s="139"/>
      <c r="AM152" s="136"/>
      <c r="AO152" s="136">
        <f t="shared" si="180"/>
        <v>0</v>
      </c>
      <c r="AP152" s="162" t="e">
        <f>VLOOKUP($AO152,[1]Plan1!$EW$172:$EZ$293,2)</f>
        <v>#N/A</v>
      </c>
      <c r="AQ152" s="161" t="e">
        <f t="shared" si="196"/>
        <v>#NUM!</v>
      </c>
      <c r="AR152" s="162" t="e">
        <f>VLOOKUP($AO152,[1]Plan1!$EW$172:$EZ$293,4)</f>
        <v>#N/A</v>
      </c>
      <c r="AS152" s="161" t="e">
        <f t="shared" si="197"/>
        <v>#NUM!</v>
      </c>
      <c r="AT152" s="163" t="e">
        <f t="shared" si="181"/>
        <v>#N/A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90"/>
        <v>44329</v>
      </c>
      <c r="B153" s="114">
        <f t="shared" si="182"/>
        <v>1055.9693975099999</v>
      </c>
      <c r="C153" s="114">
        <f t="shared" si="198"/>
        <v>1000</v>
      </c>
      <c r="D153" s="115">
        <f t="shared" si="191"/>
        <v>5622.43</v>
      </c>
      <c r="E153" s="116">
        <f t="shared" si="175"/>
        <v>5674.72</v>
      </c>
      <c r="F153" s="117">
        <f t="shared" si="176"/>
        <v>44275</v>
      </c>
      <c r="G153" s="118">
        <f t="shared" si="183"/>
        <v>9.3002491805145304E-3</v>
      </c>
      <c r="H153" s="119">
        <f t="shared" si="199"/>
        <v>44336</v>
      </c>
      <c r="I153" s="119">
        <f t="shared" si="184"/>
        <v>44336</v>
      </c>
      <c r="J153" s="120">
        <f t="shared" si="192"/>
        <v>21</v>
      </c>
      <c r="K153" s="120">
        <f t="shared" si="177"/>
        <v>16</v>
      </c>
      <c r="L153" s="8">
        <f t="shared" si="193"/>
        <v>1.0070780800000001</v>
      </c>
      <c r="M153" s="121">
        <f t="shared" si="178"/>
        <v>1.00859988</v>
      </c>
      <c r="N153" s="121">
        <f t="shared" si="172"/>
        <v>1.0430939847130321</v>
      </c>
      <c r="O153" s="114">
        <f t="shared" si="174"/>
        <v>1.0504770800000001</v>
      </c>
      <c r="P153" s="114">
        <f t="shared" si="185"/>
        <v>1050.4770799999999</v>
      </c>
      <c r="Q153" s="11">
        <f t="shared" si="200"/>
        <v>0</v>
      </c>
      <c r="R153" s="30">
        <f t="shared" si="194"/>
        <v>0</v>
      </c>
      <c r="S153" s="8">
        <f t="shared" si="186"/>
        <v>0</v>
      </c>
      <c r="T153" s="123">
        <f t="shared" si="195"/>
        <v>8.5599999999999996E-2</v>
      </c>
      <c r="U153" s="122">
        <f t="shared" si="173"/>
        <v>16</v>
      </c>
      <c r="V153" s="122">
        <v>252</v>
      </c>
      <c r="W153" s="121">
        <f t="shared" si="187"/>
        <v>1.005228403</v>
      </c>
      <c r="X153" s="114">
        <f t="shared" si="188"/>
        <v>5.4923175100000003</v>
      </c>
      <c r="Y153" s="114">
        <f t="shared" si="189"/>
        <v>0</v>
      </c>
      <c r="Z153" s="126" t="str">
        <f t="shared" si="201"/>
        <v>A+J=</v>
      </c>
      <c r="AA153" s="119">
        <f t="shared" si="202"/>
        <v>44336</v>
      </c>
      <c r="AB153" s="4"/>
      <c r="AC153" s="130"/>
      <c r="AD153" s="136"/>
      <c r="AE153" s="132"/>
      <c r="AF153" s="134"/>
      <c r="AG153" s="143"/>
      <c r="AH153" s="142"/>
      <c r="AI153" s="138"/>
      <c r="AJ153" s="132"/>
      <c r="AK153" s="130"/>
      <c r="AL153" s="139"/>
      <c r="AM153" s="136"/>
      <c r="AO153" s="136">
        <f t="shared" si="180"/>
        <v>0</v>
      </c>
      <c r="AP153" s="162" t="e">
        <f>VLOOKUP($AO153,[1]Plan1!$EW$172:$EZ$293,2)</f>
        <v>#N/A</v>
      </c>
      <c r="AQ153" s="161" t="e">
        <f t="shared" si="196"/>
        <v>#NUM!</v>
      </c>
      <c r="AR153" s="162" t="e">
        <f>VLOOKUP($AO153,[1]Plan1!$EW$172:$EZ$293,4)</f>
        <v>#N/A</v>
      </c>
      <c r="AS153" s="161" t="e">
        <f t="shared" si="197"/>
        <v>#NUM!</v>
      </c>
      <c r="AT153" s="163" t="e">
        <f t="shared" si="181"/>
        <v>#N/A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90"/>
        <v>44330</v>
      </c>
      <c r="B154" s="114">
        <f t="shared" si="182"/>
        <v>1056.7793734100001</v>
      </c>
      <c r="C154" s="114">
        <f t="shared" si="198"/>
        <v>1000</v>
      </c>
      <c r="D154" s="115">
        <f t="shared" si="191"/>
        <v>5622.43</v>
      </c>
      <c r="E154" s="116">
        <f t="shared" si="175"/>
        <v>5674.72</v>
      </c>
      <c r="F154" s="117">
        <f t="shared" si="176"/>
        <v>44275</v>
      </c>
      <c r="G154" s="118">
        <f t="shared" si="183"/>
        <v>9.3002491805145304E-3</v>
      </c>
      <c r="H154" s="119">
        <f t="shared" si="199"/>
        <v>44336</v>
      </c>
      <c r="I154" s="119">
        <f t="shared" si="184"/>
        <v>44336</v>
      </c>
      <c r="J154" s="120">
        <f t="shared" si="192"/>
        <v>21</v>
      </c>
      <c r="K154" s="120">
        <f t="shared" si="177"/>
        <v>17</v>
      </c>
      <c r="L154" s="8">
        <f t="shared" si="193"/>
        <v>1.00752212</v>
      </c>
      <c r="M154" s="121">
        <f t="shared" si="178"/>
        <v>1.00859988</v>
      </c>
      <c r="N154" s="121">
        <f t="shared" si="172"/>
        <v>1.0430939847130321</v>
      </c>
      <c r="O154" s="114">
        <f t="shared" si="174"/>
        <v>1.05094026</v>
      </c>
      <c r="P154" s="114">
        <f t="shared" si="185"/>
        <v>1050.9402600000001</v>
      </c>
      <c r="Q154" s="11">
        <f t="shared" si="200"/>
        <v>0</v>
      </c>
      <c r="R154" s="30">
        <f t="shared" si="194"/>
        <v>0</v>
      </c>
      <c r="S154" s="8">
        <f t="shared" si="186"/>
        <v>0</v>
      </c>
      <c r="T154" s="123">
        <f t="shared" si="195"/>
        <v>8.5599999999999996E-2</v>
      </c>
      <c r="U154" s="122">
        <f t="shared" si="173"/>
        <v>17</v>
      </c>
      <c r="V154" s="122">
        <v>252</v>
      </c>
      <c r="W154" s="121">
        <f t="shared" si="187"/>
        <v>1.005556085</v>
      </c>
      <c r="X154" s="114">
        <f t="shared" si="188"/>
        <v>5.8391134100000004</v>
      </c>
      <c r="Y154" s="114">
        <f t="shared" si="189"/>
        <v>0</v>
      </c>
      <c r="Z154" s="126" t="str">
        <f t="shared" si="201"/>
        <v>A+J=</v>
      </c>
      <c r="AA154" s="119">
        <f t="shared" si="202"/>
        <v>44336</v>
      </c>
      <c r="AB154" s="4"/>
      <c r="AC154" s="130"/>
      <c r="AD154" s="136"/>
      <c r="AE154" s="132"/>
      <c r="AF154" s="134"/>
      <c r="AG154" s="143"/>
      <c r="AH154" s="142"/>
      <c r="AI154" s="138"/>
      <c r="AJ154" s="132"/>
      <c r="AK154" s="130"/>
      <c r="AL154" s="139"/>
      <c r="AM154" s="136"/>
      <c r="AO154" s="136">
        <f t="shared" si="180"/>
        <v>0</v>
      </c>
      <c r="AP154" s="162" t="e">
        <f>VLOOKUP($AO154,[1]Plan1!$EW$172:$EZ$293,2)</f>
        <v>#N/A</v>
      </c>
      <c r="AQ154" s="161" t="e">
        <f t="shared" si="196"/>
        <v>#NUM!</v>
      </c>
      <c r="AR154" s="162" t="e">
        <f>VLOOKUP($AO154,[1]Plan1!$EW$172:$EZ$293,4)</f>
        <v>#N/A</v>
      </c>
      <c r="AS154" s="161" t="e">
        <f t="shared" si="197"/>
        <v>#NUM!</v>
      </c>
      <c r="AT154" s="163" t="e">
        <f t="shared" si="181"/>
        <v>#N/A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90"/>
        <v>44331</v>
      </c>
      <c r="B155" s="114">
        <f t="shared" si="182"/>
        <v>1057.58996548</v>
      </c>
      <c r="C155" s="114">
        <f t="shared" si="198"/>
        <v>1000</v>
      </c>
      <c r="D155" s="115">
        <f t="shared" si="191"/>
        <v>5622.43</v>
      </c>
      <c r="E155" s="116">
        <f t="shared" si="175"/>
        <v>5674.72</v>
      </c>
      <c r="F155" s="117">
        <f t="shared" si="176"/>
        <v>44275</v>
      </c>
      <c r="G155" s="118">
        <f t="shared" si="183"/>
        <v>9.3002491805145304E-3</v>
      </c>
      <c r="H155" s="119">
        <f t="shared" si="199"/>
        <v>44336</v>
      </c>
      <c r="I155" s="119">
        <f t="shared" si="184"/>
        <v>44336</v>
      </c>
      <c r="J155" s="120">
        <f t="shared" si="192"/>
        <v>21</v>
      </c>
      <c r="K155" s="120">
        <f t="shared" si="177"/>
        <v>18</v>
      </c>
      <c r="L155" s="8">
        <f t="shared" si="193"/>
        <v>1.00796636</v>
      </c>
      <c r="M155" s="121">
        <f t="shared" si="178"/>
        <v>1.00859988</v>
      </c>
      <c r="N155" s="121">
        <f t="shared" si="172"/>
        <v>1.0430939847130321</v>
      </c>
      <c r="O155" s="114">
        <f t="shared" si="174"/>
        <v>1.05140364</v>
      </c>
      <c r="P155" s="114">
        <f t="shared" si="185"/>
        <v>1051.40364</v>
      </c>
      <c r="Q155" s="11">
        <f t="shared" si="200"/>
        <v>0</v>
      </c>
      <c r="R155" s="30">
        <f t="shared" si="194"/>
        <v>0</v>
      </c>
      <c r="S155" s="8">
        <f t="shared" si="186"/>
        <v>0</v>
      </c>
      <c r="T155" s="123">
        <f t="shared" si="195"/>
        <v>8.5599999999999996E-2</v>
      </c>
      <c r="U155" s="122">
        <f t="shared" si="173"/>
        <v>18</v>
      </c>
      <c r="V155" s="122">
        <v>252</v>
      </c>
      <c r="W155" s="121">
        <f t="shared" si="187"/>
        <v>1.0058838729999999</v>
      </c>
      <c r="X155" s="114">
        <f t="shared" si="188"/>
        <v>6.1863254799999998</v>
      </c>
      <c r="Y155" s="114">
        <f t="shared" si="189"/>
        <v>0</v>
      </c>
      <c r="Z155" s="126" t="str">
        <f t="shared" si="201"/>
        <v>A+J=</v>
      </c>
      <c r="AA155" s="119">
        <f t="shared" si="202"/>
        <v>44336</v>
      </c>
      <c r="AB155" s="4"/>
      <c r="AC155" s="130"/>
      <c r="AD155" s="136"/>
      <c r="AE155" s="132"/>
      <c r="AF155" s="134"/>
      <c r="AG155" s="143"/>
      <c r="AH155" s="142"/>
      <c r="AI155" s="138"/>
      <c r="AJ155" s="132"/>
      <c r="AK155" s="130"/>
      <c r="AL155" s="139"/>
      <c r="AM155" s="136"/>
      <c r="AO155" s="136">
        <f t="shared" si="180"/>
        <v>0</v>
      </c>
      <c r="AP155" s="162" t="e">
        <f>VLOOKUP($AO155,[1]Plan1!$EW$172:$EZ$293,2)</f>
        <v>#N/A</v>
      </c>
      <c r="AQ155" s="161" t="e">
        <f t="shared" si="196"/>
        <v>#NUM!</v>
      </c>
      <c r="AR155" s="162" t="e">
        <f>VLOOKUP($AO155,[1]Plan1!$EW$172:$EZ$293,4)</f>
        <v>#N/A</v>
      </c>
      <c r="AS155" s="161" t="e">
        <f t="shared" si="197"/>
        <v>#NUM!</v>
      </c>
      <c r="AT155" s="163" t="e">
        <f t="shared" si="181"/>
        <v>#N/A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90"/>
        <v>44332</v>
      </c>
      <c r="B156" s="114">
        <f t="shared" si="182"/>
        <v>1057.58996548</v>
      </c>
      <c r="C156" s="114">
        <f t="shared" si="198"/>
        <v>1000</v>
      </c>
      <c r="D156" s="115">
        <f t="shared" si="191"/>
        <v>5622.43</v>
      </c>
      <c r="E156" s="116">
        <f t="shared" si="175"/>
        <v>5674.72</v>
      </c>
      <c r="F156" s="117">
        <f t="shared" si="176"/>
        <v>44275</v>
      </c>
      <c r="G156" s="118">
        <f t="shared" si="183"/>
        <v>9.3002491805145304E-3</v>
      </c>
      <c r="H156" s="119">
        <f t="shared" si="199"/>
        <v>44336</v>
      </c>
      <c r="I156" s="119">
        <f t="shared" si="184"/>
        <v>44336</v>
      </c>
      <c r="J156" s="120">
        <f t="shared" si="192"/>
        <v>21</v>
      </c>
      <c r="K156" s="120">
        <f t="shared" si="177"/>
        <v>18</v>
      </c>
      <c r="L156" s="8">
        <f t="shared" si="193"/>
        <v>1.00796636</v>
      </c>
      <c r="M156" s="121">
        <f t="shared" si="178"/>
        <v>1.00859988</v>
      </c>
      <c r="N156" s="121">
        <f t="shared" si="172"/>
        <v>1.0430939847130321</v>
      </c>
      <c r="O156" s="114">
        <f t="shared" si="174"/>
        <v>1.05140364</v>
      </c>
      <c r="P156" s="114">
        <f t="shared" si="185"/>
        <v>1051.40364</v>
      </c>
      <c r="Q156" s="11">
        <f t="shared" si="200"/>
        <v>0</v>
      </c>
      <c r="R156" s="30">
        <f t="shared" si="194"/>
        <v>0</v>
      </c>
      <c r="S156" s="8">
        <f t="shared" si="186"/>
        <v>0</v>
      </c>
      <c r="T156" s="123">
        <f t="shared" si="195"/>
        <v>8.5599999999999996E-2</v>
      </c>
      <c r="U156" s="122">
        <f t="shared" si="173"/>
        <v>18</v>
      </c>
      <c r="V156" s="122">
        <v>252</v>
      </c>
      <c r="W156" s="121">
        <f t="shared" si="187"/>
        <v>1.0058838729999999</v>
      </c>
      <c r="X156" s="114">
        <f t="shared" si="188"/>
        <v>6.1863254799999998</v>
      </c>
      <c r="Y156" s="114">
        <f t="shared" si="189"/>
        <v>0</v>
      </c>
      <c r="Z156" s="126" t="str">
        <f t="shared" si="201"/>
        <v>A+J=</v>
      </c>
      <c r="AA156" s="119">
        <f t="shared" si="202"/>
        <v>44336</v>
      </c>
      <c r="AB156" s="4"/>
      <c r="AC156" s="130"/>
      <c r="AD156" s="136"/>
      <c r="AE156" s="132"/>
      <c r="AF156" s="134"/>
      <c r="AG156" s="143"/>
      <c r="AH156" s="142"/>
      <c r="AI156" s="138"/>
      <c r="AJ156" s="132"/>
      <c r="AK156" s="130"/>
      <c r="AL156" s="139"/>
      <c r="AM156" s="136"/>
      <c r="AO156" s="136">
        <f t="shared" si="180"/>
        <v>0</v>
      </c>
      <c r="AP156" s="162" t="e">
        <f>VLOOKUP($AO156,[1]Plan1!$EW$172:$EZ$293,2)</f>
        <v>#N/A</v>
      </c>
      <c r="AQ156" s="161" t="e">
        <f t="shared" si="196"/>
        <v>#NUM!</v>
      </c>
      <c r="AR156" s="162" t="e">
        <f>VLOOKUP($AO156,[1]Plan1!$EW$172:$EZ$293,4)</f>
        <v>#N/A</v>
      </c>
      <c r="AS156" s="161" t="e">
        <f t="shared" si="197"/>
        <v>#NUM!</v>
      </c>
      <c r="AT156" s="163" t="e">
        <f t="shared" si="181"/>
        <v>#N/A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90"/>
        <v>44333</v>
      </c>
      <c r="B157" s="114">
        <f t="shared" si="182"/>
        <v>1057.58996548</v>
      </c>
      <c r="C157" s="114">
        <f t="shared" si="198"/>
        <v>1000</v>
      </c>
      <c r="D157" s="115">
        <f t="shared" si="191"/>
        <v>5622.43</v>
      </c>
      <c r="E157" s="116">
        <f t="shared" si="175"/>
        <v>5674.72</v>
      </c>
      <c r="F157" s="117">
        <f t="shared" si="176"/>
        <v>44275</v>
      </c>
      <c r="G157" s="118">
        <f t="shared" si="183"/>
        <v>9.3002491805145304E-3</v>
      </c>
      <c r="H157" s="119">
        <f t="shared" si="199"/>
        <v>44336</v>
      </c>
      <c r="I157" s="119">
        <f t="shared" si="184"/>
        <v>44336</v>
      </c>
      <c r="J157" s="120">
        <f t="shared" si="192"/>
        <v>21</v>
      </c>
      <c r="K157" s="120">
        <f t="shared" si="177"/>
        <v>18</v>
      </c>
      <c r="L157" s="8">
        <f t="shared" si="193"/>
        <v>1.00796636</v>
      </c>
      <c r="M157" s="121">
        <f t="shared" si="178"/>
        <v>1.00859988</v>
      </c>
      <c r="N157" s="121">
        <f t="shared" si="172"/>
        <v>1.0430939847130321</v>
      </c>
      <c r="O157" s="114">
        <f t="shared" si="174"/>
        <v>1.05140364</v>
      </c>
      <c r="P157" s="114">
        <f t="shared" si="185"/>
        <v>1051.40364</v>
      </c>
      <c r="Q157" s="11">
        <f t="shared" si="200"/>
        <v>0</v>
      </c>
      <c r="R157" s="30">
        <f t="shared" si="194"/>
        <v>0</v>
      </c>
      <c r="S157" s="8">
        <f t="shared" si="186"/>
        <v>0</v>
      </c>
      <c r="T157" s="123">
        <f t="shared" si="195"/>
        <v>8.5599999999999996E-2</v>
      </c>
      <c r="U157" s="122">
        <f t="shared" si="173"/>
        <v>18</v>
      </c>
      <c r="V157" s="122">
        <v>252</v>
      </c>
      <c r="W157" s="121">
        <f t="shared" si="187"/>
        <v>1.0058838729999999</v>
      </c>
      <c r="X157" s="114">
        <f t="shared" si="188"/>
        <v>6.1863254799999998</v>
      </c>
      <c r="Y157" s="114">
        <f t="shared" si="189"/>
        <v>0</v>
      </c>
      <c r="Z157" s="126" t="str">
        <f t="shared" si="201"/>
        <v>A+J=</v>
      </c>
      <c r="AA157" s="119">
        <f t="shared" si="202"/>
        <v>44336</v>
      </c>
      <c r="AB157" s="4"/>
      <c r="AC157" s="130"/>
      <c r="AD157" s="136"/>
      <c r="AE157" s="132"/>
      <c r="AF157" s="134"/>
      <c r="AG157" s="143"/>
      <c r="AH157" s="142"/>
      <c r="AI157" s="138"/>
      <c r="AJ157" s="132"/>
      <c r="AK157" s="130"/>
      <c r="AL157" s="139"/>
      <c r="AM157" s="136"/>
      <c r="AO157" s="136">
        <f t="shared" si="180"/>
        <v>0</v>
      </c>
      <c r="AP157" s="162" t="e">
        <f>VLOOKUP($AO157,[1]Plan1!$EW$172:$EZ$293,2)</f>
        <v>#N/A</v>
      </c>
      <c r="AQ157" s="161" t="e">
        <f t="shared" si="196"/>
        <v>#NUM!</v>
      </c>
      <c r="AR157" s="162" t="e">
        <f>VLOOKUP($AO157,[1]Plan1!$EW$172:$EZ$293,4)</f>
        <v>#N/A</v>
      </c>
      <c r="AS157" s="161" t="e">
        <f t="shared" si="197"/>
        <v>#NUM!</v>
      </c>
      <c r="AT157" s="163" t="e">
        <f t="shared" si="181"/>
        <v>#N/A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90"/>
        <v>44334</v>
      </c>
      <c r="B158" s="114">
        <f t="shared" si="182"/>
        <v>1058.4011751300002</v>
      </c>
      <c r="C158" s="114">
        <f t="shared" si="198"/>
        <v>1000</v>
      </c>
      <c r="D158" s="115">
        <f t="shared" si="191"/>
        <v>5622.43</v>
      </c>
      <c r="E158" s="116">
        <f t="shared" si="175"/>
        <v>5674.72</v>
      </c>
      <c r="F158" s="117">
        <f t="shared" si="176"/>
        <v>44275</v>
      </c>
      <c r="G158" s="118">
        <f t="shared" si="183"/>
        <v>9.3002491805145304E-3</v>
      </c>
      <c r="H158" s="119">
        <f t="shared" si="199"/>
        <v>44336</v>
      </c>
      <c r="I158" s="119">
        <f t="shared" si="184"/>
        <v>44336</v>
      </c>
      <c r="J158" s="120">
        <f t="shared" si="192"/>
        <v>21</v>
      </c>
      <c r="K158" s="120">
        <f t="shared" si="177"/>
        <v>19</v>
      </c>
      <c r="L158" s="8">
        <f t="shared" si="193"/>
        <v>1.0084107899999999</v>
      </c>
      <c r="M158" s="121">
        <f t="shared" si="178"/>
        <v>1.00859988</v>
      </c>
      <c r="N158" s="121">
        <f t="shared" si="172"/>
        <v>1.0430939847130321</v>
      </c>
      <c r="O158" s="114">
        <f t="shared" si="174"/>
        <v>1.0518672200000001</v>
      </c>
      <c r="P158" s="114">
        <f t="shared" si="185"/>
        <v>1051.8672200000001</v>
      </c>
      <c r="Q158" s="11">
        <f t="shared" si="200"/>
        <v>0</v>
      </c>
      <c r="R158" s="30">
        <f t="shared" si="194"/>
        <v>0</v>
      </c>
      <c r="S158" s="8">
        <f t="shared" si="186"/>
        <v>0</v>
      </c>
      <c r="T158" s="123">
        <f t="shared" si="195"/>
        <v>8.5599999999999996E-2</v>
      </c>
      <c r="U158" s="122">
        <f t="shared" si="173"/>
        <v>19</v>
      </c>
      <c r="V158" s="122">
        <v>252</v>
      </c>
      <c r="W158" s="121">
        <f t="shared" si="187"/>
        <v>1.006211768</v>
      </c>
      <c r="X158" s="114">
        <f t="shared" si="188"/>
        <v>6.5339551299999998</v>
      </c>
      <c r="Y158" s="114">
        <f t="shared" si="189"/>
        <v>0</v>
      </c>
      <c r="Z158" s="126" t="str">
        <f t="shared" si="201"/>
        <v>A+J=</v>
      </c>
      <c r="AA158" s="119">
        <f t="shared" si="202"/>
        <v>44336</v>
      </c>
      <c r="AB158" s="4"/>
      <c r="AC158" s="130"/>
      <c r="AD158" s="136"/>
      <c r="AE158" s="132"/>
      <c r="AF158" s="134"/>
      <c r="AG158" s="143"/>
      <c r="AH158" s="142"/>
      <c r="AI158" s="138"/>
      <c r="AJ158" s="132"/>
      <c r="AK158" s="130"/>
      <c r="AL158" s="139"/>
      <c r="AM158" s="136"/>
      <c r="AO158" s="136">
        <f t="shared" si="180"/>
        <v>0</v>
      </c>
      <c r="AP158" s="162" t="e">
        <f>VLOOKUP($AO158,[1]Plan1!$EW$172:$EZ$293,2)</f>
        <v>#N/A</v>
      </c>
      <c r="AQ158" s="161" t="e">
        <f t="shared" si="196"/>
        <v>#NUM!</v>
      </c>
      <c r="AR158" s="162" t="e">
        <f>VLOOKUP($AO158,[1]Plan1!$EW$172:$EZ$293,4)</f>
        <v>#N/A</v>
      </c>
      <c r="AS158" s="161" t="e">
        <f t="shared" si="197"/>
        <v>#NUM!</v>
      </c>
      <c r="AT158" s="163" t="e">
        <f t="shared" si="181"/>
        <v>#N/A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90"/>
        <v>44335</v>
      </c>
      <c r="B159" s="114">
        <f t="shared" si="182"/>
        <v>1059.21302283</v>
      </c>
      <c r="C159" s="114">
        <f t="shared" si="198"/>
        <v>1000</v>
      </c>
      <c r="D159" s="115">
        <f t="shared" si="191"/>
        <v>5622.43</v>
      </c>
      <c r="E159" s="116">
        <f t="shared" si="175"/>
        <v>5674.72</v>
      </c>
      <c r="F159" s="117">
        <f t="shared" si="176"/>
        <v>44275</v>
      </c>
      <c r="G159" s="118">
        <f t="shared" si="183"/>
        <v>9.3002491805145304E-3</v>
      </c>
      <c r="H159" s="119">
        <f t="shared" si="199"/>
        <v>44336</v>
      </c>
      <c r="I159" s="119">
        <f t="shared" si="184"/>
        <v>44336</v>
      </c>
      <c r="J159" s="120">
        <f t="shared" si="192"/>
        <v>21</v>
      </c>
      <c r="K159" s="120">
        <f t="shared" si="177"/>
        <v>20</v>
      </c>
      <c r="L159" s="8">
        <f t="shared" si="193"/>
        <v>1.0088554199999999</v>
      </c>
      <c r="M159" s="121">
        <f t="shared" si="178"/>
        <v>1.00859988</v>
      </c>
      <c r="N159" s="121">
        <f t="shared" ref="N159:N222" si="203">IF(I159&gt;I158,N158*M159,N158)</f>
        <v>1.0430939847130321</v>
      </c>
      <c r="O159" s="114">
        <f t="shared" si="174"/>
        <v>1.05233102</v>
      </c>
      <c r="P159" s="114">
        <f t="shared" si="185"/>
        <v>1052.3310200000001</v>
      </c>
      <c r="Q159" s="11">
        <f t="shared" si="200"/>
        <v>0</v>
      </c>
      <c r="R159" s="30">
        <f t="shared" si="194"/>
        <v>0</v>
      </c>
      <c r="S159" s="8">
        <f t="shared" si="186"/>
        <v>0</v>
      </c>
      <c r="T159" s="123">
        <f t="shared" si="195"/>
        <v>8.5599999999999996E-2</v>
      </c>
      <c r="U159" s="122">
        <f t="shared" si="173"/>
        <v>20</v>
      </c>
      <c r="V159" s="122">
        <v>252</v>
      </c>
      <c r="W159" s="121">
        <f t="shared" si="187"/>
        <v>1.0065397700000001</v>
      </c>
      <c r="X159" s="114">
        <f t="shared" si="188"/>
        <v>6.8820028300000002</v>
      </c>
      <c r="Y159" s="114">
        <f t="shared" si="189"/>
        <v>0</v>
      </c>
      <c r="Z159" s="126" t="str">
        <f t="shared" si="201"/>
        <v>A+J=</v>
      </c>
      <c r="AA159" s="119">
        <f t="shared" si="202"/>
        <v>44336</v>
      </c>
      <c r="AB159" s="4"/>
      <c r="AC159" s="130"/>
      <c r="AD159" s="136"/>
      <c r="AE159" s="132"/>
      <c r="AF159" s="134"/>
      <c r="AG159" s="143"/>
      <c r="AH159" s="142"/>
      <c r="AI159" s="138"/>
      <c r="AJ159" s="132"/>
      <c r="AK159" s="130"/>
      <c r="AL159" s="139"/>
      <c r="AM159" s="136"/>
      <c r="AO159" s="136">
        <f t="shared" si="180"/>
        <v>0</v>
      </c>
      <c r="AP159" s="162" t="e">
        <f>VLOOKUP($AO159,[1]Plan1!$EW$172:$EZ$293,2)</f>
        <v>#N/A</v>
      </c>
      <c r="AQ159" s="161" t="e">
        <f t="shared" si="196"/>
        <v>#NUM!</v>
      </c>
      <c r="AR159" s="162" t="e">
        <f>VLOOKUP($AO159,[1]Plan1!$EW$172:$EZ$293,4)</f>
        <v>#N/A</v>
      </c>
      <c r="AS159" s="161" t="e">
        <f t="shared" si="197"/>
        <v>#NUM!</v>
      </c>
      <c r="AT159" s="163" t="e">
        <f t="shared" si="181"/>
        <v>#N/A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90"/>
        <v>44336</v>
      </c>
      <c r="B160" s="114">
        <f t="shared" si="182"/>
        <v>1060.02546867</v>
      </c>
      <c r="C160" s="114">
        <f t="shared" si="198"/>
        <v>1000</v>
      </c>
      <c r="D160" s="115">
        <f t="shared" si="191"/>
        <v>5622.43</v>
      </c>
      <c r="E160" s="116">
        <f t="shared" si="175"/>
        <v>5674.72</v>
      </c>
      <c r="F160" s="117">
        <f t="shared" si="176"/>
        <v>44275</v>
      </c>
      <c r="G160" s="118">
        <f t="shared" si="183"/>
        <v>9.3002491805145304E-3</v>
      </c>
      <c r="H160" s="119">
        <f t="shared" si="199"/>
        <v>44368</v>
      </c>
      <c r="I160" s="119">
        <f t="shared" si="184"/>
        <v>44336</v>
      </c>
      <c r="J160" s="120">
        <f t="shared" si="192"/>
        <v>21</v>
      </c>
      <c r="K160" s="120">
        <f t="shared" si="177"/>
        <v>21</v>
      </c>
      <c r="L160" s="8">
        <f t="shared" si="193"/>
        <v>1.00930024</v>
      </c>
      <c r="M160" s="121">
        <f t="shared" si="178"/>
        <v>1.00859988</v>
      </c>
      <c r="N160" s="121">
        <f t="shared" si="203"/>
        <v>1.0430939847130321</v>
      </c>
      <c r="O160" s="114">
        <f t="shared" si="174"/>
        <v>1.0527949999999999</v>
      </c>
      <c r="P160" s="114">
        <f t="shared" si="185"/>
        <v>1052.7950000000001</v>
      </c>
      <c r="Q160" s="11">
        <f t="shared" si="200"/>
        <v>5</v>
      </c>
      <c r="R160" s="30">
        <f t="shared" si="194"/>
        <v>0</v>
      </c>
      <c r="S160" s="8">
        <f t="shared" si="186"/>
        <v>0</v>
      </c>
      <c r="T160" s="123">
        <f t="shared" si="195"/>
        <v>8.5599999999999996E-2</v>
      </c>
      <c r="U160" s="122">
        <f t="shared" si="173"/>
        <v>21</v>
      </c>
      <c r="V160" s="122">
        <v>252</v>
      </c>
      <c r="W160" s="121">
        <f t="shared" si="187"/>
        <v>1.0068678790000001</v>
      </c>
      <c r="X160" s="114">
        <f t="shared" si="188"/>
        <v>7.2304686699999996</v>
      </c>
      <c r="Y160" s="114">
        <f t="shared" si="189"/>
        <v>7.2304686699999996</v>
      </c>
      <c r="Z160" s="126" t="str">
        <f t="shared" si="201"/>
        <v>A+J=</v>
      </c>
      <c r="AA160" s="119">
        <f t="shared" si="202"/>
        <v>44336</v>
      </c>
      <c r="AB160" s="4"/>
      <c r="AC160" s="130"/>
      <c r="AD160" s="136"/>
      <c r="AE160" s="132"/>
      <c r="AF160" s="134"/>
      <c r="AG160" s="143"/>
      <c r="AH160" s="142"/>
      <c r="AI160" s="138"/>
      <c r="AJ160" s="132"/>
      <c r="AK160" s="130"/>
      <c r="AL160" s="139"/>
      <c r="AM160" s="136"/>
      <c r="AO160" s="136">
        <f t="shared" ref="AO160:AO165" si="204">AJ326</f>
        <v>0</v>
      </c>
      <c r="AP160" s="162" t="e">
        <f>VLOOKUP($AO160,[1]Plan1!$EW$172:$EZ$293,2)</f>
        <v>#N/A</v>
      </c>
      <c r="AQ160" s="161" t="e">
        <f t="shared" si="196"/>
        <v>#NUM!</v>
      </c>
      <c r="AR160" s="162" t="e">
        <f>VLOOKUP($AO160,[1]Plan1!$EW$172:$EZ$293,4)</f>
        <v>#N/A</v>
      </c>
      <c r="AS160" s="161" t="e">
        <f t="shared" si="197"/>
        <v>#NUM!</v>
      </c>
      <c r="AT160" s="163" t="e">
        <f t="shared" ref="AT160:AT165" si="205">(AR160/AP160)-1</f>
        <v>#N/A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90"/>
        <v>44337</v>
      </c>
      <c r="B161" s="114">
        <f t="shared" si="182"/>
        <v>1053.29340753</v>
      </c>
      <c r="C161" s="114">
        <f t="shared" si="198"/>
        <v>1000</v>
      </c>
      <c r="D161" s="115">
        <f t="shared" si="191"/>
        <v>5674.72</v>
      </c>
      <c r="E161" s="116">
        <f t="shared" si="175"/>
        <v>5692.31</v>
      </c>
      <c r="F161" s="117">
        <f t="shared" si="176"/>
        <v>44306</v>
      </c>
      <c r="G161" s="118">
        <f t="shared" si="183"/>
        <v>3.0997124087179806E-3</v>
      </c>
      <c r="H161" s="119">
        <f t="shared" si="199"/>
        <v>44368</v>
      </c>
      <c r="I161" s="119">
        <f t="shared" si="184"/>
        <v>44368</v>
      </c>
      <c r="J161" s="120">
        <f t="shared" si="192"/>
        <v>21</v>
      </c>
      <c r="K161" s="120">
        <f t="shared" si="177"/>
        <v>1</v>
      </c>
      <c r="L161" s="8">
        <f t="shared" si="193"/>
        <v>1.00014738</v>
      </c>
      <c r="M161" s="121">
        <f t="shared" si="178"/>
        <v>1.00930024</v>
      </c>
      <c r="N161" s="121">
        <f t="shared" si="203"/>
        <v>1.0527950091134195</v>
      </c>
      <c r="O161" s="114">
        <f t="shared" si="174"/>
        <v>1.0529501699999999</v>
      </c>
      <c r="P161" s="114">
        <f t="shared" si="185"/>
        <v>1052.9501700000001</v>
      </c>
      <c r="Q161" s="11">
        <f t="shared" si="200"/>
        <v>0</v>
      </c>
      <c r="R161" s="30">
        <f t="shared" si="194"/>
        <v>0</v>
      </c>
      <c r="S161" s="8">
        <f t="shared" si="186"/>
        <v>0</v>
      </c>
      <c r="T161" s="123">
        <f t="shared" si="195"/>
        <v>8.5599999999999996E-2</v>
      </c>
      <c r="U161" s="122">
        <f t="shared" si="173"/>
        <v>1</v>
      </c>
      <c r="V161" s="122">
        <v>252</v>
      </c>
      <c r="W161" s="121">
        <f t="shared" si="187"/>
        <v>1.0003259769999999</v>
      </c>
      <c r="X161" s="114">
        <f t="shared" si="188"/>
        <v>0.34323753000000001</v>
      </c>
      <c r="Y161" s="114">
        <f t="shared" si="189"/>
        <v>0</v>
      </c>
      <c r="Z161" s="126" t="str">
        <f t="shared" si="201"/>
        <v>A+J=</v>
      </c>
      <c r="AA161" s="119">
        <f t="shared" si="202"/>
        <v>44368</v>
      </c>
      <c r="AB161" s="4"/>
      <c r="AC161" s="130"/>
      <c r="AD161" s="136"/>
      <c r="AE161" s="132"/>
      <c r="AF161" s="134"/>
      <c r="AG161" s="143"/>
      <c r="AH161" s="142"/>
      <c r="AI161" s="138"/>
      <c r="AJ161" s="132"/>
      <c r="AK161" s="130"/>
      <c r="AL161" s="139"/>
      <c r="AM161" s="136"/>
      <c r="AO161" s="136">
        <f t="shared" si="204"/>
        <v>0</v>
      </c>
      <c r="AP161" s="162" t="e">
        <f>VLOOKUP($AO161,[1]Plan1!$EW$172:$EZ$293,2)</f>
        <v>#N/A</v>
      </c>
      <c r="AQ161" s="161" t="e">
        <f t="shared" si="196"/>
        <v>#NUM!</v>
      </c>
      <c r="AR161" s="162" t="e">
        <f>VLOOKUP($AO161,[1]Plan1!$EW$172:$EZ$293,4)</f>
        <v>#N/A</v>
      </c>
      <c r="AS161" s="161" t="e">
        <f t="shared" si="197"/>
        <v>#NUM!</v>
      </c>
      <c r="AT161" s="163" t="e">
        <f t="shared" si="205"/>
        <v>#N/A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90"/>
        <v>44338</v>
      </c>
      <c r="B162" s="114">
        <f t="shared" si="182"/>
        <v>1053.7920478799999</v>
      </c>
      <c r="C162" s="114">
        <f t="shared" si="198"/>
        <v>1000</v>
      </c>
      <c r="D162" s="115">
        <f t="shared" si="191"/>
        <v>5674.72</v>
      </c>
      <c r="E162" s="116">
        <f t="shared" si="175"/>
        <v>5692.31</v>
      </c>
      <c r="F162" s="117">
        <f t="shared" si="176"/>
        <v>44306</v>
      </c>
      <c r="G162" s="118">
        <f t="shared" si="183"/>
        <v>3.0997124087179806E-3</v>
      </c>
      <c r="H162" s="119">
        <f t="shared" si="199"/>
        <v>44368</v>
      </c>
      <c r="I162" s="119">
        <f t="shared" si="184"/>
        <v>44368</v>
      </c>
      <c r="J162" s="120">
        <f t="shared" si="192"/>
        <v>21</v>
      </c>
      <c r="K162" s="120">
        <f t="shared" si="177"/>
        <v>2</v>
      </c>
      <c r="L162" s="8">
        <f t="shared" si="193"/>
        <v>1.0002947900000001</v>
      </c>
      <c r="M162" s="121">
        <f t="shared" si="178"/>
        <v>1.00930024</v>
      </c>
      <c r="N162" s="121">
        <f t="shared" si="203"/>
        <v>1.0527950091134195</v>
      </c>
      <c r="O162" s="114">
        <f t="shared" si="174"/>
        <v>1.05310536</v>
      </c>
      <c r="P162" s="114">
        <f t="shared" si="185"/>
        <v>1053.10536</v>
      </c>
      <c r="Q162" s="11">
        <f t="shared" si="200"/>
        <v>0</v>
      </c>
      <c r="R162" s="30">
        <f t="shared" si="194"/>
        <v>0</v>
      </c>
      <c r="S162" s="8">
        <f t="shared" si="186"/>
        <v>0</v>
      </c>
      <c r="T162" s="123">
        <f t="shared" si="195"/>
        <v>8.5599999999999996E-2</v>
      </c>
      <c r="U162" s="122">
        <f t="shared" si="173"/>
        <v>2</v>
      </c>
      <c r="V162" s="122">
        <v>252</v>
      </c>
      <c r="W162" s="121">
        <f t="shared" si="187"/>
        <v>1.00065206</v>
      </c>
      <c r="X162" s="114">
        <f t="shared" si="188"/>
        <v>0.68668788000000003</v>
      </c>
      <c r="Y162" s="114">
        <f t="shared" si="189"/>
        <v>0</v>
      </c>
      <c r="Z162" s="126" t="str">
        <f t="shared" si="201"/>
        <v>A+J=</v>
      </c>
      <c r="AA162" s="119">
        <f t="shared" si="202"/>
        <v>44368</v>
      </c>
      <c r="AB162" s="4"/>
      <c r="AC162" s="130"/>
      <c r="AD162" s="136"/>
      <c r="AE162" s="132"/>
      <c r="AF162" s="134"/>
      <c r="AG162" s="143"/>
      <c r="AH162" s="142"/>
      <c r="AI162" s="138"/>
      <c r="AJ162" s="132"/>
      <c r="AK162" s="130"/>
      <c r="AL162" s="139"/>
      <c r="AM162" s="136"/>
      <c r="AO162" s="136">
        <f t="shared" si="204"/>
        <v>0</v>
      </c>
      <c r="AP162" s="162" t="e">
        <f>VLOOKUP($AO162,[1]Plan1!$EW$172:$EZ$293,2)</f>
        <v>#N/A</v>
      </c>
      <c r="AQ162" s="161" t="e">
        <f t="shared" si="196"/>
        <v>#NUM!</v>
      </c>
      <c r="AR162" s="162" t="e">
        <f>VLOOKUP($AO162,[1]Plan1!$EW$172:$EZ$293,4)</f>
        <v>#N/A</v>
      </c>
      <c r="AS162" s="161" t="e">
        <f t="shared" si="197"/>
        <v>#NUM!</v>
      </c>
      <c r="AT162" s="163" t="e">
        <f t="shared" si="205"/>
        <v>#N/A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90"/>
        <v>44339</v>
      </c>
      <c r="B163" s="114">
        <f t="shared" si="182"/>
        <v>1053.7920478799999</v>
      </c>
      <c r="C163" s="114">
        <f t="shared" si="198"/>
        <v>1000</v>
      </c>
      <c r="D163" s="115">
        <f t="shared" si="191"/>
        <v>5674.72</v>
      </c>
      <c r="E163" s="116">
        <f t="shared" si="175"/>
        <v>5692.31</v>
      </c>
      <c r="F163" s="117">
        <f t="shared" si="176"/>
        <v>44306</v>
      </c>
      <c r="G163" s="118">
        <f t="shared" si="183"/>
        <v>3.0997124087179806E-3</v>
      </c>
      <c r="H163" s="119">
        <f t="shared" si="199"/>
        <v>44368</v>
      </c>
      <c r="I163" s="119">
        <f t="shared" si="184"/>
        <v>44368</v>
      </c>
      <c r="J163" s="120">
        <f t="shared" si="192"/>
        <v>21</v>
      </c>
      <c r="K163" s="120">
        <f t="shared" si="177"/>
        <v>2</v>
      </c>
      <c r="L163" s="8">
        <f t="shared" si="193"/>
        <v>1.0002947900000001</v>
      </c>
      <c r="M163" s="121">
        <f t="shared" si="178"/>
        <v>1.00930024</v>
      </c>
      <c r="N163" s="121">
        <f t="shared" si="203"/>
        <v>1.0527950091134195</v>
      </c>
      <c r="O163" s="114">
        <f t="shared" si="174"/>
        <v>1.05310536</v>
      </c>
      <c r="P163" s="114">
        <f t="shared" si="185"/>
        <v>1053.10536</v>
      </c>
      <c r="Q163" s="11">
        <f t="shared" si="200"/>
        <v>0</v>
      </c>
      <c r="R163" s="30">
        <f t="shared" si="194"/>
        <v>0</v>
      </c>
      <c r="S163" s="8">
        <f t="shared" si="186"/>
        <v>0</v>
      </c>
      <c r="T163" s="123">
        <f t="shared" si="195"/>
        <v>8.5599999999999996E-2</v>
      </c>
      <c r="U163" s="122">
        <f t="shared" si="173"/>
        <v>2</v>
      </c>
      <c r="V163" s="122">
        <v>252</v>
      </c>
      <c r="W163" s="121">
        <f t="shared" si="187"/>
        <v>1.00065206</v>
      </c>
      <c r="X163" s="114">
        <f t="shared" si="188"/>
        <v>0.68668788000000003</v>
      </c>
      <c r="Y163" s="114">
        <f t="shared" si="189"/>
        <v>0</v>
      </c>
      <c r="Z163" s="126" t="str">
        <f t="shared" si="201"/>
        <v>A+J=</v>
      </c>
      <c r="AA163" s="119">
        <f t="shared" si="202"/>
        <v>44368</v>
      </c>
      <c r="AB163" s="26"/>
      <c r="AC163" s="130"/>
      <c r="AD163" s="136"/>
      <c r="AE163" s="132"/>
      <c r="AF163" s="134"/>
      <c r="AG163" s="143"/>
      <c r="AH163" s="142"/>
      <c r="AI163" s="138"/>
      <c r="AJ163" s="132"/>
      <c r="AK163" s="130"/>
      <c r="AL163" s="139"/>
      <c r="AM163" s="136"/>
      <c r="AO163" s="136">
        <f t="shared" si="204"/>
        <v>0</v>
      </c>
      <c r="AP163" s="162" t="e">
        <f>VLOOKUP($AO163,[1]Plan1!$EW$172:$EZ$293,2)</f>
        <v>#N/A</v>
      </c>
      <c r="AQ163" s="161" t="e">
        <f t="shared" si="196"/>
        <v>#NUM!</v>
      </c>
      <c r="AR163" s="162" t="e">
        <f>VLOOKUP($AO163,[1]Plan1!$EW$172:$EZ$293,4)</f>
        <v>#N/A</v>
      </c>
      <c r="AS163" s="161" t="e">
        <f t="shared" si="197"/>
        <v>#NUM!</v>
      </c>
      <c r="AT163" s="163" t="e">
        <f t="shared" si="205"/>
        <v>#N/A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90"/>
        <v>44340</v>
      </c>
      <c r="B164" s="114">
        <f t="shared" si="182"/>
        <v>1053.7920478799999</v>
      </c>
      <c r="C164" s="114">
        <f t="shared" si="198"/>
        <v>1000</v>
      </c>
      <c r="D164" s="115">
        <f t="shared" si="191"/>
        <v>5674.72</v>
      </c>
      <c r="E164" s="116">
        <f t="shared" si="175"/>
        <v>5692.31</v>
      </c>
      <c r="F164" s="117">
        <f t="shared" si="176"/>
        <v>44306</v>
      </c>
      <c r="G164" s="118">
        <f t="shared" si="183"/>
        <v>3.0997124087179806E-3</v>
      </c>
      <c r="H164" s="119">
        <f t="shared" si="199"/>
        <v>44368</v>
      </c>
      <c r="I164" s="119">
        <f t="shared" si="184"/>
        <v>44368</v>
      </c>
      <c r="J164" s="120">
        <f t="shared" si="192"/>
        <v>21</v>
      </c>
      <c r="K164" s="120">
        <f t="shared" si="177"/>
        <v>2</v>
      </c>
      <c r="L164" s="8">
        <f t="shared" si="193"/>
        <v>1.0002947900000001</v>
      </c>
      <c r="M164" s="121">
        <f t="shared" si="178"/>
        <v>1.00930024</v>
      </c>
      <c r="N164" s="121">
        <f t="shared" si="203"/>
        <v>1.0527950091134195</v>
      </c>
      <c r="O164" s="114">
        <f t="shared" si="174"/>
        <v>1.05310536</v>
      </c>
      <c r="P164" s="114">
        <f t="shared" si="185"/>
        <v>1053.10536</v>
      </c>
      <c r="Q164" s="11">
        <f t="shared" si="200"/>
        <v>0</v>
      </c>
      <c r="R164" s="30">
        <f t="shared" si="194"/>
        <v>0</v>
      </c>
      <c r="S164" s="8">
        <f t="shared" si="186"/>
        <v>0</v>
      </c>
      <c r="T164" s="123">
        <f t="shared" si="195"/>
        <v>8.5599999999999996E-2</v>
      </c>
      <c r="U164" s="122">
        <f t="shared" si="173"/>
        <v>2</v>
      </c>
      <c r="V164" s="122">
        <v>252</v>
      </c>
      <c r="W164" s="121">
        <f t="shared" si="187"/>
        <v>1.00065206</v>
      </c>
      <c r="X164" s="114">
        <f t="shared" si="188"/>
        <v>0.68668788000000003</v>
      </c>
      <c r="Y164" s="114">
        <f t="shared" si="189"/>
        <v>0</v>
      </c>
      <c r="Z164" s="126" t="str">
        <f t="shared" si="201"/>
        <v>A+J=</v>
      </c>
      <c r="AA164" s="119">
        <f t="shared" si="202"/>
        <v>44368</v>
      </c>
      <c r="AB164" s="4"/>
      <c r="AC164" s="130"/>
      <c r="AD164" s="136"/>
      <c r="AE164" s="132"/>
      <c r="AF164" s="134"/>
      <c r="AG164" s="143"/>
      <c r="AH164" s="142"/>
      <c r="AI164" s="138"/>
      <c r="AJ164" s="132"/>
      <c r="AK164" s="130"/>
      <c r="AL164" s="139"/>
      <c r="AM164" s="136"/>
      <c r="AO164" s="136">
        <f t="shared" si="204"/>
        <v>0</v>
      </c>
      <c r="AP164" s="162" t="e">
        <f>VLOOKUP($AO164,[1]Plan1!$EW$172:$EZ$293,2)</f>
        <v>#N/A</v>
      </c>
      <c r="AQ164" s="161" t="e">
        <f t="shared" si="196"/>
        <v>#NUM!</v>
      </c>
      <c r="AR164" s="162" t="e">
        <f>VLOOKUP($AO164,[1]Plan1!$EW$172:$EZ$293,4)</f>
        <v>#N/A</v>
      </c>
      <c r="AS164" s="161" t="e">
        <f t="shared" si="197"/>
        <v>#NUM!</v>
      </c>
      <c r="AT164" s="163" t="e">
        <f t="shared" si="205"/>
        <v>#N/A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90"/>
        <v>44341</v>
      </c>
      <c r="B165" s="114">
        <f t="shared" si="182"/>
        <v>1054.2909221499999</v>
      </c>
      <c r="C165" s="114">
        <f t="shared" si="198"/>
        <v>1000</v>
      </c>
      <c r="D165" s="115">
        <f t="shared" si="191"/>
        <v>5674.72</v>
      </c>
      <c r="E165" s="116">
        <f t="shared" si="175"/>
        <v>5692.31</v>
      </c>
      <c r="F165" s="117">
        <f t="shared" si="176"/>
        <v>44306</v>
      </c>
      <c r="G165" s="118">
        <f t="shared" si="183"/>
        <v>3.0997124087179806E-3</v>
      </c>
      <c r="H165" s="119">
        <f t="shared" si="199"/>
        <v>44368</v>
      </c>
      <c r="I165" s="119">
        <f t="shared" si="184"/>
        <v>44368</v>
      </c>
      <c r="J165" s="120">
        <f t="shared" si="192"/>
        <v>21</v>
      </c>
      <c r="K165" s="120">
        <f t="shared" si="177"/>
        <v>3</v>
      </c>
      <c r="L165" s="8">
        <f t="shared" si="193"/>
        <v>1.00044222</v>
      </c>
      <c r="M165" s="121">
        <f t="shared" si="178"/>
        <v>1.00930024</v>
      </c>
      <c r="N165" s="121">
        <f t="shared" si="203"/>
        <v>1.0527950091134195</v>
      </c>
      <c r="O165" s="114">
        <f t="shared" si="174"/>
        <v>1.05326057</v>
      </c>
      <c r="P165" s="114">
        <f t="shared" si="185"/>
        <v>1053.2605699999999</v>
      </c>
      <c r="Q165" s="11">
        <f t="shared" si="200"/>
        <v>0</v>
      </c>
      <c r="R165" s="30">
        <f t="shared" si="194"/>
        <v>0</v>
      </c>
      <c r="S165" s="8">
        <f t="shared" si="186"/>
        <v>0</v>
      </c>
      <c r="T165" s="123">
        <f t="shared" si="195"/>
        <v>8.5599999999999996E-2</v>
      </c>
      <c r="U165" s="122">
        <f t="shared" ref="U165:U228" si="206">IF(Q164&gt;0,1,IF(K165=K164,U164,U164+1))</f>
        <v>3</v>
      </c>
      <c r="V165" s="122">
        <v>252</v>
      </c>
      <c r="W165" s="121">
        <f t="shared" si="187"/>
        <v>1.00097825</v>
      </c>
      <c r="X165" s="114">
        <f t="shared" si="188"/>
        <v>1.0303521499999999</v>
      </c>
      <c r="Y165" s="114">
        <f t="shared" si="189"/>
        <v>0</v>
      </c>
      <c r="Z165" s="126" t="str">
        <f t="shared" si="201"/>
        <v>A+J=</v>
      </c>
      <c r="AA165" s="119">
        <f t="shared" si="202"/>
        <v>44368</v>
      </c>
      <c r="AB165" s="4"/>
      <c r="AC165" s="130"/>
      <c r="AD165" s="136"/>
      <c r="AE165" s="132"/>
      <c r="AF165" s="134"/>
      <c r="AG165" s="143"/>
      <c r="AH165" s="142"/>
      <c r="AI165" s="138"/>
      <c r="AJ165" s="132"/>
      <c r="AK165" s="130"/>
      <c r="AL165" s="139"/>
      <c r="AM165" s="136"/>
      <c r="AO165" s="136">
        <f t="shared" si="204"/>
        <v>0</v>
      </c>
      <c r="AP165" s="162" t="e">
        <f>VLOOKUP($AO165,[1]Plan1!$EW$172:$EZ$293,2)</f>
        <v>#N/A</v>
      </c>
      <c r="AQ165" s="161" t="e">
        <f t="shared" si="196"/>
        <v>#NUM!</v>
      </c>
      <c r="AR165" s="162" t="e">
        <f>VLOOKUP($AO165,[1]Plan1!$EW$172:$EZ$293,4)</f>
        <v>#N/A</v>
      </c>
      <c r="AS165" s="161" t="e">
        <f t="shared" si="197"/>
        <v>#NUM!</v>
      </c>
      <c r="AT165" s="163" t="e">
        <f t="shared" si="205"/>
        <v>#N/A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90"/>
        <v>44342</v>
      </c>
      <c r="B166" s="114">
        <f t="shared" si="182"/>
        <v>1054.7900493899999</v>
      </c>
      <c r="C166" s="114">
        <f t="shared" si="198"/>
        <v>1000</v>
      </c>
      <c r="D166" s="115">
        <f t="shared" si="191"/>
        <v>5674.72</v>
      </c>
      <c r="E166" s="116">
        <f t="shared" si="175"/>
        <v>5692.31</v>
      </c>
      <c r="F166" s="117">
        <f t="shared" si="176"/>
        <v>44306</v>
      </c>
      <c r="G166" s="118">
        <f t="shared" si="183"/>
        <v>3.0997124087179806E-3</v>
      </c>
      <c r="H166" s="119">
        <f t="shared" si="199"/>
        <v>44368</v>
      </c>
      <c r="I166" s="119">
        <f t="shared" si="184"/>
        <v>44368</v>
      </c>
      <c r="J166" s="120">
        <f t="shared" si="192"/>
        <v>21</v>
      </c>
      <c r="K166" s="120">
        <f t="shared" si="177"/>
        <v>4</v>
      </c>
      <c r="L166" s="8">
        <f t="shared" si="193"/>
        <v>1.00058968</v>
      </c>
      <c r="M166" s="121">
        <f t="shared" si="178"/>
        <v>1.00930024</v>
      </c>
      <c r="N166" s="121">
        <f t="shared" si="203"/>
        <v>1.0527950091134195</v>
      </c>
      <c r="O166" s="114">
        <f t="shared" si="174"/>
        <v>1.0534158199999999</v>
      </c>
      <c r="P166" s="114">
        <f t="shared" si="185"/>
        <v>1053.4158199999999</v>
      </c>
      <c r="Q166" s="11">
        <f t="shared" si="200"/>
        <v>0</v>
      </c>
      <c r="R166" s="30">
        <f t="shared" si="194"/>
        <v>0</v>
      </c>
      <c r="S166" s="8">
        <f t="shared" si="186"/>
        <v>0</v>
      </c>
      <c r="T166" s="123">
        <f t="shared" si="195"/>
        <v>8.5599999999999996E-2</v>
      </c>
      <c r="U166" s="122">
        <f t="shared" si="206"/>
        <v>4</v>
      </c>
      <c r="V166" s="122">
        <v>252</v>
      </c>
      <c r="W166" s="121">
        <f t="shared" si="187"/>
        <v>1.0013045460000001</v>
      </c>
      <c r="X166" s="114">
        <f t="shared" si="188"/>
        <v>1.37422939</v>
      </c>
      <c r="Y166" s="114">
        <f t="shared" si="189"/>
        <v>0</v>
      </c>
      <c r="Z166" s="126" t="str">
        <f t="shared" si="201"/>
        <v>A+J=</v>
      </c>
      <c r="AA166" s="119">
        <f t="shared" si="202"/>
        <v>44368</v>
      </c>
      <c r="AB166" s="4"/>
      <c r="AC166" s="130"/>
      <c r="AD166" s="136"/>
      <c r="AE166" s="132"/>
      <c r="AF166" s="134"/>
      <c r="AG166" s="143"/>
      <c r="AH166" s="142"/>
      <c r="AI166" s="138"/>
      <c r="AJ166" s="132"/>
      <c r="AK166" s="130"/>
      <c r="AL166" s="139"/>
      <c r="AM166" s="136"/>
      <c r="AO166" s="136"/>
      <c r="AP166" s="162"/>
      <c r="AQ166" s="161"/>
      <c r="AR166" s="162"/>
      <c r="AS166" s="161"/>
      <c r="AT166" s="163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90"/>
        <v>44343</v>
      </c>
      <c r="B167" s="114">
        <f t="shared" si="182"/>
        <v>1055.2893896200001</v>
      </c>
      <c r="C167" s="114">
        <f t="shared" si="198"/>
        <v>1000</v>
      </c>
      <c r="D167" s="115">
        <f t="shared" si="191"/>
        <v>5674.72</v>
      </c>
      <c r="E167" s="116">
        <f t="shared" si="175"/>
        <v>5692.31</v>
      </c>
      <c r="F167" s="117">
        <f t="shared" si="176"/>
        <v>44306</v>
      </c>
      <c r="G167" s="118">
        <f t="shared" si="183"/>
        <v>3.0997124087179806E-3</v>
      </c>
      <c r="H167" s="119">
        <f t="shared" si="199"/>
        <v>44368</v>
      </c>
      <c r="I167" s="119">
        <f t="shared" si="184"/>
        <v>44368</v>
      </c>
      <c r="J167" s="120">
        <f t="shared" si="192"/>
        <v>21</v>
      </c>
      <c r="K167" s="120">
        <f t="shared" si="177"/>
        <v>5</v>
      </c>
      <c r="L167" s="8">
        <f t="shared" si="193"/>
        <v>1.00073715</v>
      </c>
      <c r="M167" s="121">
        <f t="shared" si="178"/>
        <v>1.00930024</v>
      </c>
      <c r="N167" s="121">
        <f t="shared" si="203"/>
        <v>1.0527950091134195</v>
      </c>
      <c r="O167" s="114">
        <f t="shared" si="174"/>
        <v>1.0535710700000001</v>
      </c>
      <c r="P167" s="114">
        <f t="shared" si="185"/>
        <v>1053.57107</v>
      </c>
      <c r="Q167" s="11">
        <f t="shared" si="200"/>
        <v>0</v>
      </c>
      <c r="R167" s="30">
        <f t="shared" si="194"/>
        <v>0</v>
      </c>
      <c r="S167" s="8">
        <f t="shared" si="186"/>
        <v>0</v>
      </c>
      <c r="T167" s="123">
        <f t="shared" si="195"/>
        <v>8.5599999999999996E-2</v>
      </c>
      <c r="U167" s="122">
        <f t="shared" si="206"/>
        <v>5</v>
      </c>
      <c r="V167" s="122">
        <v>252</v>
      </c>
      <c r="W167" s="121">
        <f t="shared" si="187"/>
        <v>1.0016309480000001</v>
      </c>
      <c r="X167" s="114">
        <f t="shared" si="188"/>
        <v>1.7183196199999999</v>
      </c>
      <c r="Y167" s="114">
        <f t="shared" si="189"/>
        <v>0</v>
      </c>
      <c r="Z167" s="126" t="str">
        <f t="shared" si="201"/>
        <v>A+J=</v>
      </c>
      <c r="AA167" s="119">
        <f t="shared" si="202"/>
        <v>44368</v>
      </c>
      <c r="AB167" s="4"/>
      <c r="AC167" s="130"/>
      <c r="AD167" s="136"/>
      <c r="AE167" s="132"/>
      <c r="AF167" s="134"/>
      <c r="AG167" s="143"/>
      <c r="AH167" s="142"/>
      <c r="AI167" s="138"/>
      <c r="AJ167" s="132"/>
      <c r="AK167" s="130"/>
      <c r="AL167" s="139"/>
      <c r="AM167" s="136"/>
      <c r="AO167" s="136"/>
      <c r="AP167" s="162"/>
      <c r="AQ167" s="161"/>
      <c r="AR167" s="162"/>
      <c r="AS167" s="161"/>
      <c r="AT167" s="163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90"/>
        <v>44344</v>
      </c>
      <c r="B168" s="114">
        <f t="shared" si="182"/>
        <v>1055.7889840300002</v>
      </c>
      <c r="C168" s="114">
        <f t="shared" si="198"/>
        <v>1000</v>
      </c>
      <c r="D168" s="115">
        <f t="shared" si="191"/>
        <v>5674.72</v>
      </c>
      <c r="E168" s="116">
        <f t="shared" si="175"/>
        <v>5692.31</v>
      </c>
      <c r="F168" s="117">
        <f t="shared" si="176"/>
        <v>44306</v>
      </c>
      <c r="G168" s="118">
        <f t="shared" si="183"/>
        <v>3.0997124087179806E-3</v>
      </c>
      <c r="H168" s="119">
        <f t="shared" si="199"/>
        <v>44368</v>
      </c>
      <c r="I168" s="119">
        <f t="shared" si="184"/>
        <v>44368</v>
      </c>
      <c r="J168" s="120">
        <f t="shared" si="192"/>
        <v>21</v>
      </c>
      <c r="K168" s="120">
        <f t="shared" si="177"/>
        <v>6</v>
      </c>
      <c r="L168" s="8">
        <f t="shared" si="193"/>
        <v>1.0008846499999999</v>
      </c>
      <c r="M168" s="121">
        <f t="shared" si="178"/>
        <v>1.00930024</v>
      </c>
      <c r="N168" s="121">
        <f t="shared" si="203"/>
        <v>1.0527950091134195</v>
      </c>
      <c r="O168" s="114">
        <f t="shared" si="174"/>
        <v>1.05372636</v>
      </c>
      <c r="P168" s="114">
        <f t="shared" si="185"/>
        <v>1053.7263600000001</v>
      </c>
      <c r="Q168" s="11">
        <f t="shared" si="200"/>
        <v>0</v>
      </c>
      <c r="R168" s="30">
        <f t="shared" si="194"/>
        <v>0</v>
      </c>
      <c r="S168" s="8">
        <f t="shared" si="186"/>
        <v>0</v>
      </c>
      <c r="T168" s="123">
        <f t="shared" si="195"/>
        <v>8.5599999999999996E-2</v>
      </c>
      <c r="U168" s="122">
        <f t="shared" si="206"/>
        <v>6</v>
      </c>
      <c r="V168" s="122">
        <v>252</v>
      </c>
      <c r="W168" s="121">
        <f t="shared" si="187"/>
        <v>1.0019574570000001</v>
      </c>
      <c r="X168" s="114">
        <f t="shared" si="188"/>
        <v>2.0626240299999998</v>
      </c>
      <c r="Y168" s="114">
        <f t="shared" si="189"/>
        <v>0</v>
      </c>
      <c r="Z168" s="126" t="str">
        <f t="shared" si="201"/>
        <v>A+J=</v>
      </c>
      <c r="AA168" s="119">
        <f t="shared" si="202"/>
        <v>44368</v>
      </c>
      <c r="AB168" s="4"/>
      <c r="AC168" s="130"/>
      <c r="AD168" s="136"/>
      <c r="AE168" s="132"/>
      <c r="AF168" s="134"/>
      <c r="AG168" s="143"/>
      <c r="AH168" s="142"/>
      <c r="AI168" s="138"/>
      <c r="AJ168" s="132"/>
      <c r="AK168" s="130"/>
      <c r="AL168" s="139"/>
      <c r="AM168" s="136"/>
      <c r="AO168" s="136"/>
      <c r="AP168" s="162"/>
      <c r="AQ168" s="161"/>
      <c r="AR168" s="162"/>
      <c r="AS168" s="161"/>
      <c r="AT168" s="163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90"/>
        <v>44345</v>
      </c>
      <c r="B169" s="114">
        <f t="shared" si="182"/>
        <v>1056.28881161</v>
      </c>
      <c r="C169" s="114">
        <f t="shared" si="198"/>
        <v>1000</v>
      </c>
      <c r="D169" s="115">
        <f t="shared" si="191"/>
        <v>5674.72</v>
      </c>
      <c r="E169" s="116">
        <f t="shared" si="175"/>
        <v>5692.31</v>
      </c>
      <c r="F169" s="117">
        <f t="shared" si="176"/>
        <v>44306</v>
      </c>
      <c r="G169" s="118">
        <f t="shared" si="183"/>
        <v>3.0997124087179806E-3</v>
      </c>
      <c r="H169" s="119">
        <f t="shared" si="199"/>
        <v>44368</v>
      </c>
      <c r="I169" s="119">
        <f t="shared" si="184"/>
        <v>44368</v>
      </c>
      <c r="J169" s="120">
        <f t="shared" si="192"/>
        <v>21</v>
      </c>
      <c r="K169" s="120">
        <f t="shared" si="177"/>
        <v>7</v>
      </c>
      <c r="L169" s="8">
        <f t="shared" si="193"/>
        <v>1.00103217</v>
      </c>
      <c r="M169" s="121">
        <f t="shared" si="178"/>
        <v>1.00930024</v>
      </c>
      <c r="N169" s="121">
        <f t="shared" si="203"/>
        <v>1.0527950091134195</v>
      </c>
      <c r="O169" s="114">
        <f t="shared" ref="O169:O232" si="207">TRUNC(TRUNC((L169*N169),15),8)</f>
        <v>1.05388167</v>
      </c>
      <c r="P169" s="114">
        <f t="shared" si="185"/>
        <v>1053.88167</v>
      </c>
      <c r="Q169" s="11">
        <f t="shared" si="200"/>
        <v>0</v>
      </c>
      <c r="R169" s="30">
        <f t="shared" si="194"/>
        <v>0</v>
      </c>
      <c r="S169" s="8">
        <f t="shared" si="186"/>
        <v>0</v>
      </c>
      <c r="T169" s="123">
        <f t="shared" si="195"/>
        <v>8.5599999999999996E-2</v>
      </c>
      <c r="U169" s="122">
        <f t="shared" si="206"/>
        <v>7</v>
      </c>
      <c r="V169" s="122">
        <v>252</v>
      </c>
      <c r="W169" s="121">
        <f t="shared" si="187"/>
        <v>1.0022840719999999</v>
      </c>
      <c r="X169" s="114">
        <f t="shared" si="188"/>
        <v>2.40714161</v>
      </c>
      <c r="Y169" s="114">
        <f t="shared" si="189"/>
        <v>0</v>
      </c>
      <c r="Z169" s="126" t="str">
        <f t="shared" si="201"/>
        <v>A+J=</v>
      </c>
      <c r="AA169" s="119">
        <f t="shared" si="202"/>
        <v>44368</v>
      </c>
      <c r="AB169" s="4"/>
      <c r="AC169" s="130"/>
      <c r="AD169" s="136"/>
      <c r="AE169" s="132"/>
      <c r="AF169" s="134"/>
      <c r="AG169" s="143"/>
      <c r="AH169" s="142"/>
      <c r="AI169" s="138"/>
      <c r="AJ169" s="132"/>
      <c r="AK169" s="130"/>
      <c r="AL169" s="139"/>
      <c r="AM169" s="136"/>
      <c r="AO169" s="136"/>
      <c r="AP169" s="162"/>
      <c r="AQ169" s="161"/>
      <c r="AR169" s="162"/>
      <c r="AS169" s="161"/>
      <c r="AT169" s="163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90"/>
        <v>44346</v>
      </c>
      <c r="B170" s="114">
        <f t="shared" si="182"/>
        <v>1056.28881161</v>
      </c>
      <c r="C170" s="114">
        <f t="shared" si="198"/>
        <v>1000</v>
      </c>
      <c r="D170" s="115">
        <f t="shared" si="191"/>
        <v>5674.72</v>
      </c>
      <c r="E170" s="116">
        <f t="shared" ref="E170:E233" si="208">IF($K170=1,VLOOKUP($A169,$AO$10:$AS$131,4),E169)</f>
        <v>5692.31</v>
      </c>
      <c r="F170" s="117">
        <f t="shared" ref="F170:F233" si="209">IF($K170=1,VLOOKUP($A169,$AO$10:$AS$131,5),F169)</f>
        <v>44306</v>
      </c>
      <c r="G170" s="118">
        <f t="shared" si="183"/>
        <v>3.0997124087179806E-3</v>
      </c>
      <c r="H170" s="119">
        <f t="shared" si="199"/>
        <v>44368</v>
      </c>
      <c r="I170" s="119">
        <f t="shared" si="184"/>
        <v>44368</v>
      </c>
      <c r="J170" s="120">
        <f t="shared" si="192"/>
        <v>21</v>
      </c>
      <c r="K170" s="120">
        <f t="shared" ref="K170:K233" si="210">(J170-(NETWORKDAYS(A170,I170,AD$176:AD$502)-1))</f>
        <v>7</v>
      </c>
      <c r="L170" s="8">
        <f t="shared" si="193"/>
        <v>1.00103217</v>
      </c>
      <c r="M170" s="121">
        <f t="shared" ref="M170:M233" si="211">IF(I170&gt;I169,L169,M169)</f>
        <v>1.00930024</v>
      </c>
      <c r="N170" s="121">
        <f t="shared" si="203"/>
        <v>1.0527950091134195</v>
      </c>
      <c r="O170" s="114">
        <f t="shared" si="207"/>
        <v>1.05388167</v>
      </c>
      <c r="P170" s="114">
        <f t="shared" si="185"/>
        <v>1053.88167</v>
      </c>
      <c r="Q170" s="11">
        <f t="shared" si="200"/>
        <v>0</v>
      </c>
      <c r="R170" s="30">
        <f t="shared" si="194"/>
        <v>0</v>
      </c>
      <c r="S170" s="8">
        <f t="shared" si="186"/>
        <v>0</v>
      </c>
      <c r="T170" s="123">
        <f t="shared" si="195"/>
        <v>8.5599999999999996E-2</v>
      </c>
      <c r="U170" s="122">
        <f t="shared" si="206"/>
        <v>7</v>
      </c>
      <c r="V170" s="122">
        <v>252</v>
      </c>
      <c r="W170" s="121">
        <f t="shared" si="187"/>
        <v>1.0022840719999999</v>
      </c>
      <c r="X170" s="114">
        <f t="shared" si="188"/>
        <v>2.40714161</v>
      </c>
      <c r="Y170" s="114">
        <f t="shared" si="189"/>
        <v>0</v>
      </c>
      <c r="Z170" s="126" t="str">
        <f t="shared" si="201"/>
        <v>A+J=</v>
      </c>
      <c r="AA170" s="119">
        <f t="shared" si="202"/>
        <v>44368</v>
      </c>
      <c r="AB170" s="4"/>
      <c r="AC170" s="130"/>
      <c r="AD170" s="136"/>
      <c r="AE170" s="132"/>
      <c r="AF170" s="134"/>
      <c r="AG170" s="143"/>
      <c r="AH170" s="142"/>
      <c r="AI170" s="138"/>
      <c r="AJ170" s="132"/>
      <c r="AK170" s="130"/>
      <c r="AL170" s="139"/>
      <c r="AM170" s="136"/>
      <c r="AO170" s="136"/>
      <c r="AP170" s="162"/>
      <c r="AQ170" s="161"/>
      <c r="AR170" s="162"/>
      <c r="AS170" s="161"/>
      <c r="AT170" s="163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90"/>
        <v>44347</v>
      </c>
      <c r="B171" s="114">
        <f t="shared" si="182"/>
        <v>1056.28881161</v>
      </c>
      <c r="C171" s="114">
        <f t="shared" si="198"/>
        <v>1000</v>
      </c>
      <c r="D171" s="115">
        <f t="shared" si="191"/>
        <v>5674.72</v>
      </c>
      <c r="E171" s="116">
        <f t="shared" si="208"/>
        <v>5692.31</v>
      </c>
      <c r="F171" s="117">
        <f t="shared" si="209"/>
        <v>44306</v>
      </c>
      <c r="G171" s="118">
        <f t="shared" si="183"/>
        <v>3.0997124087179806E-3</v>
      </c>
      <c r="H171" s="119">
        <f t="shared" si="199"/>
        <v>44368</v>
      </c>
      <c r="I171" s="119">
        <f t="shared" si="184"/>
        <v>44368</v>
      </c>
      <c r="J171" s="120">
        <f t="shared" si="192"/>
        <v>21</v>
      </c>
      <c r="K171" s="120">
        <f t="shared" si="210"/>
        <v>7</v>
      </c>
      <c r="L171" s="8">
        <f t="shared" si="193"/>
        <v>1.00103217</v>
      </c>
      <c r="M171" s="121">
        <f t="shared" si="211"/>
        <v>1.00930024</v>
      </c>
      <c r="N171" s="121">
        <f t="shared" si="203"/>
        <v>1.0527950091134195</v>
      </c>
      <c r="O171" s="114">
        <f t="shared" si="207"/>
        <v>1.05388167</v>
      </c>
      <c r="P171" s="114">
        <f t="shared" si="185"/>
        <v>1053.88167</v>
      </c>
      <c r="Q171" s="11">
        <f t="shared" si="200"/>
        <v>0</v>
      </c>
      <c r="R171" s="30">
        <f t="shared" si="194"/>
        <v>0</v>
      </c>
      <c r="S171" s="8">
        <f t="shared" si="186"/>
        <v>0</v>
      </c>
      <c r="T171" s="123">
        <f t="shared" si="195"/>
        <v>8.5599999999999996E-2</v>
      </c>
      <c r="U171" s="122">
        <f t="shared" si="206"/>
        <v>7</v>
      </c>
      <c r="V171" s="122">
        <v>252</v>
      </c>
      <c r="W171" s="121">
        <f t="shared" si="187"/>
        <v>1.0022840719999999</v>
      </c>
      <c r="X171" s="114">
        <f t="shared" si="188"/>
        <v>2.40714161</v>
      </c>
      <c r="Y171" s="114">
        <f t="shared" si="189"/>
        <v>0</v>
      </c>
      <c r="Z171" s="126" t="str">
        <f t="shared" si="201"/>
        <v>A+J=</v>
      </c>
      <c r="AA171" s="119">
        <f t="shared" si="202"/>
        <v>44368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90"/>
        <v>44348</v>
      </c>
      <c r="B172" s="114">
        <f t="shared" si="182"/>
        <v>1056.78887347</v>
      </c>
      <c r="C172" s="114">
        <f t="shared" si="198"/>
        <v>1000</v>
      </c>
      <c r="D172" s="115">
        <f t="shared" si="191"/>
        <v>5674.72</v>
      </c>
      <c r="E172" s="116">
        <f t="shared" si="208"/>
        <v>5692.31</v>
      </c>
      <c r="F172" s="117">
        <f t="shared" si="209"/>
        <v>44306</v>
      </c>
      <c r="G172" s="118">
        <f t="shared" si="183"/>
        <v>3.0997124087179806E-3</v>
      </c>
      <c r="H172" s="119">
        <f t="shared" si="199"/>
        <v>44368</v>
      </c>
      <c r="I172" s="119">
        <f t="shared" si="184"/>
        <v>44368</v>
      </c>
      <c r="J172" s="120">
        <f t="shared" si="192"/>
        <v>21</v>
      </c>
      <c r="K172" s="120">
        <f t="shared" si="210"/>
        <v>8</v>
      </c>
      <c r="L172" s="8">
        <f t="shared" si="193"/>
        <v>1.0011797099999999</v>
      </c>
      <c r="M172" s="121">
        <f t="shared" si="211"/>
        <v>1.00930024</v>
      </c>
      <c r="N172" s="121">
        <f t="shared" si="203"/>
        <v>1.0527950091134195</v>
      </c>
      <c r="O172" s="114">
        <f t="shared" si="207"/>
        <v>1.0540369999999999</v>
      </c>
      <c r="P172" s="114">
        <f t="shared" si="185"/>
        <v>1054.037</v>
      </c>
      <c r="Q172" s="11">
        <f t="shared" si="200"/>
        <v>0</v>
      </c>
      <c r="R172" s="30">
        <f t="shared" si="194"/>
        <v>0</v>
      </c>
      <c r="S172" s="8">
        <f t="shared" si="186"/>
        <v>0</v>
      </c>
      <c r="T172" s="123">
        <f t="shared" si="195"/>
        <v>8.5599999999999996E-2</v>
      </c>
      <c r="U172" s="122">
        <f t="shared" si="206"/>
        <v>8</v>
      </c>
      <c r="V172" s="122">
        <v>252</v>
      </c>
      <c r="W172" s="121">
        <f t="shared" si="187"/>
        <v>1.002610794</v>
      </c>
      <c r="X172" s="114">
        <f t="shared" si="188"/>
        <v>2.75187347</v>
      </c>
      <c r="Y172" s="114">
        <f t="shared" si="189"/>
        <v>0</v>
      </c>
      <c r="Z172" s="126" t="str">
        <f t="shared" si="201"/>
        <v>A+J=</v>
      </c>
      <c r="AA172" s="119">
        <f t="shared" si="202"/>
        <v>44368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90"/>
        <v>44349</v>
      </c>
      <c r="B173" s="114">
        <f t="shared" si="182"/>
        <v>1057.2891686299999</v>
      </c>
      <c r="C173" s="114">
        <f t="shared" si="198"/>
        <v>1000</v>
      </c>
      <c r="D173" s="115">
        <f t="shared" si="191"/>
        <v>5674.72</v>
      </c>
      <c r="E173" s="116">
        <f t="shared" si="208"/>
        <v>5692.31</v>
      </c>
      <c r="F173" s="117">
        <f t="shared" si="209"/>
        <v>44306</v>
      </c>
      <c r="G173" s="118">
        <f t="shared" si="183"/>
        <v>3.0997124087179806E-3</v>
      </c>
      <c r="H173" s="119">
        <f t="shared" si="199"/>
        <v>44368</v>
      </c>
      <c r="I173" s="119">
        <f t="shared" si="184"/>
        <v>44368</v>
      </c>
      <c r="J173" s="120">
        <f t="shared" si="192"/>
        <v>21</v>
      </c>
      <c r="K173" s="120">
        <f t="shared" si="210"/>
        <v>9</v>
      </c>
      <c r="L173" s="8">
        <f t="shared" si="193"/>
        <v>1.00132727</v>
      </c>
      <c r="M173" s="121">
        <f t="shared" si="211"/>
        <v>1.00930024</v>
      </c>
      <c r="N173" s="121">
        <f t="shared" si="203"/>
        <v>1.0527950091134195</v>
      </c>
      <c r="O173" s="114">
        <f t="shared" si="207"/>
        <v>1.0541923499999999</v>
      </c>
      <c r="P173" s="114">
        <f t="shared" si="185"/>
        <v>1054.19235</v>
      </c>
      <c r="Q173" s="11">
        <f t="shared" si="200"/>
        <v>0</v>
      </c>
      <c r="R173" s="30">
        <f t="shared" si="194"/>
        <v>0</v>
      </c>
      <c r="S173" s="8">
        <f t="shared" si="186"/>
        <v>0</v>
      </c>
      <c r="T173" s="123">
        <f t="shared" si="195"/>
        <v>8.5599999999999996E-2</v>
      </c>
      <c r="U173" s="122">
        <f t="shared" si="206"/>
        <v>9</v>
      </c>
      <c r="V173" s="122">
        <v>252</v>
      </c>
      <c r="W173" s="121">
        <f t="shared" si="187"/>
        <v>1.0029376219999999</v>
      </c>
      <c r="X173" s="114">
        <f t="shared" si="188"/>
        <v>3.09681863</v>
      </c>
      <c r="Y173" s="114">
        <f t="shared" si="189"/>
        <v>0</v>
      </c>
      <c r="Z173" s="126" t="str">
        <f t="shared" si="201"/>
        <v>A+J=</v>
      </c>
      <c r="AA173" s="119">
        <f t="shared" si="202"/>
        <v>44368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90"/>
        <v>44350</v>
      </c>
      <c r="B174" s="114">
        <f t="shared" si="182"/>
        <v>1057.78969717</v>
      </c>
      <c r="C174" s="114">
        <f t="shared" si="198"/>
        <v>1000</v>
      </c>
      <c r="D174" s="115">
        <f t="shared" si="191"/>
        <v>5674.72</v>
      </c>
      <c r="E174" s="116">
        <f t="shared" si="208"/>
        <v>5692.31</v>
      </c>
      <c r="F174" s="117">
        <f t="shared" si="209"/>
        <v>44306</v>
      </c>
      <c r="G174" s="118">
        <f t="shared" si="183"/>
        <v>3.0997124087179806E-3</v>
      </c>
      <c r="H174" s="119">
        <f t="shared" si="199"/>
        <v>44368</v>
      </c>
      <c r="I174" s="119">
        <f t="shared" si="184"/>
        <v>44368</v>
      </c>
      <c r="J174" s="120">
        <f t="shared" si="192"/>
        <v>21</v>
      </c>
      <c r="K174" s="120">
        <f t="shared" si="210"/>
        <v>10</v>
      </c>
      <c r="L174" s="8">
        <f t="shared" si="193"/>
        <v>1.0014748499999999</v>
      </c>
      <c r="M174" s="121">
        <f t="shared" si="211"/>
        <v>1.00930024</v>
      </c>
      <c r="N174" s="121">
        <f t="shared" si="203"/>
        <v>1.0527950091134195</v>
      </c>
      <c r="O174" s="114">
        <f t="shared" si="207"/>
        <v>1.05434772</v>
      </c>
      <c r="P174" s="114">
        <f t="shared" si="185"/>
        <v>1054.34772</v>
      </c>
      <c r="Q174" s="11">
        <f t="shared" si="200"/>
        <v>0</v>
      </c>
      <c r="R174" s="30">
        <f t="shared" si="194"/>
        <v>0</v>
      </c>
      <c r="S174" s="8">
        <f t="shared" si="186"/>
        <v>0</v>
      </c>
      <c r="T174" s="123">
        <f t="shared" si="195"/>
        <v>8.5599999999999996E-2</v>
      </c>
      <c r="U174" s="122">
        <f t="shared" si="206"/>
        <v>10</v>
      </c>
      <c r="V174" s="122">
        <v>252</v>
      </c>
      <c r="W174" s="121">
        <f t="shared" si="187"/>
        <v>1.003264556</v>
      </c>
      <c r="X174" s="114">
        <f t="shared" si="188"/>
        <v>3.4419771699999999</v>
      </c>
      <c r="Y174" s="114">
        <f t="shared" si="189"/>
        <v>0</v>
      </c>
      <c r="Z174" s="126" t="str">
        <f t="shared" si="201"/>
        <v>A+J=</v>
      </c>
      <c r="AA174" s="119">
        <f t="shared" si="202"/>
        <v>44368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90"/>
        <v>44351</v>
      </c>
      <c r="B175" s="114">
        <f t="shared" si="182"/>
        <v>1057.78969717</v>
      </c>
      <c r="C175" s="114">
        <f t="shared" si="198"/>
        <v>1000</v>
      </c>
      <c r="D175" s="115">
        <f t="shared" si="191"/>
        <v>5674.72</v>
      </c>
      <c r="E175" s="116">
        <f t="shared" si="208"/>
        <v>5692.31</v>
      </c>
      <c r="F175" s="117">
        <f t="shared" si="209"/>
        <v>44306</v>
      </c>
      <c r="G175" s="118">
        <f t="shared" si="183"/>
        <v>3.0997124087179806E-3</v>
      </c>
      <c r="H175" s="119">
        <f t="shared" si="199"/>
        <v>44368</v>
      </c>
      <c r="I175" s="119">
        <f t="shared" si="184"/>
        <v>44368</v>
      </c>
      <c r="J175" s="120">
        <f t="shared" si="192"/>
        <v>21</v>
      </c>
      <c r="K175" s="120">
        <f t="shared" si="210"/>
        <v>10</v>
      </c>
      <c r="L175" s="8">
        <f t="shared" si="193"/>
        <v>1.0014748499999999</v>
      </c>
      <c r="M175" s="121">
        <f t="shared" si="211"/>
        <v>1.00930024</v>
      </c>
      <c r="N175" s="121">
        <f t="shared" si="203"/>
        <v>1.0527950091134195</v>
      </c>
      <c r="O175" s="114">
        <f t="shared" si="207"/>
        <v>1.05434772</v>
      </c>
      <c r="P175" s="114">
        <f t="shared" si="185"/>
        <v>1054.34772</v>
      </c>
      <c r="Q175" s="11">
        <f t="shared" si="200"/>
        <v>0</v>
      </c>
      <c r="R175" s="30">
        <f t="shared" si="194"/>
        <v>0</v>
      </c>
      <c r="S175" s="8">
        <f t="shared" si="186"/>
        <v>0</v>
      </c>
      <c r="T175" s="123">
        <f t="shared" si="195"/>
        <v>8.5599999999999996E-2</v>
      </c>
      <c r="U175" s="122">
        <f t="shared" si="206"/>
        <v>10</v>
      </c>
      <c r="V175" s="122">
        <v>252</v>
      </c>
      <c r="W175" s="121">
        <f t="shared" si="187"/>
        <v>1.003264556</v>
      </c>
      <c r="X175" s="114">
        <f t="shared" si="188"/>
        <v>3.4419771699999999</v>
      </c>
      <c r="Y175" s="114">
        <f t="shared" si="189"/>
        <v>0</v>
      </c>
      <c r="Z175" s="126" t="str">
        <f t="shared" si="201"/>
        <v>A+J=</v>
      </c>
      <c r="AA175" s="119">
        <f t="shared" si="202"/>
        <v>44368</v>
      </c>
      <c r="AB175" s="4"/>
      <c r="AD175" s="146" t="s">
        <v>63</v>
      </c>
      <c r="AE175" s="147"/>
      <c r="AG175" s="148" t="s">
        <v>69</v>
      </c>
      <c r="AH175" s="148" t="s">
        <v>64</v>
      </c>
      <c r="AI175" s="149" t="s">
        <v>65</v>
      </c>
      <c r="AJ175" s="150" t="s">
        <v>66</v>
      </c>
      <c r="AK175" s="151" t="s">
        <v>67</v>
      </c>
      <c r="AL175" s="152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3">
        <f t="shared" si="190"/>
        <v>44352</v>
      </c>
      <c r="B176" s="114">
        <f t="shared" si="182"/>
        <v>1058.2904712900001</v>
      </c>
      <c r="C176" s="114">
        <f t="shared" si="198"/>
        <v>1000</v>
      </c>
      <c r="D176" s="115">
        <f t="shared" si="191"/>
        <v>5674.72</v>
      </c>
      <c r="E176" s="116">
        <f t="shared" si="208"/>
        <v>5692.31</v>
      </c>
      <c r="F176" s="117">
        <f t="shared" si="209"/>
        <v>44306</v>
      </c>
      <c r="G176" s="118">
        <f t="shared" si="183"/>
        <v>3.0997124087179806E-3</v>
      </c>
      <c r="H176" s="119">
        <f t="shared" si="199"/>
        <v>44368</v>
      </c>
      <c r="I176" s="119">
        <f t="shared" si="184"/>
        <v>44368</v>
      </c>
      <c r="J176" s="120">
        <f t="shared" si="192"/>
        <v>21</v>
      </c>
      <c r="K176" s="120">
        <f t="shared" si="210"/>
        <v>11</v>
      </c>
      <c r="L176" s="8">
        <f t="shared" si="193"/>
        <v>1.0016224600000001</v>
      </c>
      <c r="M176" s="121">
        <f t="shared" si="211"/>
        <v>1.00930024</v>
      </c>
      <c r="N176" s="121">
        <f t="shared" si="203"/>
        <v>1.0527950091134195</v>
      </c>
      <c r="O176" s="114">
        <f t="shared" si="207"/>
        <v>1.0545031199999999</v>
      </c>
      <c r="P176" s="114">
        <f t="shared" si="185"/>
        <v>1054.5031200000001</v>
      </c>
      <c r="Q176" s="11">
        <f t="shared" si="200"/>
        <v>0</v>
      </c>
      <c r="R176" s="30">
        <f t="shared" si="194"/>
        <v>0</v>
      </c>
      <c r="S176" s="8">
        <f t="shared" si="186"/>
        <v>0</v>
      </c>
      <c r="T176" s="123">
        <f t="shared" si="195"/>
        <v>8.5599999999999996E-2</v>
      </c>
      <c r="U176" s="122">
        <f t="shared" si="206"/>
        <v>11</v>
      </c>
      <c r="V176" s="122">
        <v>252</v>
      </c>
      <c r="W176" s="121">
        <f t="shared" si="187"/>
        <v>1.0035915980000001</v>
      </c>
      <c r="X176" s="114">
        <f t="shared" si="188"/>
        <v>3.7873512900000001</v>
      </c>
      <c r="Y176" s="114">
        <f t="shared" si="189"/>
        <v>0</v>
      </c>
      <c r="Z176" s="126" t="str">
        <f t="shared" si="201"/>
        <v>A+J=</v>
      </c>
      <c r="AA176" s="119">
        <f t="shared" si="202"/>
        <v>44368</v>
      </c>
      <c r="AB176" s="4"/>
      <c r="AD176" s="174">
        <f>[2]Plan1!$A230</f>
        <v>43831</v>
      </c>
      <c r="AE176" s="144" t="str">
        <f>[2]Plan1!$C230</f>
        <v>Confraternização Universal</v>
      </c>
      <c r="AG176" s="134"/>
      <c r="AH176" s="145">
        <f>A10</f>
        <v>44186</v>
      </c>
      <c r="AI176" s="136">
        <f t="shared" ref="AI176:AI207" si="212">WORKDAY(AH176,-1,AD$176:AD$502)</f>
        <v>44183</v>
      </c>
      <c r="AJ176" s="136">
        <f t="shared" ref="AJ176:AJ207" si="213">WORKDAY(AI176,1,AD$176:AD$502)</f>
        <v>44186</v>
      </c>
      <c r="AK176" s="136">
        <f t="shared" ref="AK176:AK190" si="214">AJ177</f>
        <v>44216</v>
      </c>
      <c r="AL176" s="134">
        <f t="shared" ref="AL176:AL207" si="215">NETWORKDAYS(AJ176,AJ177,$AD$176:$AD$502)-1</f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90"/>
        <v>44353</v>
      </c>
      <c r="B177" s="114">
        <f t="shared" si="182"/>
        <v>1058.2904712900001</v>
      </c>
      <c r="C177" s="114">
        <f t="shared" si="198"/>
        <v>1000</v>
      </c>
      <c r="D177" s="115">
        <f t="shared" si="191"/>
        <v>5674.72</v>
      </c>
      <c r="E177" s="116">
        <f t="shared" si="208"/>
        <v>5692.31</v>
      </c>
      <c r="F177" s="117">
        <f t="shared" si="209"/>
        <v>44306</v>
      </c>
      <c r="G177" s="118">
        <f t="shared" si="183"/>
        <v>3.0997124087179806E-3</v>
      </c>
      <c r="H177" s="119">
        <f t="shared" si="199"/>
        <v>44368</v>
      </c>
      <c r="I177" s="119">
        <f t="shared" si="184"/>
        <v>44368</v>
      </c>
      <c r="J177" s="120">
        <f t="shared" si="192"/>
        <v>21</v>
      </c>
      <c r="K177" s="120">
        <f t="shared" si="210"/>
        <v>11</v>
      </c>
      <c r="L177" s="8">
        <f t="shared" si="193"/>
        <v>1.0016224600000001</v>
      </c>
      <c r="M177" s="121">
        <f t="shared" si="211"/>
        <v>1.00930024</v>
      </c>
      <c r="N177" s="121">
        <f t="shared" si="203"/>
        <v>1.0527950091134195</v>
      </c>
      <c r="O177" s="114">
        <f t="shared" si="207"/>
        <v>1.0545031199999999</v>
      </c>
      <c r="P177" s="114">
        <f t="shared" si="185"/>
        <v>1054.5031200000001</v>
      </c>
      <c r="Q177" s="11">
        <f t="shared" si="200"/>
        <v>0</v>
      </c>
      <c r="R177" s="30">
        <f t="shared" si="194"/>
        <v>0</v>
      </c>
      <c r="S177" s="8">
        <f t="shared" si="186"/>
        <v>0</v>
      </c>
      <c r="T177" s="123">
        <f t="shared" si="195"/>
        <v>8.5599999999999996E-2</v>
      </c>
      <c r="U177" s="122">
        <f t="shared" si="206"/>
        <v>11</v>
      </c>
      <c r="V177" s="122">
        <v>252</v>
      </c>
      <c r="W177" s="121">
        <f t="shared" si="187"/>
        <v>1.0035915980000001</v>
      </c>
      <c r="X177" s="114">
        <f t="shared" si="188"/>
        <v>3.7873512900000001</v>
      </c>
      <c r="Y177" s="114">
        <f t="shared" si="189"/>
        <v>0</v>
      </c>
      <c r="Z177" s="126" t="str">
        <f t="shared" si="201"/>
        <v>A+J=</v>
      </c>
      <c r="AA177" s="119">
        <f t="shared" si="202"/>
        <v>44368</v>
      </c>
      <c r="AB177" s="4"/>
      <c r="AD177" s="174">
        <f>[2]Plan1!$A231</f>
        <v>43885</v>
      </c>
      <c r="AE177" s="144" t="str">
        <f>[2]Plan1!$C231</f>
        <v>Carnaval</v>
      </c>
      <c r="AG177" s="134">
        <v>1</v>
      </c>
      <c r="AH177" s="136">
        <v>44216</v>
      </c>
      <c r="AI177" s="136">
        <f t="shared" si="212"/>
        <v>44215</v>
      </c>
      <c r="AJ177" s="136">
        <f t="shared" si="213"/>
        <v>44216</v>
      </c>
      <c r="AK177" s="136">
        <f t="shared" si="214"/>
        <v>44249</v>
      </c>
      <c r="AL177" s="134">
        <f t="shared" si="215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90"/>
        <v>44354</v>
      </c>
      <c r="B178" s="114">
        <f t="shared" si="182"/>
        <v>1058.2904712900001</v>
      </c>
      <c r="C178" s="114">
        <f t="shared" si="198"/>
        <v>1000</v>
      </c>
      <c r="D178" s="115">
        <f t="shared" si="191"/>
        <v>5674.72</v>
      </c>
      <c r="E178" s="116">
        <f t="shared" si="208"/>
        <v>5692.31</v>
      </c>
      <c r="F178" s="117">
        <f t="shared" si="209"/>
        <v>44306</v>
      </c>
      <c r="G178" s="118">
        <f t="shared" si="183"/>
        <v>3.0997124087179806E-3</v>
      </c>
      <c r="H178" s="119">
        <f t="shared" si="199"/>
        <v>44368</v>
      </c>
      <c r="I178" s="119">
        <f t="shared" si="184"/>
        <v>44368</v>
      </c>
      <c r="J178" s="120">
        <f t="shared" si="192"/>
        <v>21</v>
      </c>
      <c r="K178" s="120">
        <f t="shared" si="210"/>
        <v>11</v>
      </c>
      <c r="L178" s="8">
        <f t="shared" si="193"/>
        <v>1.0016224600000001</v>
      </c>
      <c r="M178" s="121">
        <f t="shared" si="211"/>
        <v>1.00930024</v>
      </c>
      <c r="N178" s="121">
        <f t="shared" si="203"/>
        <v>1.0527950091134195</v>
      </c>
      <c r="O178" s="114">
        <f t="shared" si="207"/>
        <v>1.0545031199999999</v>
      </c>
      <c r="P178" s="114">
        <f t="shared" si="185"/>
        <v>1054.5031200000001</v>
      </c>
      <c r="Q178" s="11">
        <f t="shared" si="200"/>
        <v>0</v>
      </c>
      <c r="R178" s="30">
        <f t="shared" si="194"/>
        <v>0</v>
      </c>
      <c r="S178" s="8">
        <f t="shared" si="186"/>
        <v>0</v>
      </c>
      <c r="T178" s="123">
        <f t="shared" si="195"/>
        <v>8.5599999999999996E-2</v>
      </c>
      <c r="U178" s="122">
        <f t="shared" si="206"/>
        <v>11</v>
      </c>
      <c r="V178" s="122">
        <v>252</v>
      </c>
      <c r="W178" s="121">
        <f t="shared" si="187"/>
        <v>1.0035915980000001</v>
      </c>
      <c r="X178" s="114">
        <f t="shared" si="188"/>
        <v>3.7873512900000001</v>
      </c>
      <c r="Y178" s="114">
        <f t="shared" si="189"/>
        <v>0</v>
      </c>
      <c r="Z178" s="126" t="str">
        <f t="shared" si="201"/>
        <v>A+J=</v>
      </c>
      <c r="AA178" s="119">
        <f t="shared" si="202"/>
        <v>44368</v>
      </c>
      <c r="AB178" s="4"/>
      <c r="AD178" s="174">
        <f>[2]Plan1!$A232</f>
        <v>43886</v>
      </c>
      <c r="AE178" s="144" t="str">
        <f>[2]Plan1!$C232</f>
        <v>Carnaval</v>
      </c>
      <c r="AG178" s="134">
        <f t="shared" ref="AG178:AG236" si="216">AG177+1</f>
        <v>2</v>
      </c>
      <c r="AH178" s="136">
        <f t="shared" ref="AH178:AH190" si="217">EDATE(AH177,1)</f>
        <v>44247</v>
      </c>
      <c r="AI178" s="136">
        <f t="shared" si="212"/>
        <v>44246</v>
      </c>
      <c r="AJ178" s="136">
        <f t="shared" si="213"/>
        <v>44249</v>
      </c>
      <c r="AK178" s="136">
        <f t="shared" si="214"/>
        <v>44277</v>
      </c>
      <c r="AL178" s="134">
        <f t="shared" si="215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90"/>
        <v>44355</v>
      </c>
      <c r="B179" s="114">
        <f t="shared" si="182"/>
        <v>1058.79147788</v>
      </c>
      <c r="C179" s="114">
        <f t="shared" si="198"/>
        <v>1000</v>
      </c>
      <c r="D179" s="115">
        <f t="shared" si="191"/>
        <v>5674.72</v>
      </c>
      <c r="E179" s="116">
        <f t="shared" si="208"/>
        <v>5692.31</v>
      </c>
      <c r="F179" s="117">
        <f t="shared" si="209"/>
        <v>44306</v>
      </c>
      <c r="G179" s="118">
        <f t="shared" si="183"/>
        <v>3.0997124087179806E-3</v>
      </c>
      <c r="H179" s="119">
        <f t="shared" si="199"/>
        <v>44368</v>
      </c>
      <c r="I179" s="119">
        <f t="shared" si="184"/>
        <v>44368</v>
      </c>
      <c r="J179" s="120">
        <f t="shared" si="192"/>
        <v>21</v>
      </c>
      <c r="K179" s="120">
        <f t="shared" si="210"/>
        <v>12</v>
      </c>
      <c r="L179" s="8">
        <f t="shared" si="193"/>
        <v>1.00177008</v>
      </c>
      <c r="M179" s="121">
        <f t="shared" si="211"/>
        <v>1.00930024</v>
      </c>
      <c r="N179" s="121">
        <f t="shared" si="203"/>
        <v>1.0527950091134195</v>
      </c>
      <c r="O179" s="114">
        <f t="shared" si="207"/>
        <v>1.0546585399999999</v>
      </c>
      <c r="P179" s="114">
        <f t="shared" si="185"/>
        <v>1054.6585399999999</v>
      </c>
      <c r="Q179" s="11">
        <f t="shared" si="200"/>
        <v>0</v>
      </c>
      <c r="R179" s="30">
        <f t="shared" si="194"/>
        <v>0</v>
      </c>
      <c r="S179" s="8">
        <f t="shared" si="186"/>
        <v>0</v>
      </c>
      <c r="T179" s="123">
        <f t="shared" si="195"/>
        <v>8.5599999999999996E-2</v>
      </c>
      <c r="U179" s="122">
        <f t="shared" si="206"/>
        <v>12</v>
      </c>
      <c r="V179" s="122">
        <v>252</v>
      </c>
      <c r="W179" s="121">
        <f t="shared" si="187"/>
        <v>1.003918745</v>
      </c>
      <c r="X179" s="114">
        <f t="shared" si="188"/>
        <v>4.1329378800000001</v>
      </c>
      <c r="Y179" s="114">
        <f t="shared" si="189"/>
        <v>0</v>
      </c>
      <c r="Z179" s="126" t="str">
        <f t="shared" si="201"/>
        <v>A+J=</v>
      </c>
      <c r="AA179" s="119">
        <f t="shared" si="202"/>
        <v>44368</v>
      </c>
      <c r="AB179" s="4"/>
      <c r="AD179" s="174">
        <f>[2]Plan1!$A233</f>
        <v>43931</v>
      </c>
      <c r="AE179" s="144" t="str">
        <f>[2]Plan1!$C233</f>
        <v>Paixão de Cristo</v>
      </c>
      <c r="AG179" s="134">
        <f t="shared" si="216"/>
        <v>3</v>
      </c>
      <c r="AH179" s="136">
        <f t="shared" si="217"/>
        <v>44275</v>
      </c>
      <c r="AI179" s="136">
        <f t="shared" si="212"/>
        <v>44274</v>
      </c>
      <c r="AJ179" s="136">
        <f t="shared" si="213"/>
        <v>44277</v>
      </c>
      <c r="AK179" s="136">
        <f t="shared" si="214"/>
        <v>44306</v>
      </c>
      <c r="AL179" s="134">
        <f t="shared" si="215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90"/>
        <v>44356</v>
      </c>
      <c r="B180" s="114">
        <f t="shared" si="182"/>
        <v>1059.2927201499999</v>
      </c>
      <c r="C180" s="114">
        <f t="shared" si="198"/>
        <v>1000</v>
      </c>
      <c r="D180" s="115">
        <f t="shared" si="191"/>
        <v>5674.72</v>
      </c>
      <c r="E180" s="116">
        <f t="shared" si="208"/>
        <v>5692.31</v>
      </c>
      <c r="F180" s="117">
        <f t="shared" si="209"/>
        <v>44306</v>
      </c>
      <c r="G180" s="118">
        <f t="shared" si="183"/>
        <v>3.0997124087179806E-3</v>
      </c>
      <c r="H180" s="119">
        <f t="shared" si="199"/>
        <v>44368</v>
      </c>
      <c r="I180" s="119">
        <f t="shared" si="184"/>
        <v>44368</v>
      </c>
      <c r="J180" s="120">
        <f t="shared" si="192"/>
        <v>21</v>
      </c>
      <c r="K180" s="120">
        <f t="shared" si="210"/>
        <v>13</v>
      </c>
      <c r="L180" s="8">
        <f t="shared" si="193"/>
        <v>1.00191773</v>
      </c>
      <c r="M180" s="121">
        <f t="shared" si="211"/>
        <v>1.00930024</v>
      </c>
      <c r="N180" s="121">
        <f t="shared" si="203"/>
        <v>1.0527950091134195</v>
      </c>
      <c r="O180" s="114">
        <f t="shared" si="207"/>
        <v>1.05481398</v>
      </c>
      <c r="P180" s="114">
        <f t="shared" si="185"/>
        <v>1054.8139799999999</v>
      </c>
      <c r="Q180" s="11">
        <f t="shared" si="200"/>
        <v>0</v>
      </c>
      <c r="R180" s="30">
        <f t="shared" si="194"/>
        <v>0</v>
      </c>
      <c r="S180" s="8">
        <f t="shared" si="186"/>
        <v>0</v>
      </c>
      <c r="T180" s="123">
        <f t="shared" si="195"/>
        <v>8.5599999999999996E-2</v>
      </c>
      <c r="U180" s="122">
        <f t="shared" si="206"/>
        <v>13</v>
      </c>
      <c r="V180" s="122">
        <v>252</v>
      </c>
      <c r="W180" s="121">
        <f t="shared" si="187"/>
        <v>1.004246</v>
      </c>
      <c r="X180" s="114">
        <f t="shared" si="188"/>
        <v>4.4787401500000001</v>
      </c>
      <c r="Y180" s="114">
        <f t="shared" si="189"/>
        <v>0</v>
      </c>
      <c r="Z180" s="126" t="str">
        <f t="shared" si="201"/>
        <v>A+J=</v>
      </c>
      <c r="AA180" s="119">
        <f t="shared" si="202"/>
        <v>44368</v>
      </c>
      <c r="AB180" s="4"/>
      <c r="AD180" s="174">
        <f>[2]Plan1!$A234</f>
        <v>43942</v>
      </c>
      <c r="AE180" s="144" t="str">
        <f>[2]Plan1!$C234</f>
        <v>Tiradentes</v>
      </c>
      <c r="AG180" s="134">
        <f t="shared" si="216"/>
        <v>4</v>
      </c>
      <c r="AH180" s="136">
        <f t="shared" si="217"/>
        <v>44306</v>
      </c>
      <c r="AI180" s="136">
        <f t="shared" si="212"/>
        <v>44305</v>
      </c>
      <c r="AJ180" s="136">
        <f t="shared" si="213"/>
        <v>44306</v>
      </c>
      <c r="AK180" s="136">
        <f t="shared" si="214"/>
        <v>44336</v>
      </c>
      <c r="AL180" s="134">
        <f t="shared" si="215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90"/>
        <v>44357</v>
      </c>
      <c r="B181" s="114">
        <f t="shared" si="182"/>
        <v>1059.79420613</v>
      </c>
      <c r="C181" s="114">
        <f t="shared" si="198"/>
        <v>1000</v>
      </c>
      <c r="D181" s="115">
        <f t="shared" si="191"/>
        <v>5674.72</v>
      </c>
      <c r="E181" s="116">
        <f t="shared" si="208"/>
        <v>5692.31</v>
      </c>
      <c r="F181" s="117">
        <f t="shared" si="209"/>
        <v>44306</v>
      </c>
      <c r="G181" s="118">
        <f t="shared" si="183"/>
        <v>3.0997124087179806E-3</v>
      </c>
      <c r="H181" s="119">
        <f t="shared" si="199"/>
        <v>44368</v>
      </c>
      <c r="I181" s="119">
        <f t="shared" si="184"/>
        <v>44368</v>
      </c>
      <c r="J181" s="120">
        <f t="shared" si="192"/>
        <v>21</v>
      </c>
      <c r="K181" s="120">
        <f t="shared" si="210"/>
        <v>14</v>
      </c>
      <c r="L181" s="8">
        <f t="shared" si="193"/>
        <v>1.0020654</v>
      </c>
      <c r="M181" s="121">
        <f t="shared" si="211"/>
        <v>1.00930024</v>
      </c>
      <c r="N181" s="121">
        <f t="shared" si="203"/>
        <v>1.0527950091134195</v>
      </c>
      <c r="O181" s="114">
        <f t="shared" si="207"/>
        <v>1.05496945</v>
      </c>
      <c r="P181" s="114">
        <f t="shared" si="185"/>
        <v>1054.9694500000001</v>
      </c>
      <c r="Q181" s="11">
        <f t="shared" si="200"/>
        <v>0</v>
      </c>
      <c r="R181" s="30">
        <f t="shared" si="194"/>
        <v>0</v>
      </c>
      <c r="S181" s="8">
        <f t="shared" si="186"/>
        <v>0</v>
      </c>
      <c r="T181" s="123">
        <f t="shared" si="195"/>
        <v>8.5599999999999996E-2</v>
      </c>
      <c r="U181" s="122">
        <f t="shared" si="206"/>
        <v>14</v>
      </c>
      <c r="V181" s="122">
        <v>252</v>
      </c>
      <c r="W181" s="121">
        <f t="shared" si="187"/>
        <v>1.0045733610000001</v>
      </c>
      <c r="X181" s="114">
        <f t="shared" si="188"/>
        <v>4.8247561299999999</v>
      </c>
      <c r="Y181" s="114">
        <f t="shared" si="189"/>
        <v>0</v>
      </c>
      <c r="Z181" s="126" t="str">
        <f t="shared" si="201"/>
        <v>A+J=</v>
      </c>
      <c r="AA181" s="119">
        <f t="shared" si="202"/>
        <v>44368</v>
      </c>
      <c r="AB181" s="4"/>
      <c r="AD181" s="174">
        <f>[2]Plan1!$A235</f>
        <v>43952</v>
      </c>
      <c r="AE181" s="144" t="str">
        <f>[2]Plan1!$C235</f>
        <v>Dia do Trabalho</v>
      </c>
      <c r="AG181" s="134">
        <f t="shared" si="216"/>
        <v>5</v>
      </c>
      <c r="AH181" s="136">
        <f t="shared" si="217"/>
        <v>44336</v>
      </c>
      <c r="AI181" s="136">
        <f t="shared" si="212"/>
        <v>44335</v>
      </c>
      <c r="AJ181" s="136">
        <f t="shared" si="213"/>
        <v>44336</v>
      </c>
      <c r="AK181" s="136">
        <f t="shared" si="214"/>
        <v>44368</v>
      </c>
      <c r="AL181" s="134">
        <f t="shared" si="215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90"/>
        <v>44358</v>
      </c>
      <c r="B182" s="114">
        <f t="shared" si="182"/>
        <v>1060.2959268999998</v>
      </c>
      <c r="C182" s="114">
        <f t="shared" si="198"/>
        <v>1000</v>
      </c>
      <c r="D182" s="115">
        <f t="shared" si="191"/>
        <v>5674.72</v>
      </c>
      <c r="E182" s="116">
        <f t="shared" si="208"/>
        <v>5692.31</v>
      </c>
      <c r="F182" s="117">
        <f t="shared" si="209"/>
        <v>44306</v>
      </c>
      <c r="G182" s="118">
        <f t="shared" si="183"/>
        <v>3.0997124087179806E-3</v>
      </c>
      <c r="H182" s="119">
        <f t="shared" si="199"/>
        <v>44368</v>
      </c>
      <c r="I182" s="119">
        <f t="shared" si="184"/>
        <v>44368</v>
      </c>
      <c r="J182" s="120">
        <f t="shared" si="192"/>
        <v>21</v>
      </c>
      <c r="K182" s="120">
        <f t="shared" si="210"/>
        <v>15</v>
      </c>
      <c r="L182" s="8">
        <f t="shared" si="193"/>
        <v>1.0022131000000001</v>
      </c>
      <c r="M182" s="121">
        <f t="shared" si="211"/>
        <v>1.00930024</v>
      </c>
      <c r="N182" s="121">
        <f t="shared" si="203"/>
        <v>1.0527950091134195</v>
      </c>
      <c r="O182" s="114">
        <f t="shared" si="207"/>
        <v>1.05512494</v>
      </c>
      <c r="P182" s="114">
        <f t="shared" si="185"/>
        <v>1055.1249399999999</v>
      </c>
      <c r="Q182" s="11">
        <f t="shared" si="200"/>
        <v>0</v>
      </c>
      <c r="R182" s="30">
        <f t="shared" si="194"/>
        <v>0</v>
      </c>
      <c r="S182" s="8">
        <f t="shared" si="186"/>
        <v>0</v>
      </c>
      <c r="T182" s="123">
        <f t="shared" si="195"/>
        <v>8.5599999999999996E-2</v>
      </c>
      <c r="U182" s="122">
        <f t="shared" si="206"/>
        <v>15</v>
      </c>
      <c r="V182" s="122">
        <v>252</v>
      </c>
      <c r="W182" s="121">
        <f t="shared" si="187"/>
        <v>1.0049008290000001</v>
      </c>
      <c r="X182" s="114">
        <f t="shared" si="188"/>
        <v>5.1709868999999999</v>
      </c>
      <c r="Y182" s="114">
        <f t="shared" si="189"/>
        <v>0</v>
      </c>
      <c r="Z182" s="126" t="str">
        <f t="shared" si="201"/>
        <v>A+J=</v>
      </c>
      <c r="AA182" s="119">
        <f t="shared" si="202"/>
        <v>44368</v>
      </c>
      <c r="AB182" s="4"/>
      <c r="AD182" s="174">
        <f>[2]Plan1!$A236</f>
        <v>43993</v>
      </c>
      <c r="AE182" s="144" t="str">
        <f>[2]Plan1!$C236</f>
        <v>Corpus Christi</v>
      </c>
      <c r="AG182" s="134">
        <f t="shared" si="216"/>
        <v>6</v>
      </c>
      <c r="AH182" s="136">
        <f t="shared" si="217"/>
        <v>44367</v>
      </c>
      <c r="AI182" s="136">
        <f t="shared" si="212"/>
        <v>44365</v>
      </c>
      <c r="AJ182" s="136">
        <f t="shared" si="213"/>
        <v>44368</v>
      </c>
      <c r="AK182" s="136">
        <f t="shared" si="214"/>
        <v>44397</v>
      </c>
      <c r="AL182" s="134">
        <f t="shared" si="215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90"/>
        <v>44359</v>
      </c>
      <c r="B183" s="114">
        <f t="shared" si="182"/>
        <v>1060.79788147</v>
      </c>
      <c r="C183" s="114">
        <f t="shared" si="198"/>
        <v>1000</v>
      </c>
      <c r="D183" s="115">
        <f t="shared" si="191"/>
        <v>5674.72</v>
      </c>
      <c r="E183" s="116">
        <f t="shared" si="208"/>
        <v>5692.31</v>
      </c>
      <c r="F183" s="117">
        <f t="shared" si="209"/>
        <v>44306</v>
      </c>
      <c r="G183" s="118">
        <f t="shared" si="183"/>
        <v>3.0997124087179806E-3</v>
      </c>
      <c r="H183" s="119">
        <f t="shared" si="199"/>
        <v>44368</v>
      </c>
      <c r="I183" s="119">
        <f t="shared" si="184"/>
        <v>44368</v>
      </c>
      <c r="J183" s="120">
        <f t="shared" si="192"/>
        <v>21</v>
      </c>
      <c r="K183" s="120">
        <f t="shared" si="210"/>
        <v>16</v>
      </c>
      <c r="L183" s="8">
        <f t="shared" si="193"/>
        <v>1.0023608100000001</v>
      </c>
      <c r="M183" s="121">
        <f t="shared" si="211"/>
        <v>1.00930024</v>
      </c>
      <c r="N183" s="121">
        <f t="shared" si="203"/>
        <v>1.0527950091134195</v>
      </c>
      <c r="O183" s="114">
        <f t="shared" si="207"/>
        <v>1.0552804499999999</v>
      </c>
      <c r="P183" s="114">
        <f t="shared" si="185"/>
        <v>1055.28045</v>
      </c>
      <c r="Q183" s="11">
        <f t="shared" si="200"/>
        <v>0</v>
      </c>
      <c r="R183" s="30">
        <f t="shared" si="194"/>
        <v>0</v>
      </c>
      <c r="S183" s="8">
        <f t="shared" si="186"/>
        <v>0</v>
      </c>
      <c r="T183" s="123">
        <f t="shared" si="195"/>
        <v>8.5599999999999996E-2</v>
      </c>
      <c r="U183" s="122">
        <f t="shared" si="206"/>
        <v>16</v>
      </c>
      <c r="V183" s="122">
        <v>252</v>
      </c>
      <c r="W183" s="121">
        <f t="shared" si="187"/>
        <v>1.005228403</v>
      </c>
      <c r="X183" s="114">
        <f t="shared" si="188"/>
        <v>5.51743147</v>
      </c>
      <c r="Y183" s="114">
        <f t="shared" si="189"/>
        <v>0</v>
      </c>
      <c r="Z183" s="126" t="str">
        <f t="shared" si="201"/>
        <v>A+J=</v>
      </c>
      <c r="AA183" s="119">
        <f t="shared" si="202"/>
        <v>44368</v>
      </c>
      <c r="AB183" s="4"/>
      <c r="AD183" s="174">
        <f>[2]Plan1!$A237</f>
        <v>44081</v>
      </c>
      <c r="AE183" s="144" t="str">
        <f>[2]Plan1!$C237</f>
        <v>Independência do Brasil</v>
      </c>
      <c r="AG183" s="134">
        <f t="shared" si="216"/>
        <v>7</v>
      </c>
      <c r="AH183" s="136">
        <f t="shared" si="217"/>
        <v>44397</v>
      </c>
      <c r="AI183" s="136">
        <f t="shared" si="212"/>
        <v>44396</v>
      </c>
      <c r="AJ183" s="136">
        <f t="shared" si="213"/>
        <v>44397</v>
      </c>
      <c r="AK183" s="136">
        <f t="shared" si="214"/>
        <v>44428</v>
      </c>
      <c r="AL183" s="134">
        <f t="shared" si="215"/>
        <v>23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90"/>
        <v>44360</v>
      </c>
      <c r="B184" s="114">
        <f t="shared" si="182"/>
        <v>1060.79788147</v>
      </c>
      <c r="C184" s="114">
        <f t="shared" si="198"/>
        <v>1000</v>
      </c>
      <c r="D184" s="115">
        <f t="shared" si="191"/>
        <v>5674.72</v>
      </c>
      <c r="E184" s="116">
        <f t="shared" si="208"/>
        <v>5692.31</v>
      </c>
      <c r="F184" s="117">
        <f t="shared" si="209"/>
        <v>44306</v>
      </c>
      <c r="G184" s="118">
        <f t="shared" si="183"/>
        <v>3.0997124087179806E-3</v>
      </c>
      <c r="H184" s="119">
        <f t="shared" si="199"/>
        <v>44368</v>
      </c>
      <c r="I184" s="119">
        <f t="shared" si="184"/>
        <v>44368</v>
      </c>
      <c r="J184" s="120">
        <f t="shared" si="192"/>
        <v>21</v>
      </c>
      <c r="K184" s="120">
        <f t="shared" si="210"/>
        <v>16</v>
      </c>
      <c r="L184" s="8">
        <f t="shared" si="193"/>
        <v>1.0023608100000001</v>
      </c>
      <c r="M184" s="121">
        <f t="shared" si="211"/>
        <v>1.00930024</v>
      </c>
      <c r="N184" s="121">
        <f t="shared" si="203"/>
        <v>1.0527950091134195</v>
      </c>
      <c r="O184" s="114">
        <f t="shared" si="207"/>
        <v>1.0552804499999999</v>
      </c>
      <c r="P184" s="114">
        <f t="shared" si="185"/>
        <v>1055.28045</v>
      </c>
      <c r="Q184" s="11">
        <f t="shared" si="200"/>
        <v>0</v>
      </c>
      <c r="R184" s="30">
        <f t="shared" si="194"/>
        <v>0</v>
      </c>
      <c r="S184" s="8">
        <f t="shared" si="186"/>
        <v>0</v>
      </c>
      <c r="T184" s="123">
        <f t="shared" si="195"/>
        <v>8.5599999999999996E-2</v>
      </c>
      <c r="U184" s="122">
        <f t="shared" si="206"/>
        <v>16</v>
      </c>
      <c r="V184" s="122">
        <v>252</v>
      </c>
      <c r="W184" s="121">
        <f t="shared" si="187"/>
        <v>1.005228403</v>
      </c>
      <c r="X184" s="114">
        <f t="shared" si="188"/>
        <v>5.51743147</v>
      </c>
      <c r="Y184" s="114">
        <f t="shared" si="189"/>
        <v>0</v>
      </c>
      <c r="Z184" s="126" t="str">
        <f t="shared" si="201"/>
        <v>A+J=</v>
      </c>
      <c r="AA184" s="119">
        <f t="shared" si="202"/>
        <v>44368</v>
      </c>
      <c r="AB184" s="4"/>
      <c r="AD184" s="174">
        <f>[2]Plan1!$A238</f>
        <v>44116</v>
      </c>
      <c r="AE184" s="144" t="str">
        <f>[2]Plan1!$C238</f>
        <v>Nossa Sr.a Aparecida - Padroeira do Brasil</v>
      </c>
      <c r="AG184" s="134">
        <f t="shared" si="216"/>
        <v>8</v>
      </c>
      <c r="AH184" s="136">
        <f t="shared" si="217"/>
        <v>44428</v>
      </c>
      <c r="AI184" s="136">
        <f t="shared" si="212"/>
        <v>44427</v>
      </c>
      <c r="AJ184" s="136">
        <f t="shared" si="213"/>
        <v>44428</v>
      </c>
      <c r="AK184" s="136">
        <f t="shared" si="214"/>
        <v>44459</v>
      </c>
      <c r="AL184" s="134">
        <f t="shared" si="215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90"/>
        <v>44361</v>
      </c>
      <c r="B185" s="114">
        <f t="shared" si="182"/>
        <v>1060.79788147</v>
      </c>
      <c r="C185" s="114">
        <f t="shared" si="198"/>
        <v>1000</v>
      </c>
      <c r="D185" s="115">
        <f t="shared" si="191"/>
        <v>5674.72</v>
      </c>
      <c r="E185" s="116">
        <f t="shared" si="208"/>
        <v>5692.31</v>
      </c>
      <c r="F185" s="117">
        <f t="shared" si="209"/>
        <v>44306</v>
      </c>
      <c r="G185" s="118">
        <f t="shared" si="183"/>
        <v>3.0997124087179806E-3</v>
      </c>
      <c r="H185" s="119">
        <f t="shared" si="199"/>
        <v>44368</v>
      </c>
      <c r="I185" s="119">
        <f t="shared" si="184"/>
        <v>44368</v>
      </c>
      <c r="J185" s="120">
        <f t="shared" si="192"/>
        <v>21</v>
      </c>
      <c r="K185" s="120">
        <f t="shared" si="210"/>
        <v>16</v>
      </c>
      <c r="L185" s="8">
        <f t="shared" si="193"/>
        <v>1.0023608100000001</v>
      </c>
      <c r="M185" s="121">
        <f t="shared" si="211"/>
        <v>1.00930024</v>
      </c>
      <c r="N185" s="121">
        <f t="shared" si="203"/>
        <v>1.0527950091134195</v>
      </c>
      <c r="O185" s="114">
        <f t="shared" si="207"/>
        <v>1.0552804499999999</v>
      </c>
      <c r="P185" s="114">
        <f t="shared" si="185"/>
        <v>1055.28045</v>
      </c>
      <c r="Q185" s="11">
        <f t="shared" si="200"/>
        <v>0</v>
      </c>
      <c r="R185" s="30">
        <f t="shared" si="194"/>
        <v>0</v>
      </c>
      <c r="S185" s="8">
        <f t="shared" si="186"/>
        <v>0</v>
      </c>
      <c r="T185" s="123">
        <f t="shared" si="195"/>
        <v>8.5599999999999996E-2</v>
      </c>
      <c r="U185" s="122">
        <f t="shared" si="206"/>
        <v>16</v>
      </c>
      <c r="V185" s="122">
        <v>252</v>
      </c>
      <c r="W185" s="121">
        <f t="shared" si="187"/>
        <v>1.005228403</v>
      </c>
      <c r="X185" s="114">
        <f t="shared" si="188"/>
        <v>5.51743147</v>
      </c>
      <c r="Y185" s="114">
        <f t="shared" si="189"/>
        <v>0</v>
      </c>
      <c r="Z185" s="126" t="str">
        <f t="shared" si="201"/>
        <v>A+J=</v>
      </c>
      <c r="AA185" s="119">
        <f t="shared" si="202"/>
        <v>44368</v>
      </c>
      <c r="AB185" s="4"/>
      <c r="AD185" s="174">
        <f>[2]Plan1!$A239</f>
        <v>44137</v>
      </c>
      <c r="AE185" s="144" t="str">
        <f>[2]Plan1!$C239</f>
        <v>Finados</v>
      </c>
      <c r="AG185" s="134">
        <f t="shared" si="216"/>
        <v>9</v>
      </c>
      <c r="AH185" s="136">
        <f t="shared" si="217"/>
        <v>44459</v>
      </c>
      <c r="AI185" s="136">
        <f t="shared" si="212"/>
        <v>44456</v>
      </c>
      <c r="AJ185" s="136">
        <f t="shared" si="213"/>
        <v>44459</v>
      </c>
      <c r="AK185" s="136">
        <f t="shared" si="214"/>
        <v>44489</v>
      </c>
      <c r="AL185" s="134">
        <f t="shared" si="215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90"/>
        <v>44362</v>
      </c>
      <c r="B186" s="114">
        <f t="shared" si="182"/>
        <v>1061.3000820699999</v>
      </c>
      <c r="C186" s="114">
        <f t="shared" si="198"/>
        <v>1000</v>
      </c>
      <c r="D186" s="115">
        <f t="shared" si="191"/>
        <v>5674.72</v>
      </c>
      <c r="E186" s="116">
        <f t="shared" si="208"/>
        <v>5692.31</v>
      </c>
      <c r="F186" s="117">
        <f t="shared" si="209"/>
        <v>44306</v>
      </c>
      <c r="G186" s="118">
        <f t="shared" si="183"/>
        <v>3.0997124087179806E-3</v>
      </c>
      <c r="H186" s="119">
        <f t="shared" si="199"/>
        <v>44368</v>
      </c>
      <c r="I186" s="119">
        <f t="shared" si="184"/>
        <v>44368</v>
      </c>
      <c r="J186" s="120">
        <f t="shared" si="192"/>
        <v>21</v>
      </c>
      <c r="K186" s="120">
        <f t="shared" si="210"/>
        <v>17</v>
      </c>
      <c r="L186" s="8">
        <f t="shared" si="193"/>
        <v>1.0025085499999999</v>
      </c>
      <c r="M186" s="121">
        <f t="shared" si="211"/>
        <v>1.00930024</v>
      </c>
      <c r="N186" s="121">
        <f t="shared" si="203"/>
        <v>1.0527950091134195</v>
      </c>
      <c r="O186" s="114">
        <f t="shared" si="207"/>
        <v>1.0554359900000001</v>
      </c>
      <c r="P186" s="114">
        <f t="shared" si="185"/>
        <v>1055.4359899999999</v>
      </c>
      <c r="Q186" s="11">
        <f t="shared" si="200"/>
        <v>0</v>
      </c>
      <c r="R186" s="30">
        <f t="shared" si="194"/>
        <v>0</v>
      </c>
      <c r="S186" s="8">
        <f t="shared" si="186"/>
        <v>0</v>
      </c>
      <c r="T186" s="123">
        <f t="shared" si="195"/>
        <v>8.5599999999999996E-2</v>
      </c>
      <c r="U186" s="122">
        <f t="shared" si="206"/>
        <v>17</v>
      </c>
      <c r="V186" s="122">
        <v>252</v>
      </c>
      <c r="W186" s="121">
        <f t="shared" si="187"/>
        <v>1.005556085</v>
      </c>
      <c r="X186" s="114">
        <f t="shared" si="188"/>
        <v>5.8640920699999999</v>
      </c>
      <c r="Y186" s="114">
        <f t="shared" si="189"/>
        <v>0</v>
      </c>
      <c r="Z186" s="126" t="str">
        <f t="shared" si="201"/>
        <v>A+J=</v>
      </c>
      <c r="AA186" s="119">
        <f t="shared" si="202"/>
        <v>44368</v>
      </c>
      <c r="AB186" s="4"/>
      <c r="AD186" s="174">
        <f>[2]Plan1!$A240</f>
        <v>44150</v>
      </c>
      <c r="AE186" s="144" t="str">
        <f>[2]Plan1!$C240</f>
        <v>Proclamação da República</v>
      </c>
      <c r="AG186" s="134">
        <f t="shared" si="216"/>
        <v>10</v>
      </c>
      <c r="AH186" s="136">
        <f t="shared" si="217"/>
        <v>44489</v>
      </c>
      <c r="AI186" s="136">
        <f t="shared" si="212"/>
        <v>44488</v>
      </c>
      <c r="AJ186" s="136">
        <f t="shared" si="213"/>
        <v>44489</v>
      </c>
      <c r="AK186" s="136">
        <f t="shared" si="214"/>
        <v>44522</v>
      </c>
      <c r="AL186" s="134">
        <f t="shared" si="215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90"/>
        <v>44363</v>
      </c>
      <c r="B187" s="114">
        <f t="shared" si="182"/>
        <v>1061.80250656</v>
      </c>
      <c r="C187" s="114">
        <f t="shared" si="198"/>
        <v>1000</v>
      </c>
      <c r="D187" s="115">
        <f t="shared" si="191"/>
        <v>5674.72</v>
      </c>
      <c r="E187" s="116">
        <f t="shared" si="208"/>
        <v>5692.31</v>
      </c>
      <c r="F187" s="117">
        <f t="shared" si="209"/>
        <v>44306</v>
      </c>
      <c r="G187" s="118">
        <f t="shared" si="183"/>
        <v>3.0997124087179806E-3</v>
      </c>
      <c r="H187" s="119">
        <f t="shared" si="199"/>
        <v>44368</v>
      </c>
      <c r="I187" s="119">
        <f t="shared" si="184"/>
        <v>44368</v>
      </c>
      <c r="J187" s="120">
        <f t="shared" si="192"/>
        <v>21</v>
      </c>
      <c r="K187" s="120">
        <f t="shared" si="210"/>
        <v>18</v>
      </c>
      <c r="L187" s="8">
        <f t="shared" si="193"/>
        <v>1.0026562999999999</v>
      </c>
      <c r="M187" s="121">
        <f t="shared" si="211"/>
        <v>1.00930024</v>
      </c>
      <c r="N187" s="121">
        <f t="shared" si="203"/>
        <v>1.0527950091134195</v>
      </c>
      <c r="O187" s="114">
        <f t="shared" si="207"/>
        <v>1.05559154</v>
      </c>
      <c r="P187" s="114">
        <f t="shared" si="185"/>
        <v>1055.5915399999999</v>
      </c>
      <c r="Q187" s="11">
        <f t="shared" si="200"/>
        <v>0</v>
      </c>
      <c r="R187" s="30">
        <f t="shared" si="194"/>
        <v>0</v>
      </c>
      <c r="S187" s="8">
        <f t="shared" si="186"/>
        <v>0</v>
      </c>
      <c r="T187" s="123">
        <f t="shared" si="195"/>
        <v>8.5599999999999996E-2</v>
      </c>
      <c r="U187" s="122">
        <f t="shared" si="206"/>
        <v>18</v>
      </c>
      <c r="V187" s="122">
        <v>252</v>
      </c>
      <c r="W187" s="121">
        <f t="shared" si="187"/>
        <v>1.0058838729999999</v>
      </c>
      <c r="X187" s="114">
        <f t="shared" si="188"/>
        <v>6.2109665600000001</v>
      </c>
      <c r="Y187" s="114">
        <f t="shared" si="189"/>
        <v>0</v>
      </c>
      <c r="Z187" s="126" t="str">
        <f t="shared" si="201"/>
        <v>A+J=</v>
      </c>
      <c r="AA187" s="119">
        <f t="shared" si="202"/>
        <v>44368</v>
      </c>
      <c r="AB187" s="4"/>
      <c r="AD187" s="174">
        <f>[2]Plan1!$A241</f>
        <v>44190</v>
      </c>
      <c r="AE187" s="144" t="str">
        <f>[2]Plan1!$C241</f>
        <v>Natal</v>
      </c>
      <c r="AG187" s="134">
        <f t="shared" si="216"/>
        <v>11</v>
      </c>
      <c r="AH187" s="136">
        <f t="shared" si="217"/>
        <v>44520</v>
      </c>
      <c r="AI187" s="136">
        <f t="shared" si="212"/>
        <v>44519</v>
      </c>
      <c r="AJ187" s="136">
        <f t="shared" si="213"/>
        <v>44522</v>
      </c>
      <c r="AK187" s="136">
        <f t="shared" si="214"/>
        <v>44550</v>
      </c>
      <c r="AL187" s="134">
        <f t="shared" si="215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90"/>
        <v>44364</v>
      </c>
      <c r="B188" s="114">
        <f t="shared" si="182"/>
        <v>1062.3051862299999</v>
      </c>
      <c r="C188" s="114">
        <f t="shared" si="198"/>
        <v>1000</v>
      </c>
      <c r="D188" s="115">
        <f t="shared" si="191"/>
        <v>5674.72</v>
      </c>
      <c r="E188" s="116">
        <f t="shared" si="208"/>
        <v>5692.31</v>
      </c>
      <c r="F188" s="117">
        <f t="shared" si="209"/>
        <v>44306</v>
      </c>
      <c r="G188" s="118">
        <f t="shared" si="183"/>
        <v>3.0997124087179806E-3</v>
      </c>
      <c r="H188" s="119">
        <f t="shared" si="199"/>
        <v>44368</v>
      </c>
      <c r="I188" s="119">
        <f t="shared" si="184"/>
        <v>44368</v>
      </c>
      <c r="J188" s="120">
        <f t="shared" si="192"/>
        <v>21</v>
      </c>
      <c r="K188" s="120">
        <f t="shared" si="210"/>
        <v>19</v>
      </c>
      <c r="L188" s="8">
        <f t="shared" si="193"/>
        <v>1.00280408</v>
      </c>
      <c r="M188" s="121">
        <f t="shared" si="211"/>
        <v>1.00930024</v>
      </c>
      <c r="N188" s="121">
        <f t="shared" si="203"/>
        <v>1.0527950091134195</v>
      </c>
      <c r="O188" s="114">
        <f t="shared" si="207"/>
        <v>1.0557471300000001</v>
      </c>
      <c r="P188" s="114">
        <f t="shared" si="185"/>
        <v>1055.74713</v>
      </c>
      <c r="Q188" s="11">
        <f t="shared" si="200"/>
        <v>0</v>
      </c>
      <c r="R188" s="30">
        <f t="shared" si="194"/>
        <v>0</v>
      </c>
      <c r="S188" s="8">
        <f t="shared" si="186"/>
        <v>0</v>
      </c>
      <c r="T188" s="123">
        <f t="shared" si="195"/>
        <v>8.5599999999999996E-2</v>
      </c>
      <c r="U188" s="122">
        <f t="shared" si="206"/>
        <v>19</v>
      </c>
      <c r="V188" s="122">
        <v>252</v>
      </c>
      <c r="W188" s="121">
        <f t="shared" si="187"/>
        <v>1.006211768</v>
      </c>
      <c r="X188" s="114">
        <f t="shared" si="188"/>
        <v>6.55805623</v>
      </c>
      <c r="Y188" s="114">
        <f t="shared" si="189"/>
        <v>0</v>
      </c>
      <c r="Z188" s="126" t="str">
        <f t="shared" si="201"/>
        <v>A+J=</v>
      </c>
      <c r="AA188" s="119">
        <f t="shared" si="202"/>
        <v>44368</v>
      </c>
      <c r="AB188" s="4"/>
      <c r="AD188" s="174">
        <f>[2]Plan1!$A242</f>
        <v>44197</v>
      </c>
      <c r="AE188" s="144" t="str">
        <f>[2]Plan1!$C242</f>
        <v>Confraternização Universal</v>
      </c>
      <c r="AG188" s="134">
        <f t="shared" si="216"/>
        <v>12</v>
      </c>
      <c r="AH188" s="136">
        <f t="shared" si="217"/>
        <v>44550</v>
      </c>
      <c r="AI188" s="136">
        <f t="shared" si="212"/>
        <v>44547</v>
      </c>
      <c r="AJ188" s="136">
        <f t="shared" si="213"/>
        <v>44550</v>
      </c>
      <c r="AK188" s="136">
        <f t="shared" si="214"/>
        <v>44581</v>
      </c>
      <c r="AL188" s="134">
        <f t="shared" si="215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90"/>
        <v>44365</v>
      </c>
      <c r="B189" s="114">
        <f t="shared" si="182"/>
        <v>1062.80809099</v>
      </c>
      <c r="C189" s="114">
        <f t="shared" si="198"/>
        <v>1000</v>
      </c>
      <c r="D189" s="115">
        <f t="shared" si="191"/>
        <v>5674.72</v>
      </c>
      <c r="E189" s="116">
        <f t="shared" si="208"/>
        <v>5692.31</v>
      </c>
      <c r="F189" s="117">
        <f t="shared" si="209"/>
        <v>44306</v>
      </c>
      <c r="G189" s="118">
        <f t="shared" si="183"/>
        <v>3.0997124087179806E-3</v>
      </c>
      <c r="H189" s="119">
        <f t="shared" si="199"/>
        <v>44368</v>
      </c>
      <c r="I189" s="119">
        <f t="shared" si="184"/>
        <v>44368</v>
      </c>
      <c r="J189" s="120">
        <f t="shared" si="192"/>
        <v>21</v>
      </c>
      <c r="K189" s="120">
        <f t="shared" si="210"/>
        <v>20</v>
      </c>
      <c r="L189" s="8">
        <f t="shared" si="193"/>
        <v>1.0029518799999999</v>
      </c>
      <c r="M189" s="121">
        <f t="shared" si="211"/>
        <v>1.00930024</v>
      </c>
      <c r="N189" s="121">
        <f t="shared" si="203"/>
        <v>1.0527950091134195</v>
      </c>
      <c r="O189" s="114">
        <f t="shared" si="207"/>
        <v>1.0559027299999999</v>
      </c>
      <c r="P189" s="114">
        <f t="shared" si="185"/>
        <v>1055.90273</v>
      </c>
      <c r="Q189" s="11">
        <f t="shared" si="200"/>
        <v>0</v>
      </c>
      <c r="R189" s="30">
        <f t="shared" si="194"/>
        <v>0</v>
      </c>
      <c r="S189" s="8">
        <f t="shared" si="186"/>
        <v>0</v>
      </c>
      <c r="T189" s="123">
        <f t="shared" si="195"/>
        <v>8.5599999999999996E-2</v>
      </c>
      <c r="U189" s="122">
        <f t="shared" si="206"/>
        <v>20</v>
      </c>
      <c r="V189" s="122">
        <v>252</v>
      </c>
      <c r="W189" s="121">
        <f t="shared" si="187"/>
        <v>1.0065397700000001</v>
      </c>
      <c r="X189" s="114">
        <f t="shared" si="188"/>
        <v>6.9053609900000001</v>
      </c>
      <c r="Y189" s="114">
        <f t="shared" si="189"/>
        <v>0</v>
      </c>
      <c r="Z189" s="126" t="str">
        <f t="shared" si="201"/>
        <v>A+J=</v>
      </c>
      <c r="AA189" s="119">
        <f t="shared" si="202"/>
        <v>44368</v>
      </c>
      <c r="AB189" s="4"/>
      <c r="AD189" s="174">
        <f>[2]Plan1!$A243</f>
        <v>44242</v>
      </c>
      <c r="AE189" s="144" t="str">
        <f>[2]Plan1!$C243</f>
        <v>Carnaval</v>
      </c>
      <c r="AG189" s="134">
        <f t="shared" si="216"/>
        <v>13</v>
      </c>
      <c r="AH189" s="136">
        <f t="shared" si="217"/>
        <v>44581</v>
      </c>
      <c r="AI189" s="136">
        <f t="shared" si="212"/>
        <v>44580</v>
      </c>
      <c r="AJ189" s="136">
        <f t="shared" si="213"/>
        <v>44581</v>
      </c>
      <c r="AK189" s="136">
        <f t="shared" si="214"/>
        <v>44613</v>
      </c>
      <c r="AL189" s="134">
        <f t="shared" si="215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90"/>
        <v>44366</v>
      </c>
      <c r="B190" s="114">
        <f t="shared" si="182"/>
        <v>1063.31124103</v>
      </c>
      <c r="C190" s="114">
        <f t="shared" si="198"/>
        <v>1000</v>
      </c>
      <c r="D190" s="115">
        <f t="shared" si="191"/>
        <v>5674.72</v>
      </c>
      <c r="E190" s="116">
        <f t="shared" si="208"/>
        <v>5692.31</v>
      </c>
      <c r="F190" s="117">
        <f t="shared" si="209"/>
        <v>44306</v>
      </c>
      <c r="G190" s="118">
        <f t="shared" si="183"/>
        <v>3.0997124087179806E-3</v>
      </c>
      <c r="H190" s="119">
        <f t="shared" si="199"/>
        <v>44368</v>
      </c>
      <c r="I190" s="119">
        <f t="shared" si="184"/>
        <v>44368</v>
      </c>
      <c r="J190" s="120">
        <f t="shared" si="192"/>
        <v>21</v>
      </c>
      <c r="K190" s="120">
        <f t="shared" si="210"/>
        <v>21</v>
      </c>
      <c r="L190" s="8">
        <f t="shared" si="193"/>
        <v>1.0030997100000001</v>
      </c>
      <c r="M190" s="121">
        <f t="shared" si="211"/>
        <v>1.00930024</v>
      </c>
      <c r="N190" s="121">
        <f t="shared" si="203"/>
        <v>1.0527950091134195</v>
      </c>
      <c r="O190" s="114">
        <f t="shared" si="207"/>
        <v>1.05605836</v>
      </c>
      <c r="P190" s="114">
        <f t="shared" si="185"/>
        <v>1056.05836</v>
      </c>
      <c r="Q190" s="11">
        <f t="shared" si="200"/>
        <v>0</v>
      </c>
      <c r="R190" s="30">
        <f t="shared" si="194"/>
        <v>0</v>
      </c>
      <c r="S190" s="8">
        <f t="shared" si="186"/>
        <v>0</v>
      </c>
      <c r="T190" s="123">
        <f t="shared" si="195"/>
        <v>8.5599999999999996E-2</v>
      </c>
      <c r="U190" s="122">
        <f t="shared" si="206"/>
        <v>21</v>
      </c>
      <c r="V190" s="122">
        <v>252</v>
      </c>
      <c r="W190" s="121">
        <f t="shared" si="187"/>
        <v>1.0068678790000001</v>
      </c>
      <c r="X190" s="114">
        <f t="shared" si="188"/>
        <v>7.2528810300000002</v>
      </c>
      <c r="Y190" s="114">
        <f t="shared" si="189"/>
        <v>0</v>
      </c>
      <c r="Z190" s="126" t="str">
        <f t="shared" si="201"/>
        <v>A+J=</v>
      </c>
      <c r="AA190" s="119">
        <f t="shared" si="202"/>
        <v>44368</v>
      </c>
      <c r="AB190" s="4"/>
      <c r="AD190" s="174">
        <f>[2]Plan1!$A244</f>
        <v>44243</v>
      </c>
      <c r="AE190" s="144" t="str">
        <f>[2]Plan1!$C244</f>
        <v>Carnaval</v>
      </c>
      <c r="AG190" s="134">
        <f t="shared" si="216"/>
        <v>14</v>
      </c>
      <c r="AH190" s="136">
        <f t="shared" si="217"/>
        <v>44612</v>
      </c>
      <c r="AI190" s="136">
        <f t="shared" si="212"/>
        <v>44610</v>
      </c>
      <c r="AJ190" s="136">
        <f t="shared" si="213"/>
        <v>44613</v>
      </c>
      <c r="AK190" s="136">
        <f t="shared" si="214"/>
        <v>44641</v>
      </c>
      <c r="AL190" s="134">
        <f t="shared" si="215"/>
        <v>18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90"/>
        <v>44367</v>
      </c>
      <c r="B191" s="114">
        <f t="shared" si="182"/>
        <v>1063.31124103</v>
      </c>
      <c r="C191" s="114">
        <f t="shared" si="198"/>
        <v>1000</v>
      </c>
      <c r="D191" s="115">
        <f t="shared" si="191"/>
        <v>5674.72</v>
      </c>
      <c r="E191" s="116">
        <f t="shared" si="208"/>
        <v>5692.31</v>
      </c>
      <c r="F191" s="117">
        <f t="shared" si="209"/>
        <v>44306</v>
      </c>
      <c r="G191" s="118">
        <f t="shared" si="183"/>
        <v>3.0997124087179806E-3</v>
      </c>
      <c r="H191" s="119">
        <f t="shared" si="199"/>
        <v>44397</v>
      </c>
      <c r="I191" s="119">
        <f t="shared" si="184"/>
        <v>44368</v>
      </c>
      <c r="J191" s="120">
        <f t="shared" si="192"/>
        <v>21</v>
      </c>
      <c r="K191" s="120">
        <f t="shared" si="210"/>
        <v>21</v>
      </c>
      <c r="L191" s="8">
        <f t="shared" si="193"/>
        <v>1.0030997100000001</v>
      </c>
      <c r="M191" s="121">
        <f t="shared" si="211"/>
        <v>1.00930024</v>
      </c>
      <c r="N191" s="121">
        <f t="shared" si="203"/>
        <v>1.0527950091134195</v>
      </c>
      <c r="O191" s="114">
        <f t="shared" si="207"/>
        <v>1.05605836</v>
      </c>
      <c r="P191" s="114">
        <f t="shared" si="185"/>
        <v>1056.05836</v>
      </c>
      <c r="Q191" s="11">
        <f t="shared" si="200"/>
        <v>0</v>
      </c>
      <c r="R191" s="30">
        <f t="shared" si="194"/>
        <v>0</v>
      </c>
      <c r="S191" s="8">
        <f t="shared" si="186"/>
        <v>0</v>
      </c>
      <c r="T191" s="123">
        <f t="shared" si="195"/>
        <v>8.5599999999999996E-2</v>
      </c>
      <c r="U191" s="122">
        <f t="shared" si="206"/>
        <v>21</v>
      </c>
      <c r="V191" s="122">
        <v>252</v>
      </c>
      <c r="W191" s="121">
        <f t="shared" si="187"/>
        <v>1.0068678790000001</v>
      </c>
      <c r="X191" s="114">
        <f t="shared" si="188"/>
        <v>7.2528810300000002</v>
      </c>
      <c r="Y191" s="114">
        <f t="shared" si="189"/>
        <v>0</v>
      </c>
      <c r="Z191" s="126" t="str">
        <f t="shared" si="201"/>
        <v>A+J=</v>
      </c>
      <c r="AA191" s="119">
        <f t="shared" si="202"/>
        <v>44368</v>
      </c>
      <c r="AB191" s="4"/>
      <c r="AD191" s="174">
        <f>[2]Plan1!$A245</f>
        <v>44288</v>
      </c>
      <c r="AE191" s="144" t="str">
        <f>[2]Plan1!$C245</f>
        <v>Paixão de Cristo</v>
      </c>
      <c r="AG191" s="134">
        <f t="shared" si="216"/>
        <v>15</v>
      </c>
      <c r="AH191" s="136">
        <f t="shared" ref="AH191:AH236" si="218">EDATE(AH190,1)</f>
        <v>44640</v>
      </c>
      <c r="AI191" s="136">
        <f t="shared" si="212"/>
        <v>44638</v>
      </c>
      <c r="AJ191" s="136">
        <f t="shared" si="213"/>
        <v>44641</v>
      </c>
      <c r="AK191" s="136">
        <f t="shared" ref="AK191:AK236" si="219">AJ192</f>
        <v>44671</v>
      </c>
      <c r="AL191" s="134">
        <f t="shared" si="215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90"/>
        <v>44368</v>
      </c>
      <c r="B192" s="114">
        <f t="shared" si="182"/>
        <v>1063.31124103</v>
      </c>
      <c r="C192" s="114">
        <f t="shared" si="198"/>
        <v>1000</v>
      </c>
      <c r="D192" s="115">
        <f t="shared" si="191"/>
        <v>5674.72</v>
      </c>
      <c r="E192" s="116">
        <f t="shared" si="208"/>
        <v>5692.31</v>
      </c>
      <c r="F192" s="117">
        <f t="shared" si="209"/>
        <v>44306</v>
      </c>
      <c r="G192" s="118">
        <f t="shared" si="183"/>
        <v>3.0997124087179806E-3</v>
      </c>
      <c r="H192" s="119">
        <f t="shared" si="199"/>
        <v>44397</v>
      </c>
      <c r="I192" s="119">
        <f t="shared" si="184"/>
        <v>44368</v>
      </c>
      <c r="J192" s="120">
        <f t="shared" si="192"/>
        <v>21</v>
      </c>
      <c r="K192" s="120">
        <f t="shared" si="210"/>
        <v>21</v>
      </c>
      <c r="L192" s="8">
        <f t="shared" si="193"/>
        <v>1.0030997100000001</v>
      </c>
      <c r="M192" s="121">
        <f t="shared" si="211"/>
        <v>1.00930024</v>
      </c>
      <c r="N192" s="121">
        <f t="shared" si="203"/>
        <v>1.0527950091134195</v>
      </c>
      <c r="O192" s="114">
        <f t="shared" si="207"/>
        <v>1.05605836</v>
      </c>
      <c r="P192" s="114">
        <f t="shared" si="185"/>
        <v>1056.05836</v>
      </c>
      <c r="Q192" s="11">
        <f t="shared" si="200"/>
        <v>6</v>
      </c>
      <c r="R192" s="30">
        <f t="shared" si="194"/>
        <v>0</v>
      </c>
      <c r="S192" s="8">
        <f t="shared" si="186"/>
        <v>0</v>
      </c>
      <c r="T192" s="123">
        <f t="shared" si="195"/>
        <v>8.5599999999999996E-2</v>
      </c>
      <c r="U192" s="122">
        <f t="shared" si="206"/>
        <v>21</v>
      </c>
      <c r="V192" s="122">
        <v>252</v>
      </c>
      <c r="W192" s="121">
        <f t="shared" si="187"/>
        <v>1.0068678790000001</v>
      </c>
      <c r="X192" s="114">
        <f t="shared" si="188"/>
        <v>7.2528810300000002</v>
      </c>
      <c r="Y192" s="114">
        <f t="shared" si="189"/>
        <v>7.2528810300000002</v>
      </c>
      <c r="Z192" s="126" t="str">
        <f t="shared" si="201"/>
        <v>A+J=</v>
      </c>
      <c r="AA192" s="119">
        <f t="shared" si="202"/>
        <v>44368</v>
      </c>
      <c r="AB192" s="4"/>
      <c r="AD192" s="174">
        <f>[2]Plan1!$A246</f>
        <v>44307</v>
      </c>
      <c r="AE192" s="144" t="str">
        <f>[2]Plan1!$C246</f>
        <v>Tiradentes</v>
      </c>
      <c r="AG192" s="134">
        <f t="shared" si="216"/>
        <v>16</v>
      </c>
      <c r="AH192" s="136">
        <f t="shared" si="218"/>
        <v>44671</v>
      </c>
      <c r="AI192" s="136">
        <f t="shared" si="212"/>
        <v>44670</v>
      </c>
      <c r="AJ192" s="136">
        <f t="shared" si="213"/>
        <v>44671</v>
      </c>
      <c r="AK192" s="136">
        <f t="shared" si="219"/>
        <v>44701</v>
      </c>
      <c r="AL192" s="134">
        <f t="shared" si="215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90"/>
        <v>44369</v>
      </c>
      <c r="B193" s="114">
        <f t="shared" si="182"/>
        <v>1056.8185262700001</v>
      </c>
      <c r="C193" s="114">
        <f t="shared" si="198"/>
        <v>1000</v>
      </c>
      <c r="D193" s="115">
        <f t="shared" si="191"/>
        <v>5692.31</v>
      </c>
      <c r="E193" s="116">
        <f t="shared" si="208"/>
        <v>5739.56</v>
      </c>
      <c r="F193" s="117">
        <f t="shared" si="209"/>
        <v>44337</v>
      </c>
      <c r="G193" s="118">
        <f t="shared" si="183"/>
        <v>8.3006723105383262E-3</v>
      </c>
      <c r="H193" s="119">
        <f t="shared" si="199"/>
        <v>44397</v>
      </c>
      <c r="I193" s="119">
        <f t="shared" si="184"/>
        <v>44397</v>
      </c>
      <c r="J193" s="120">
        <f t="shared" si="192"/>
        <v>21</v>
      </c>
      <c r="K193" s="120">
        <f t="shared" si="210"/>
        <v>1</v>
      </c>
      <c r="L193" s="8">
        <f t="shared" si="193"/>
        <v>1.00039371</v>
      </c>
      <c r="M193" s="121">
        <f t="shared" si="211"/>
        <v>1.0030997100000001</v>
      </c>
      <c r="N193" s="121">
        <f t="shared" si="203"/>
        <v>1.0560583683311187</v>
      </c>
      <c r="O193" s="114">
        <f t="shared" si="207"/>
        <v>1.05647414</v>
      </c>
      <c r="P193" s="114">
        <f t="shared" si="185"/>
        <v>1056.47414</v>
      </c>
      <c r="Q193" s="11">
        <f t="shared" si="200"/>
        <v>0</v>
      </c>
      <c r="R193" s="30">
        <f t="shared" si="194"/>
        <v>0</v>
      </c>
      <c r="S193" s="8">
        <f t="shared" si="186"/>
        <v>0</v>
      </c>
      <c r="T193" s="123">
        <f t="shared" si="195"/>
        <v>8.5599999999999996E-2</v>
      </c>
      <c r="U193" s="122">
        <f t="shared" si="206"/>
        <v>1</v>
      </c>
      <c r="V193" s="122">
        <v>252</v>
      </c>
      <c r="W193" s="121">
        <f t="shared" si="187"/>
        <v>1.0003259769999999</v>
      </c>
      <c r="X193" s="114">
        <f t="shared" si="188"/>
        <v>0.34438626999999999</v>
      </c>
      <c r="Y193" s="114">
        <f t="shared" si="189"/>
        <v>0</v>
      </c>
      <c r="Z193" s="126" t="str">
        <f t="shared" si="201"/>
        <v>A+J=</v>
      </c>
      <c r="AA193" s="119">
        <f t="shared" si="202"/>
        <v>44397</v>
      </c>
      <c r="AB193" s="4"/>
      <c r="AD193" s="174">
        <f>[2]Plan1!$A247</f>
        <v>44317</v>
      </c>
      <c r="AE193" s="144" t="str">
        <f>[2]Plan1!$C247</f>
        <v>Dia do Trabalho</v>
      </c>
      <c r="AG193" s="134">
        <f t="shared" si="216"/>
        <v>17</v>
      </c>
      <c r="AH193" s="136">
        <f t="shared" si="218"/>
        <v>44701</v>
      </c>
      <c r="AI193" s="136">
        <f t="shared" si="212"/>
        <v>44700</v>
      </c>
      <c r="AJ193" s="136">
        <f t="shared" si="213"/>
        <v>44701</v>
      </c>
      <c r="AK193" s="136">
        <f t="shared" si="219"/>
        <v>44732</v>
      </c>
      <c r="AL193" s="134">
        <f t="shared" si="215"/>
        <v>20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90"/>
        <v>44370</v>
      </c>
      <c r="B194" s="114">
        <f t="shared" si="182"/>
        <v>1057.5792457500002</v>
      </c>
      <c r="C194" s="114">
        <f t="shared" si="198"/>
        <v>1000</v>
      </c>
      <c r="D194" s="115">
        <f t="shared" si="191"/>
        <v>5692.31</v>
      </c>
      <c r="E194" s="116">
        <f t="shared" si="208"/>
        <v>5739.56</v>
      </c>
      <c r="F194" s="117">
        <f t="shared" si="209"/>
        <v>44337</v>
      </c>
      <c r="G194" s="118">
        <f t="shared" si="183"/>
        <v>8.3006723105383262E-3</v>
      </c>
      <c r="H194" s="119">
        <f t="shared" si="199"/>
        <v>44397</v>
      </c>
      <c r="I194" s="119">
        <f t="shared" si="184"/>
        <v>44397</v>
      </c>
      <c r="J194" s="120">
        <f t="shared" si="192"/>
        <v>21</v>
      </c>
      <c r="K194" s="120">
        <f t="shared" si="210"/>
        <v>2</v>
      </c>
      <c r="L194" s="8">
        <f t="shared" si="193"/>
        <v>1.0007875799999999</v>
      </c>
      <c r="M194" s="121">
        <f t="shared" si="211"/>
        <v>1.0030997100000001</v>
      </c>
      <c r="N194" s="121">
        <f t="shared" si="203"/>
        <v>1.0560583683311187</v>
      </c>
      <c r="O194" s="114">
        <f t="shared" si="207"/>
        <v>1.05689009</v>
      </c>
      <c r="P194" s="114">
        <f t="shared" si="185"/>
        <v>1056.8900900000001</v>
      </c>
      <c r="Q194" s="11">
        <f t="shared" si="200"/>
        <v>0</v>
      </c>
      <c r="R194" s="30">
        <f t="shared" si="194"/>
        <v>0</v>
      </c>
      <c r="S194" s="8">
        <f t="shared" si="186"/>
        <v>0</v>
      </c>
      <c r="T194" s="123">
        <f t="shared" si="195"/>
        <v>8.5599999999999996E-2</v>
      </c>
      <c r="U194" s="122">
        <f t="shared" si="206"/>
        <v>2</v>
      </c>
      <c r="V194" s="122">
        <v>252</v>
      </c>
      <c r="W194" s="121">
        <f t="shared" si="187"/>
        <v>1.00065206</v>
      </c>
      <c r="X194" s="114">
        <f t="shared" si="188"/>
        <v>0.68915574999999996</v>
      </c>
      <c r="Y194" s="114">
        <f t="shared" si="189"/>
        <v>0</v>
      </c>
      <c r="Z194" s="126" t="str">
        <f t="shared" si="201"/>
        <v>A+J=</v>
      </c>
      <c r="AA194" s="119">
        <f t="shared" si="202"/>
        <v>44397</v>
      </c>
      <c r="AB194" s="26"/>
      <c r="AD194" s="174">
        <f>[2]Plan1!$A248</f>
        <v>44350</v>
      </c>
      <c r="AE194" s="144" t="str">
        <f>[2]Plan1!$C248</f>
        <v>Corpus Christi</v>
      </c>
      <c r="AG194" s="134">
        <f t="shared" si="216"/>
        <v>18</v>
      </c>
      <c r="AH194" s="136">
        <f t="shared" si="218"/>
        <v>44732</v>
      </c>
      <c r="AI194" s="136">
        <f t="shared" si="212"/>
        <v>44729</v>
      </c>
      <c r="AJ194" s="136">
        <f t="shared" si="213"/>
        <v>44732</v>
      </c>
      <c r="AK194" s="136">
        <f t="shared" si="219"/>
        <v>44762</v>
      </c>
      <c r="AL194" s="134">
        <f t="shared" si="215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90"/>
        <v>44371</v>
      </c>
      <c r="B195" s="114">
        <f t="shared" si="182"/>
        <v>1058.3405197899999</v>
      </c>
      <c r="C195" s="114">
        <f t="shared" si="198"/>
        <v>1000</v>
      </c>
      <c r="D195" s="115">
        <f t="shared" si="191"/>
        <v>5692.31</v>
      </c>
      <c r="E195" s="116">
        <f t="shared" si="208"/>
        <v>5739.56</v>
      </c>
      <c r="F195" s="117">
        <f t="shared" si="209"/>
        <v>44337</v>
      </c>
      <c r="G195" s="118">
        <f t="shared" si="183"/>
        <v>8.3006723105383262E-3</v>
      </c>
      <c r="H195" s="119">
        <f t="shared" si="199"/>
        <v>44397</v>
      </c>
      <c r="I195" s="119">
        <f t="shared" si="184"/>
        <v>44397</v>
      </c>
      <c r="J195" s="120">
        <f t="shared" si="192"/>
        <v>21</v>
      </c>
      <c r="K195" s="120">
        <f t="shared" si="210"/>
        <v>3</v>
      </c>
      <c r="L195" s="8">
        <f t="shared" si="193"/>
        <v>1.0011816099999999</v>
      </c>
      <c r="M195" s="121">
        <f t="shared" si="211"/>
        <v>1.0030997100000001</v>
      </c>
      <c r="N195" s="121">
        <f t="shared" si="203"/>
        <v>1.0560583683311187</v>
      </c>
      <c r="O195" s="114">
        <f t="shared" si="207"/>
        <v>1.0573062099999999</v>
      </c>
      <c r="P195" s="114">
        <f t="shared" si="185"/>
        <v>1057.30621</v>
      </c>
      <c r="Q195" s="11">
        <f t="shared" si="200"/>
        <v>0</v>
      </c>
      <c r="R195" s="30">
        <f t="shared" si="194"/>
        <v>0</v>
      </c>
      <c r="S195" s="8">
        <f t="shared" si="186"/>
        <v>0</v>
      </c>
      <c r="T195" s="123">
        <f t="shared" si="195"/>
        <v>8.5599999999999996E-2</v>
      </c>
      <c r="U195" s="122">
        <f t="shared" si="206"/>
        <v>3</v>
      </c>
      <c r="V195" s="122">
        <v>252</v>
      </c>
      <c r="W195" s="121">
        <f t="shared" si="187"/>
        <v>1.00097825</v>
      </c>
      <c r="X195" s="114">
        <f t="shared" si="188"/>
        <v>1.03430979</v>
      </c>
      <c r="Y195" s="114">
        <f t="shared" si="189"/>
        <v>0</v>
      </c>
      <c r="Z195" s="126" t="str">
        <f t="shared" si="201"/>
        <v>A+J=</v>
      </c>
      <c r="AA195" s="119">
        <f t="shared" si="202"/>
        <v>44397</v>
      </c>
      <c r="AB195" s="4"/>
      <c r="AD195" s="174">
        <f>[2]Plan1!$A249</f>
        <v>44446</v>
      </c>
      <c r="AE195" s="144" t="str">
        <f>[2]Plan1!$C249</f>
        <v>Independência do Brasil</v>
      </c>
      <c r="AG195" s="134">
        <f t="shared" si="216"/>
        <v>19</v>
      </c>
      <c r="AH195" s="136">
        <f t="shared" si="218"/>
        <v>44762</v>
      </c>
      <c r="AI195" s="136">
        <f t="shared" si="212"/>
        <v>44761</v>
      </c>
      <c r="AJ195" s="136">
        <f t="shared" si="213"/>
        <v>44762</v>
      </c>
      <c r="AK195" s="136">
        <f t="shared" si="219"/>
        <v>44795</v>
      </c>
      <c r="AL195" s="134">
        <f t="shared" si="215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90"/>
        <v>44372</v>
      </c>
      <c r="B196" s="114">
        <f t="shared" si="182"/>
        <v>1059.1023376400001</v>
      </c>
      <c r="C196" s="114">
        <f t="shared" si="198"/>
        <v>1000</v>
      </c>
      <c r="D196" s="115">
        <f t="shared" si="191"/>
        <v>5692.31</v>
      </c>
      <c r="E196" s="116">
        <f t="shared" si="208"/>
        <v>5739.56</v>
      </c>
      <c r="F196" s="117">
        <f t="shared" si="209"/>
        <v>44337</v>
      </c>
      <c r="G196" s="118">
        <f t="shared" si="183"/>
        <v>8.3006723105383262E-3</v>
      </c>
      <c r="H196" s="119">
        <f t="shared" si="199"/>
        <v>44397</v>
      </c>
      <c r="I196" s="119">
        <f t="shared" si="184"/>
        <v>44397</v>
      </c>
      <c r="J196" s="120">
        <f t="shared" si="192"/>
        <v>21</v>
      </c>
      <c r="K196" s="120">
        <f t="shared" si="210"/>
        <v>4</v>
      </c>
      <c r="L196" s="8">
        <f t="shared" si="193"/>
        <v>1.00157579</v>
      </c>
      <c r="M196" s="121">
        <f t="shared" si="211"/>
        <v>1.0030997100000001</v>
      </c>
      <c r="N196" s="121">
        <f t="shared" si="203"/>
        <v>1.0560583683311187</v>
      </c>
      <c r="O196" s="114">
        <f t="shared" si="207"/>
        <v>1.05772249</v>
      </c>
      <c r="P196" s="114">
        <f t="shared" si="185"/>
        <v>1057.7224900000001</v>
      </c>
      <c r="Q196" s="11">
        <f t="shared" si="200"/>
        <v>0</v>
      </c>
      <c r="R196" s="30">
        <f t="shared" si="194"/>
        <v>0</v>
      </c>
      <c r="S196" s="8">
        <f t="shared" si="186"/>
        <v>0</v>
      </c>
      <c r="T196" s="123">
        <f t="shared" si="195"/>
        <v>8.5599999999999996E-2</v>
      </c>
      <c r="U196" s="122">
        <f t="shared" si="206"/>
        <v>4</v>
      </c>
      <c r="V196" s="122">
        <v>252</v>
      </c>
      <c r="W196" s="121">
        <f t="shared" si="187"/>
        <v>1.0013045460000001</v>
      </c>
      <c r="X196" s="114">
        <f t="shared" si="188"/>
        <v>1.3798476399999999</v>
      </c>
      <c r="Y196" s="114">
        <f t="shared" si="189"/>
        <v>0</v>
      </c>
      <c r="Z196" s="126" t="str">
        <f t="shared" si="201"/>
        <v>A+J=</v>
      </c>
      <c r="AA196" s="119">
        <f t="shared" si="202"/>
        <v>44397</v>
      </c>
      <c r="AB196" s="4"/>
      <c r="AD196" s="174">
        <f>[2]Plan1!$A250</f>
        <v>44481</v>
      </c>
      <c r="AE196" s="144" t="str">
        <f>[2]Plan1!$C250</f>
        <v>Nossa Sr.a Aparecida - Padroeira do Brasil</v>
      </c>
      <c r="AG196" s="134">
        <f t="shared" si="216"/>
        <v>20</v>
      </c>
      <c r="AH196" s="136">
        <f t="shared" si="218"/>
        <v>44793</v>
      </c>
      <c r="AI196" s="136">
        <f t="shared" si="212"/>
        <v>44792</v>
      </c>
      <c r="AJ196" s="136">
        <f t="shared" si="213"/>
        <v>44795</v>
      </c>
      <c r="AK196" s="136">
        <f t="shared" si="219"/>
        <v>44824</v>
      </c>
      <c r="AL196" s="134">
        <f t="shared" si="215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90"/>
        <v>44373</v>
      </c>
      <c r="B197" s="114">
        <f t="shared" si="182"/>
        <v>1059.86470958</v>
      </c>
      <c r="C197" s="114">
        <f t="shared" si="198"/>
        <v>1000</v>
      </c>
      <c r="D197" s="115">
        <f t="shared" si="191"/>
        <v>5692.31</v>
      </c>
      <c r="E197" s="116">
        <f t="shared" si="208"/>
        <v>5739.56</v>
      </c>
      <c r="F197" s="117">
        <f t="shared" si="209"/>
        <v>44337</v>
      </c>
      <c r="G197" s="118">
        <f t="shared" si="183"/>
        <v>8.3006723105383262E-3</v>
      </c>
      <c r="H197" s="119">
        <f t="shared" si="199"/>
        <v>44397</v>
      </c>
      <c r="I197" s="119">
        <f t="shared" si="184"/>
        <v>44397</v>
      </c>
      <c r="J197" s="120">
        <f t="shared" si="192"/>
        <v>21</v>
      </c>
      <c r="K197" s="120">
        <f t="shared" si="210"/>
        <v>5</v>
      </c>
      <c r="L197" s="8">
        <f t="shared" si="193"/>
        <v>1.0019701299999999</v>
      </c>
      <c r="M197" s="121">
        <f t="shared" si="211"/>
        <v>1.0030997100000001</v>
      </c>
      <c r="N197" s="121">
        <f t="shared" si="203"/>
        <v>1.0560583683311187</v>
      </c>
      <c r="O197" s="114">
        <f t="shared" si="207"/>
        <v>1.0581389400000001</v>
      </c>
      <c r="P197" s="114">
        <f t="shared" si="185"/>
        <v>1058.13894</v>
      </c>
      <c r="Q197" s="11">
        <f t="shared" si="200"/>
        <v>0</v>
      </c>
      <c r="R197" s="30">
        <f t="shared" si="194"/>
        <v>0</v>
      </c>
      <c r="S197" s="8">
        <f t="shared" si="186"/>
        <v>0</v>
      </c>
      <c r="T197" s="123">
        <f t="shared" si="195"/>
        <v>8.5599999999999996E-2</v>
      </c>
      <c r="U197" s="122">
        <f t="shared" si="206"/>
        <v>5</v>
      </c>
      <c r="V197" s="122">
        <v>252</v>
      </c>
      <c r="W197" s="121">
        <f t="shared" si="187"/>
        <v>1.0016309480000001</v>
      </c>
      <c r="X197" s="114">
        <f t="shared" si="188"/>
        <v>1.7257695799999999</v>
      </c>
      <c r="Y197" s="114">
        <f t="shared" si="189"/>
        <v>0</v>
      </c>
      <c r="Z197" s="126" t="str">
        <f t="shared" si="201"/>
        <v>A+J=</v>
      </c>
      <c r="AA197" s="119">
        <f t="shared" si="202"/>
        <v>44397</v>
      </c>
      <c r="AB197" s="4"/>
      <c r="AD197" s="174">
        <f>[2]Plan1!$A251</f>
        <v>44502</v>
      </c>
      <c r="AE197" s="144" t="str">
        <f>[2]Plan1!$C251</f>
        <v>Finados</v>
      </c>
      <c r="AG197" s="134">
        <f t="shared" si="216"/>
        <v>21</v>
      </c>
      <c r="AH197" s="136">
        <f t="shared" si="218"/>
        <v>44824</v>
      </c>
      <c r="AI197" s="136">
        <f t="shared" si="212"/>
        <v>44823</v>
      </c>
      <c r="AJ197" s="136">
        <f t="shared" si="213"/>
        <v>44824</v>
      </c>
      <c r="AK197" s="136">
        <f t="shared" si="219"/>
        <v>44854</v>
      </c>
      <c r="AL197" s="134">
        <f t="shared" si="215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90"/>
        <v>44374</v>
      </c>
      <c r="B198" s="114">
        <f t="shared" si="182"/>
        <v>1059.86470958</v>
      </c>
      <c r="C198" s="114">
        <f t="shared" si="198"/>
        <v>1000</v>
      </c>
      <c r="D198" s="115">
        <f t="shared" si="191"/>
        <v>5692.31</v>
      </c>
      <c r="E198" s="116">
        <f t="shared" si="208"/>
        <v>5739.56</v>
      </c>
      <c r="F198" s="117">
        <f t="shared" si="209"/>
        <v>44337</v>
      </c>
      <c r="G198" s="118">
        <f t="shared" si="183"/>
        <v>8.3006723105383262E-3</v>
      </c>
      <c r="H198" s="119">
        <f t="shared" si="199"/>
        <v>44397</v>
      </c>
      <c r="I198" s="119">
        <f t="shared" si="184"/>
        <v>44397</v>
      </c>
      <c r="J198" s="120">
        <f t="shared" si="192"/>
        <v>21</v>
      </c>
      <c r="K198" s="120">
        <f t="shared" si="210"/>
        <v>5</v>
      </c>
      <c r="L198" s="8">
        <f t="shared" si="193"/>
        <v>1.0019701299999999</v>
      </c>
      <c r="M198" s="121">
        <f t="shared" si="211"/>
        <v>1.0030997100000001</v>
      </c>
      <c r="N198" s="121">
        <f t="shared" si="203"/>
        <v>1.0560583683311187</v>
      </c>
      <c r="O198" s="114">
        <f t="shared" si="207"/>
        <v>1.0581389400000001</v>
      </c>
      <c r="P198" s="114">
        <f t="shared" si="185"/>
        <v>1058.13894</v>
      </c>
      <c r="Q198" s="11">
        <f t="shared" si="200"/>
        <v>0</v>
      </c>
      <c r="R198" s="30">
        <f t="shared" si="194"/>
        <v>0</v>
      </c>
      <c r="S198" s="8">
        <f t="shared" si="186"/>
        <v>0</v>
      </c>
      <c r="T198" s="123">
        <f t="shared" si="195"/>
        <v>8.5599999999999996E-2</v>
      </c>
      <c r="U198" s="122">
        <f t="shared" si="206"/>
        <v>5</v>
      </c>
      <c r="V198" s="122">
        <v>252</v>
      </c>
      <c r="W198" s="121">
        <f t="shared" si="187"/>
        <v>1.0016309480000001</v>
      </c>
      <c r="X198" s="114">
        <f t="shared" si="188"/>
        <v>1.7257695799999999</v>
      </c>
      <c r="Y198" s="114">
        <f t="shared" si="189"/>
        <v>0</v>
      </c>
      <c r="Z198" s="126" t="str">
        <f t="shared" si="201"/>
        <v>A+J=</v>
      </c>
      <c r="AA198" s="119">
        <f t="shared" si="202"/>
        <v>44397</v>
      </c>
      <c r="AB198" s="4"/>
      <c r="AD198" s="174">
        <f>[2]Plan1!$A252</f>
        <v>44515</v>
      </c>
      <c r="AE198" s="144" t="str">
        <f>[2]Plan1!$C252</f>
        <v>Proclamação da República</v>
      </c>
      <c r="AG198" s="134">
        <f t="shared" si="216"/>
        <v>22</v>
      </c>
      <c r="AH198" s="136">
        <f t="shared" si="218"/>
        <v>44854</v>
      </c>
      <c r="AI198" s="136">
        <f t="shared" si="212"/>
        <v>44853</v>
      </c>
      <c r="AJ198" s="136">
        <f t="shared" si="213"/>
        <v>44854</v>
      </c>
      <c r="AK198" s="136">
        <f t="shared" si="219"/>
        <v>44886</v>
      </c>
      <c r="AL198" s="134">
        <f t="shared" si="215"/>
        <v>20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90"/>
        <v>44375</v>
      </c>
      <c r="B199" s="114">
        <f t="shared" si="182"/>
        <v>1059.86470958</v>
      </c>
      <c r="C199" s="114">
        <f t="shared" si="198"/>
        <v>1000</v>
      </c>
      <c r="D199" s="115">
        <f t="shared" si="191"/>
        <v>5692.31</v>
      </c>
      <c r="E199" s="116">
        <f t="shared" si="208"/>
        <v>5739.56</v>
      </c>
      <c r="F199" s="117">
        <f t="shared" si="209"/>
        <v>44337</v>
      </c>
      <c r="G199" s="118">
        <f t="shared" si="183"/>
        <v>8.3006723105383262E-3</v>
      </c>
      <c r="H199" s="119">
        <f t="shared" si="199"/>
        <v>44397</v>
      </c>
      <c r="I199" s="119">
        <f t="shared" si="184"/>
        <v>44397</v>
      </c>
      <c r="J199" s="120">
        <f t="shared" si="192"/>
        <v>21</v>
      </c>
      <c r="K199" s="120">
        <f t="shared" si="210"/>
        <v>5</v>
      </c>
      <c r="L199" s="8">
        <f t="shared" si="193"/>
        <v>1.0019701299999999</v>
      </c>
      <c r="M199" s="121">
        <f t="shared" si="211"/>
        <v>1.0030997100000001</v>
      </c>
      <c r="N199" s="121">
        <f t="shared" si="203"/>
        <v>1.0560583683311187</v>
      </c>
      <c r="O199" s="114">
        <f t="shared" si="207"/>
        <v>1.0581389400000001</v>
      </c>
      <c r="P199" s="114">
        <f t="shared" si="185"/>
        <v>1058.13894</v>
      </c>
      <c r="Q199" s="11">
        <f t="shared" si="200"/>
        <v>0</v>
      </c>
      <c r="R199" s="30">
        <f t="shared" si="194"/>
        <v>0</v>
      </c>
      <c r="S199" s="8">
        <f t="shared" si="186"/>
        <v>0</v>
      </c>
      <c r="T199" s="123">
        <f t="shared" si="195"/>
        <v>8.5599999999999996E-2</v>
      </c>
      <c r="U199" s="122">
        <f t="shared" si="206"/>
        <v>5</v>
      </c>
      <c r="V199" s="122">
        <v>252</v>
      </c>
      <c r="W199" s="121">
        <f t="shared" si="187"/>
        <v>1.0016309480000001</v>
      </c>
      <c r="X199" s="114">
        <f t="shared" si="188"/>
        <v>1.7257695799999999</v>
      </c>
      <c r="Y199" s="114">
        <f t="shared" si="189"/>
        <v>0</v>
      </c>
      <c r="Z199" s="126" t="str">
        <f t="shared" si="201"/>
        <v>A+J=</v>
      </c>
      <c r="AA199" s="119">
        <f t="shared" si="202"/>
        <v>44397</v>
      </c>
      <c r="AB199" s="4"/>
      <c r="AD199" s="174">
        <f>[2]Plan1!$A253</f>
        <v>44555</v>
      </c>
      <c r="AE199" s="144" t="str">
        <f>[2]Plan1!$C253</f>
        <v>Natal</v>
      </c>
      <c r="AG199" s="134">
        <f t="shared" si="216"/>
        <v>23</v>
      </c>
      <c r="AH199" s="136">
        <f t="shared" si="218"/>
        <v>44885</v>
      </c>
      <c r="AI199" s="136">
        <f t="shared" si="212"/>
        <v>44883</v>
      </c>
      <c r="AJ199" s="136">
        <f t="shared" si="213"/>
        <v>44886</v>
      </c>
      <c r="AK199" s="136">
        <f t="shared" si="219"/>
        <v>44915</v>
      </c>
      <c r="AL199" s="134">
        <f t="shared" si="215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90"/>
        <v>44376</v>
      </c>
      <c r="B200" s="114">
        <f t="shared" si="182"/>
        <v>1060.6276169500002</v>
      </c>
      <c r="C200" s="114">
        <f t="shared" si="198"/>
        <v>1000</v>
      </c>
      <c r="D200" s="115">
        <f t="shared" si="191"/>
        <v>5692.31</v>
      </c>
      <c r="E200" s="116">
        <f t="shared" si="208"/>
        <v>5739.56</v>
      </c>
      <c r="F200" s="117">
        <f t="shared" si="209"/>
        <v>44337</v>
      </c>
      <c r="G200" s="118">
        <f t="shared" si="183"/>
        <v>8.3006723105383262E-3</v>
      </c>
      <c r="H200" s="119">
        <f t="shared" si="199"/>
        <v>44397</v>
      </c>
      <c r="I200" s="119">
        <f t="shared" si="184"/>
        <v>44397</v>
      </c>
      <c r="J200" s="120">
        <f t="shared" si="192"/>
        <v>21</v>
      </c>
      <c r="K200" s="120">
        <f t="shared" si="210"/>
        <v>6</v>
      </c>
      <c r="L200" s="8">
        <f t="shared" si="193"/>
        <v>1.00236462</v>
      </c>
      <c r="M200" s="121">
        <f t="shared" si="211"/>
        <v>1.0030997100000001</v>
      </c>
      <c r="N200" s="121">
        <f t="shared" si="203"/>
        <v>1.0560583683311187</v>
      </c>
      <c r="O200" s="114">
        <f t="shared" si="207"/>
        <v>1.05855554</v>
      </c>
      <c r="P200" s="114">
        <f t="shared" si="185"/>
        <v>1058.5555400000001</v>
      </c>
      <c r="Q200" s="11">
        <f t="shared" si="200"/>
        <v>0</v>
      </c>
      <c r="R200" s="30">
        <f t="shared" si="194"/>
        <v>0</v>
      </c>
      <c r="S200" s="8">
        <f t="shared" si="186"/>
        <v>0</v>
      </c>
      <c r="T200" s="123">
        <f t="shared" si="195"/>
        <v>8.5599999999999996E-2</v>
      </c>
      <c r="U200" s="122">
        <f t="shared" si="206"/>
        <v>6</v>
      </c>
      <c r="V200" s="122">
        <v>252</v>
      </c>
      <c r="W200" s="121">
        <f t="shared" si="187"/>
        <v>1.0019574570000001</v>
      </c>
      <c r="X200" s="114">
        <f t="shared" si="188"/>
        <v>2.07207695</v>
      </c>
      <c r="Y200" s="114">
        <f t="shared" si="189"/>
        <v>0</v>
      </c>
      <c r="Z200" s="126" t="str">
        <f t="shared" si="201"/>
        <v>A+J=</v>
      </c>
      <c r="AA200" s="119">
        <f t="shared" si="202"/>
        <v>44397</v>
      </c>
      <c r="AB200" s="4"/>
      <c r="AD200" s="174">
        <f>[2]Plan1!$A254</f>
        <v>44562</v>
      </c>
      <c r="AE200" s="144" t="str">
        <f>[2]Plan1!$C254</f>
        <v>Confraternização Universal</v>
      </c>
      <c r="AG200" s="134">
        <f t="shared" si="216"/>
        <v>24</v>
      </c>
      <c r="AH200" s="136">
        <f t="shared" si="218"/>
        <v>44915</v>
      </c>
      <c r="AI200" s="136">
        <f t="shared" si="212"/>
        <v>44914</v>
      </c>
      <c r="AJ200" s="136">
        <f t="shared" si="213"/>
        <v>44915</v>
      </c>
      <c r="AK200" s="136">
        <f t="shared" si="219"/>
        <v>44946</v>
      </c>
      <c r="AL200" s="134">
        <f t="shared" si="215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90"/>
        <v>44377</v>
      </c>
      <c r="B201" s="114">
        <f t="shared" si="182"/>
        <v>1061.3910790000002</v>
      </c>
      <c r="C201" s="114">
        <f t="shared" si="198"/>
        <v>1000</v>
      </c>
      <c r="D201" s="115">
        <f t="shared" si="191"/>
        <v>5692.31</v>
      </c>
      <c r="E201" s="116">
        <f t="shared" si="208"/>
        <v>5739.56</v>
      </c>
      <c r="F201" s="117">
        <f t="shared" si="209"/>
        <v>44337</v>
      </c>
      <c r="G201" s="118">
        <f t="shared" si="183"/>
        <v>8.3006723105383262E-3</v>
      </c>
      <c r="H201" s="119">
        <f t="shared" si="199"/>
        <v>44397</v>
      </c>
      <c r="I201" s="119">
        <f t="shared" si="184"/>
        <v>44397</v>
      </c>
      <c r="J201" s="120">
        <f t="shared" si="192"/>
        <v>21</v>
      </c>
      <c r="K201" s="120">
        <f t="shared" si="210"/>
        <v>7</v>
      </c>
      <c r="L201" s="8">
        <f t="shared" si="193"/>
        <v>1.0027592700000001</v>
      </c>
      <c r="M201" s="121">
        <f t="shared" si="211"/>
        <v>1.0030997100000001</v>
      </c>
      <c r="N201" s="121">
        <f t="shared" si="203"/>
        <v>1.0560583683311187</v>
      </c>
      <c r="O201" s="114">
        <f t="shared" si="207"/>
        <v>1.0589723099999999</v>
      </c>
      <c r="P201" s="114">
        <f t="shared" si="185"/>
        <v>1058.9723100000001</v>
      </c>
      <c r="Q201" s="11">
        <f t="shared" si="200"/>
        <v>0</v>
      </c>
      <c r="R201" s="30">
        <f t="shared" si="194"/>
        <v>0</v>
      </c>
      <c r="S201" s="8">
        <f t="shared" si="186"/>
        <v>0</v>
      </c>
      <c r="T201" s="123">
        <f t="shared" si="195"/>
        <v>8.5599999999999996E-2</v>
      </c>
      <c r="U201" s="122">
        <f t="shared" si="206"/>
        <v>7</v>
      </c>
      <c r="V201" s="122">
        <v>252</v>
      </c>
      <c r="W201" s="121">
        <f t="shared" si="187"/>
        <v>1.0022840719999999</v>
      </c>
      <c r="X201" s="114">
        <f t="shared" si="188"/>
        <v>2.4187690000000002</v>
      </c>
      <c r="Y201" s="114">
        <f t="shared" si="189"/>
        <v>0</v>
      </c>
      <c r="Z201" s="126" t="str">
        <f t="shared" si="201"/>
        <v>A+J=</v>
      </c>
      <c r="AA201" s="119">
        <f t="shared" si="202"/>
        <v>44397</v>
      </c>
      <c r="AB201" s="4"/>
      <c r="AD201" s="174">
        <f>[2]Plan1!$A255</f>
        <v>44620</v>
      </c>
      <c r="AE201" s="144" t="str">
        <f>[2]Plan1!$C255</f>
        <v>Carnaval</v>
      </c>
      <c r="AG201" s="134">
        <f t="shared" si="216"/>
        <v>25</v>
      </c>
      <c r="AH201" s="136">
        <f t="shared" si="218"/>
        <v>44946</v>
      </c>
      <c r="AI201" s="136">
        <f t="shared" si="212"/>
        <v>44945</v>
      </c>
      <c r="AJ201" s="136">
        <f t="shared" si="213"/>
        <v>44946</v>
      </c>
      <c r="AK201" s="136">
        <f t="shared" si="219"/>
        <v>44979</v>
      </c>
      <c r="AL201" s="134">
        <f t="shared" si="215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90"/>
        <v>44378</v>
      </c>
      <c r="B202" s="114">
        <f t="shared" ref="B202:B265" si="220">(P202+X202)</f>
        <v>1062.15509709</v>
      </c>
      <c r="C202" s="114">
        <f t="shared" si="198"/>
        <v>1000</v>
      </c>
      <c r="D202" s="115">
        <f t="shared" si="191"/>
        <v>5692.31</v>
      </c>
      <c r="E202" s="116">
        <f t="shared" si="208"/>
        <v>5739.56</v>
      </c>
      <c r="F202" s="117">
        <f t="shared" si="209"/>
        <v>44337</v>
      </c>
      <c r="G202" s="118">
        <f t="shared" ref="G202:G265" si="221">(E202/D202)-1</f>
        <v>8.3006723105383262E-3</v>
      </c>
      <c r="H202" s="119">
        <f t="shared" si="199"/>
        <v>44397</v>
      </c>
      <c r="I202" s="119">
        <f t="shared" ref="I202:I265" si="222">IF(A202&gt;I201,H202,I201)</f>
        <v>44397</v>
      </c>
      <c r="J202" s="120">
        <f t="shared" si="192"/>
        <v>21</v>
      </c>
      <c r="K202" s="120">
        <f t="shared" si="210"/>
        <v>8</v>
      </c>
      <c r="L202" s="8">
        <f t="shared" si="193"/>
        <v>1.0031540699999999</v>
      </c>
      <c r="M202" s="121">
        <f t="shared" si="211"/>
        <v>1.0030997100000001</v>
      </c>
      <c r="N202" s="121">
        <f t="shared" si="203"/>
        <v>1.0560583683311187</v>
      </c>
      <c r="O202" s="114">
        <f t="shared" si="207"/>
        <v>1.0593892499999999</v>
      </c>
      <c r="P202" s="114">
        <f t="shared" ref="P202:P265" si="223">TRUNC(C202*O202,8)</f>
        <v>1059.3892499999999</v>
      </c>
      <c r="Q202" s="11">
        <f t="shared" si="200"/>
        <v>0</v>
      </c>
      <c r="R202" s="30">
        <f t="shared" si="194"/>
        <v>0</v>
      </c>
      <c r="S202" s="8">
        <f t="shared" ref="S202:S265" si="224">IF(R202&gt;0,TRUNC(R202*P202,8),0)</f>
        <v>0</v>
      </c>
      <c r="T202" s="123">
        <f t="shared" si="195"/>
        <v>8.5599999999999996E-2</v>
      </c>
      <c r="U202" s="122">
        <f t="shared" si="206"/>
        <v>8</v>
      </c>
      <c r="V202" s="122">
        <v>252</v>
      </c>
      <c r="W202" s="121">
        <f t="shared" ref="W202:W265" si="225">ROUND((1+T202)^TRUNC((U202/V202),9),9)</f>
        <v>1.002610794</v>
      </c>
      <c r="X202" s="114">
        <f t="shared" ref="X202:X265" si="226">TRUNC((P202*(W202-1)),8)</f>
        <v>2.7658470899999998</v>
      </c>
      <c r="Y202" s="114">
        <f t="shared" ref="Y202:Y265" si="227">IF(Q202&gt;0,S202+X202,0)</f>
        <v>0</v>
      </c>
      <c r="Z202" s="126" t="str">
        <f t="shared" si="201"/>
        <v>A+J=</v>
      </c>
      <c r="AA202" s="119">
        <f t="shared" si="202"/>
        <v>44397</v>
      </c>
      <c r="AB202" s="4"/>
      <c r="AD202" s="174">
        <f>[2]Plan1!$A256</f>
        <v>44621</v>
      </c>
      <c r="AE202" s="144" t="str">
        <f>[2]Plan1!$C256</f>
        <v>Carnaval</v>
      </c>
      <c r="AG202" s="134">
        <f t="shared" si="216"/>
        <v>26</v>
      </c>
      <c r="AH202" s="136">
        <f t="shared" si="218"/>
        <v>44977</v>
      </c>
      <c r="AI202" s="136">
        <f t="shared" si="212"/>
        <v>44974</v>
      </c>
      <c r="AJ202" s="136">
        <f t="shared" si="213"/>
        <v>44979</v>
      </c>
      <c r="AK202" s="136">
        <f t="shared" si="219"/>
        <v>45005</v>
      </c>
      <c r="AL202" s="134">
        <f t="shared" si="215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28">(A202+1)</f>
        <v>44379</v>
      </c>
      <c r="B203" s="114">
        <f t="shared" si="220"/>
        <v>1062.9196604400001</v>
      </c>
      <c r="C203" s="114">
        <f t="shared" si="198"/>
        <v>1000</v>
      </c>
      <c r="D203" s="115">
        <f t="shared" ref="D203:D266" si="229">IF(E203=E202,D202,E202)</f>
        <v>5692.31</v>
      </c>
      <c r="E203" s="116">
        <f t="shared" si="208"/>
        <v>5739.56</v>
      </c>
      <c r="F203" s="117">
        <f t="shared" si="209"/>
        <v>44337</v>
      </c>
      <c r="G203" s="118">
        <f t="shared" si="221"/>
        <v>8.3006723105383262E-3</v>
      </c>
      <c r="H203" s="119">
        <f t="shared" si="199"/>
        <v>44397</v>
      </c>
      <c r="I203" s="119">
        <f t="shared" si="222"/>
        <v>44397</v>
      </c>
      <c r="J203" s="120">
        <f t="shared" ref="J203:J266" si="230">IF(I203=I202,J202,NETWORKDAYS(I202,I203,$AD$176:$AD$502)-1)</f>
        <v>21</v>
      </c>
      <c r="K203" s="120">
        <f t="shared" si="210"/>
        <v>9</v>
      </c>
      <c r="L203" s="8">
        <f t="shared" ref="L203:L266" si="231">IF(E203&lt;D203,1,TRUNC((E203/D203)^TRUNC((K203/J203),9),8))</f>
        <v>1.0035490300000001</v>
      </c>
      <c r="M203" s="121">
        <f t="shared" si="211"/>
        <v>1.0030997100000001</v>
      </c>
      <c r="N203" s="121">
        <f t="shared" si="203"/>
        <v>1.0560583683311187</v>
      </c>
      <c r="O203" s="114">
        <f t="shared" si="207"/>
        <v>1.0598063499999999</v>
      </c>
      <c r="P203" s="114">
        <f t="shared" si="223"/>
        <v>1059.8063500000001</v>
      </c>
      <c r="Q203" s="11">
        <f t="shared" si="200"/>
        <v>0</v>
      </c>
      <c r="R203" s="30">
        <f t="shared" ref="R203:R266" si="232">IF(Q203&gt;0,VLOOKUP($A203,$AD$10:$AI$170,6),0)</f>
        <v>0</v>
      </c>
      <c r="S203" s="8">
        <f t="shared" si="224"/>
        <v>0</v>
      </c>
      <c r="T203" s="123">
        <f t="shared" ref="T203:T266" si="233">(T202)</f>
        <v>8.5599999999999996E-2</v>
      </c>
      <c r="U203" s="122">
        <f t="shared" si="206"/>
        <v>9</v>
      </c>
      <c r="V203" s="122">
        <v>252</v>
      </c>
      <c r="W203" s="121">
        <f t="shared" si="225"/>
        <v>1.0029376219999999</v>
      </c>
      <c r="X203" s="114">
        <f t="shared" si="226"/>
        <v>3.1133104399999998</v>
      </c>
      <c r="Y203" s="114">
        <f t="shared" si="227"/>
        <v>0</v>
      </c>
      <c r="Z203" s="126" t="str">
        <f t="shared" si="201"/>
        <v>A+J=</v>
      </c>
      <c r="AA203" s="119">
        <f t="shared" si="202"/>
        <v>44397</v>
      </c>
      <c r="AB203" s="4"/>
      <c r="AD203" s="174">
        <f>[2]Plan1!$A257</f>
        <v>44666</v>
      </c>
      <c r="AE203" s="144" t="str">
        <f>[2]Plan1!$C257</f>
        <v>Paixão de Cristo</v>
      </c>
      <c r="AG203" s="134">
        <f t="shared" si="216"/>
        <v>27</v>
      </c>
      <c r="AH203" s="136">
        <f t="shared" si="218"/>
        <v>45005</v>
      </c>
      <c r="AI203" s="136">
        <f t="shared" si="212"/>
        <v>45002</v>
      </c>
      <c r="AJ203" s="136">
        <f t="shared" si="213"/>
        <v>45005</v>
      </c>
      <c r="AK203" s="136">
        <f t="shared" si="219"/>
        <v>45036</v>
      </c>
      <c r="AL203" s="134">
        <f t="shared" si="215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28"/>
        <v>44380</v>
      </c>
      <c r="B204" s="114">
        <f t="shared" si="220"/>
        <v>1063.68476934</v>
      </c>
      <c r="C204" s="114">
        <f t="shared" ref="C204:C267" si="234">TRUNC(IF(Q203&gt;0,VLOOKUP(A203,$AD$12:$AE$170,2),C203),8)</f>
        <v>1000</v>
      </c>
      <c r="D204" s="115">
        <f t="shared" si="229"/>
        <v>5692.31</v>
      </c>
      <c r="E204" s="116">
        <f t="shared" si="208"/>
        <v>5739.56</v>
      </c>
      <c r="F204" s="117">
        <f t="shared" si="209"/>
        <v>44337</v>
      </c>
      <c r="G204" s="118">
        <f t="shared" si="221"/>
        <v>8.3006723105383262E-3</v>
      </c>
      <c r="H204" s="119">
        <f t="shared" ref="H204:H267" si="235">IF(DAY(A204)=H$9,VLOOKUP(A204,AH$118:AN$450,4),H203)</f>
        <v>44397</v>
      </c>
      <c r="I204" s="119">
        <f t="shared" si="222"/>
        <v>44397</v>
      </c>
      <c r="J204" s="120">
        <f t="shared" si="230"/>
        <v>21</v>
      </c>
      <c r="K204" s="120">
        <f t="shared" si="210"/>
        <v>10</v>
      </c>
      <c r="L204" s="8">
        <f t="shared" si="231"/>
        <v>1.00394414</v>
      </c>
      <c r="M204" s="121">
        <f t="shared" si="211"/>
        <v>1.0030997100000001</v>
      </c>
      <c r="N204" s="121">
        <f t="shared" si="203"/>
        <v>1.0560583683311187</v>
      </c>
      <c r="O204" s="114">
        <f t="shared" si="207"/>
        <v>1.06022361</v>
      </c>
      <c r="P204" s="114">
        <f t="shared" si="223"/>
        <v>1060.22361</v>
      </c>
      <c r="Q204" s="11">
        <f t="shared" ref="Q204:Q267" si="236">IF(VLOOKUP(A204,AD$10:AK$170,8)=VLOOKUP(A203,AD$10:AK$170,8),0,VLOOKUP(A204,AD$10:AK$170,8))</f>
        <v>0</v>
      </c>
      <c r="R204" s="30">
        <f t="shared" si="232"/>
        <v>0</v>
      </c>
      <c r="S204" s="8">
        <f t="shared" si="224"/>
        <v>0</v>
      </c>
      <c r="T204" s="123">
        <f t="shared" si="233"/>
        <v>8.5599999999999996E-2</v>
      </c>
      <c r="U204" s="122">
        <f t="shared" si="206"/>
        <v>10</v>
      </c>
      <c r="V204" s="122">
        <v>252</v>
      </c>
      <c r="W204" s="121">
        <f t="shared" si="225"/>
        <v>1.003264556</v>
      </c>
      <c r="X204" s="114">
        <f t="shared" si="226"/>
        <v>3.46115934</v>
      </c>
      <c r="Y204" s="114">
        <f t="shared" si="227"/>
        <v>0</v>
      </c>
      <c r="Z204" s="126" t="str">
        <f t="shared" ref="Z204:Z267" si="237">IF($Q203&gt;0,VLOOKUP($A203,$AD$10:$AM$170,9),Z203)</f>
        <v>A+J=</v>
      </c>
      <c r="AA204" s="119">
        <f t="shared" ref="AA204:AA267" si="238">IF($Q203&gt;0,VLOOKUP($A203,$AD$10:$AM$170,10),AA203)</f>
        <v>44397</v>
      </c>
      <c r="AB204" s="4"/>
      <c r="AD204" s="174">
        <f>[2]Plan1!$A258</f>
        <v>44672</v>
      </c>
      <c r="AE204" s="144" t="str">
        <f>[2]Plan1!$C258</f>
        <v>Tiradentes</v>
      </c>
      <c r="AG204" s="134">
        <f t="shared" si="216"/>
        <v>28</v>
      </c>
      <c r="AH204" s="136">
        <f t="shared" si="218"/>
        <v>45036</v>
      </c>
      <c r="AI204" s="136">
        <f t="shared" si="212"/>
        <v>45035</v>
      </c>
      <c r="AJ204" s="136">
        <f t="shared" si="213"/>
        <v>45036</v>
      </c>
      <c r="AK204" s="136">
        <f t="shared" si="219"/>
        <v>45068</v>
      </c>
      <c r="AL204" s="134">
        <f t="shared" si="215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28"/>
        <v>44381</v>
      </c>
      <c r="B205" s="114">
        <f t="shared" si="220"/>
        <v>1063.68476934</v>
      </c>
      <c r="C205" s="114">
        <f t="shared" si="234"/>
        <v>1000</v>
      </c>
      <c r="D205" s="115">
        <f t="shared" si="229"/>
        <v>5692.31</v>
      </c>
      <c r="E205" s="116">
        <f t="shared" si="208"/>
        <v>5739.56</v>
      </c>
      <c r="F205" s="117">
        <f t="shared" si="209"/>
        <v>44337</v>
      </c>
      <c r="G205" s="118">
        <f t="shared" si="221"/>
        <v>8.3006723105383262E-3</v>
      </c>
      <c r="H205" s="119">
        <f t="shared" si="235"/>
        <v>44397</v>
      </c>
      <c r="I205" s="119">
        <f t="shared" si="222"/>
        <v>44397</v>
      </c>
      <c r="J205" s="120">
        <f t="shared" si="230"/>
        <v>21</v>
      </c>
      <c r="K205" s="120">
        <f t="shared" si="210"/>
        <v>10</v>
      </c>
      <c r="L205" s="8">
        <f t="shared" si="231"/>
        <v>1.00394414</v>
      </c>
      <c r="M205" s="121">
        <f t="shared" si="211"/>
        <v>1.0030997100000001</v>
      </c>
      <c r="N205" s="121">
        <f t="shared" si="203"/>
        <v>1.0560583683311187</v>
      </c>
      <c r="O205" s="114">
        <f t="shared" si="207"/>
        <v>1.06022361</v>
      </c>
      <c r="P205" s="114">
        <f t="shared" si="223"/>
        <v>1060.22361</v>
      </c>
      <c r="Q205" s="11">
        <f t="shared" si="236"/>
        <v>0</v>
      </c>
      <c r="R205" s="30">
        <f t="shared" si="232"/>
        <v>0</v>
      </c>
      <c r="S205" s="8">
        <f t="shared" si="224"/>
        <v>0</v>
      </c>
      <c r="T205" s="123">
        <f t="shared" si="233"/>
        <v>8.5599999999999996E-2</v>
      </c>
      <c r="U205" s="122">
        <f t="shared" si="206"/>
        <v>10</v>
      </c>
      <c r="V205" s="122">
        <v>252</v>
      </c>
      <c r="W205" s="121">
        <f t="shared" si="225"/>
        <v>1.003264556</v>
      </c>
      <c r="X205" s="114">
        <f t="shared" si="226"/>
        <v>3.46115934</v>
      </c>
      <c r="Y205" s="114">
        <f t="shared" si="227"/>
        <v>0</v>
      </c>
      <c r="Z205" s="126" t="str">
        <f t="shared" si="237"/>
        <v>A+J=</v>
      </c>
      <c r="AA205" s="119">
        <f t="shared" si="238"/>
        <v>44397</v>
      </c>
      <c r="AB205" s="4"/>
      <c r="AD205" s="174">
        <f>[2]Plan1!$A259</f>
        <v>44682</v>
      </c>
      <c r="AE205" s="144" t="str">
        <f>[2]Plan1!$C259</f>
        <v>Dia do Trabalho</v>
      </c>
      <c r="AG205" s="134">
        <f t="shared" si="216"/>
        <v>29</v>
      </c>
      <c r="AH205" s="136">
        <f t="shared" si="218"/>
        <v>45066</v>
      </c>
      <c r="AI205" s="136">
        <f t="shared" si="212"/>
        <v>45065</v>
      </c>
      <c r="AJ205" s="136">
        <f t="shared" si="213"/>
        <v>45068</v>
      </c>
      <c r="AK205" s="136">
        <f t="shared" si="219"/>
        <v>45097</v>
      </c>
      <c r="AL205" s="134">
        <f t="shared" si="215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28"/>
        <v>44382</v>
      </c>
      <c r="B206" s="114">
        <f t="shared" si="220"/>
        <v>1063.68476934</v>
      </c>
      <c r="C206" s="114">
        <f t="shared" si="234"/>
        <v>1000</v>
      </c>
      <c r="D206" s="115">
        <f t="shared" si="229"/>
        <v>5692.31</v>
      </c>
      <c r="E206" s="116">
        <f t="shared" si="208"/>
        <v>5739.56</v>
      </c>
      <c r="F206" s="117">
        <f t="shared" si="209"/>
        <v>44337</v>
      </c>
      <c r="G206" s="118">
        <f t="shared" si="221"/>
        <v>8.3006723105383262E-3</v>
      </c>
      <c r="H206" s="119">
        <f t="shared" si="235"/>
        <v>44397</v>
      </c>
      <c r="I206" s="119">
        <f t="shared" si="222"/>
        <v>44397</v>
      </c>
      <c r="J206" s="120">
        <f t="shared" si="230"/>
        <v>21</v>
      </c>
      <c r="K206" s="120">
        <f t="shared" si="210"/>
        <v>10</v>
      </c>
      <c r="L206" s="8">
        <f t="shared" si="231"/>
        <v>1.00394414</v>
      </c>
      <c r="M206" s="121">
        <f t="shared" si="211"/>
        <v>1.0030997100000001</v>
      </c>
      <c r="N206" s="121">
        <f t="shared" si="203"/>
        <v>1.0560583683311187</v>
      </c>
      <c r="O206" s="114">
        <f t="shared" si="207"/>
        <v>1.06022361</v>
      </c>
      <c r="P206" s="114">
        <f t="shared" si="223"/>
        <v>1060.22361</v>
      </c>
      <c r="Q206" s="11">
        <f t="shared" si="236"/>
        <v>0</v>
      </c>
      <c r="R206" s="30">
        <f t="shared" si="232"/>
        <v>0</v>
      </c>
      <c r="S206" s="8">
        <f t="shared" si="224"/>
        <v>0</v>
      </c>
      <c r="T206" s="123">
        <f t="shared" si="233"/>
        <v>8.5599999999999996E-2</v>
      </c>
      <c r="U206" s="122">
        <f t="shared" si="206"/>
        <v>10</v>
      </c>
      <c r="V206" s="122">
        <v>252</v>
      </c>
      <c r="W206" s="121">
        <f t="shared" si="225"/>
        <v>1.003264556</v>
      </c>
      <c r="X206" s="114">
        <f t="shared" si="226"/>
        <v>3.46115934</v>
      </c>
      <c r="Y206" s="114">
        <f t="shared" si="227"/>
        <v>0</v>
      </c>
      <c r="Z206" s="126" t="str">
        <f t="shared" si="237"/>
        <v>A+J=</v>
      </c>
      <c r="AA206" s="119">
        <f t="shared" si="238"/>
        <v>44397</v>
      </c>
      <c r="AB206" s="4"/>
      <c r="AD206" s="174">
        <f>[2]Plan1!$A260</f>
        <v>44728</v>
      </c>
      <c r="AE206" s="144" t="str">
        <f>[2]Plan1!$C260</f>
        <v>Corpus Christi</v>
      </c>
      <c r="AG206" s="134">
        <f t="shared" si="216"/>
        <v>30</v>
      </c>
      <c r="AH206" s="136">
        <f t="shared" si="218"/>
        <v>45097</v>
      </c>
      <c r="AI206" s="136">
        <f t="shared" si="212"/>
        <v>45096</v>
      </c>
      <c r="AJ206" s="136">
        <f t="shared" si="213"/>
        <v>45097</v>
      </c>
      <c r="AK206" s="136">
        <f t="shared" si="219"/>
        <v>45127</v>
      </c>
      <c r="AL206" s="134">
        <f t="shared" si="215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28"/>
        <v>44383</v>
      </c>
      <c r="B207" s="114">
        <f t="shared" si="220"/>
        <v>1064.4504262</v>
      </c>
      <c r="C207" s="114">
        <f t="shared" si="234"/>
        <v>1000</v>
      </c>
      <c r="D207" s="115">
        <f t="shared" si="229"/>
        <v>5692.31</v>
      </c>
      <c r="E207" s="116">
        <f t="shared" si="208"/>
        <v>5739.56</v>
      </c>
      <c r="F207" s="117">
        <f t="shared" si="209"/>
        <v>44337</v>
      </c>
      <c r="G207" s="118">
        <f t="shared" si="221"/>
        <v>8.3006723105383262E-3</v>
      </c>
      <c r="H207" s="119">
        <f t="shared" si="235"/>
        <v>44397</v>
      </c>
      <c r="I207" s="119">
        <f t="shared" si="222"/>
        <v>44397</v>
      </c>
      <c r="J207" s="120">
        <f t="shared" si="230"/>
        <v>21</v>
      </c>
      <c r="K207" s="120">
        <f t="shared" si="210"/>
        <v>11</v>
      </c>
      <c r="L207" s="8">
        <f t="shared" si="231"/>
        <v>1.00433941</v>
      </c>
      <c r="M207" s="121">
        <f t="shared" si="211"/>
        <v>1.0030997100000001</v>
      </c>
      <c r="N207" s="121">
        <f t="shared" si="203"/>
        <v>1.0560583683311187</v>
      </c>
      <c r="O207" s="114">
        <f t="shared" si="207"/>
        <v>1.06064103</v>
      </c>
      <c r="P207" s="114">
        <f t="shared" si="223"/>
        <v>1060.64103</v>
      </c>
      <c r="Q207" s="11">
        <f t="shared" si="236"/>
        <v>0</v>
      </c>
      <c r="R207" s="30">
        <f t="shared" si="232"/>
        <v>0</v>
      </c>
      <c r="S207" s="8">
        <f t="shared" si="224"/>
        <v>0</v>
      </c>
      <c r="T207" s="123">
        <f t="shared" si="233"/>
        <v>8.5599999999999996E-2</v>
      </c>
      <c r="U207" s="122">
        <f t="shared" si="206"/>
        <v>11</v>
      </c>
      <c r="V207" s="122">
        <v>252</v>
      </c>
      <c r="W207" s="121">
        <f t="shared" si="225"/>
        <v>1.0035915980000001</v>
      </c>
      <c r="X207" s="114">
        <f t="shared" si="226"/>
        <v>3.8093962000000001</v>
      </c>
      <c r="Y207" s="114">
        <f t="shared" si="227"/>
        <v>0</v>
      </c>
      <c r="Z207" s="126" t="str">
        <f t="shared" si="237"/>
        <v>A+J=</v>
      </c>
      <c r="AA207" s="119">
        <f t="shared" si="238"/>
        <v>44397</v>
      </c>
      <c r="AB207" s="4"/>
      <c r="AD207" s="174">
        <f>[2]Plan1!$A261</f>
        <v>44811</v>
      </c>
      <c r="AE207" s="144" t="str">
        <f>[2]Plan1!$C261</f>
        <v>Independência do Brasil</v>
      </c>
      <c r="AG207" s="134">
        <f t="shared" si="216"/>
        <v>31</v>
      </c>
      <c r="AH207" s="136">
        <f t="shared" si="218"/>
        <v>45127</v>
      </c>
      <c r="AI207" s="136">
        <f t="shared" si="212"/>
        <v>45126</v>
      </c>
      <c r="AJ207" s="136">
        <f t="shared" si="213"/>
        <v>45127</v>
      </c>
      <c r="AK207" s="136">
        <f t="shared" si="219"/>
        <v>45159</v>
      </c>
      <c r="AL207" s="134">
        <f t="shared" si="215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28"/>
        <v>44384</v>
      </c>
      <c r="B208" s="114">
        <f t="shared" si="220"/>
        <v>1065.21663816</v>
      </c>
      <c r="C208" s="114">
        <f t="shared" si="234"/>
        <v>1000</v>
      </c>
      <c r="D208" s="115">
        <f t="shared" si="229"/>
        <v>5692.31</v>
      </c>
      <c r="E208" s="116">
        <f t="shared" si="208"/>
        <v>5739.56</v>
      </c>
      <c r="F208" s="117">
        <f t="shared" si="209"/>
        <v>44337</v>
      </c>
      <c r="G208" s="118">
        <f t="shared" si="221"/>
        <v>8.3006723105383262E-3</v>
      </c>
      <c r="H208" s="119">
        <f t="shared" si="235"/>
        <v>44397</v>
      </c>
      <c r="I208" s="119">
        <f t="shared" si="222"/>
        <v>44397</v>
      </c>
      <c r="J208" s="120">
        <f t="shared" si="230"/>
        <v>21</v>
      </c>
      <c r="K208" s="120">
        <f t="shared" si="210"/>
        <v>12</v>
      </c>
      <c r="L208" s="8">
        <f t="shared" si="231"/>
        <v>1.0047348300000001</v>
      </c>
      <c r="M208" s="121">
        <f t="shared" si="211"/>
        <v>1.0030997100000001</v>
      </c>
      <c r="N208" s="121">
        <f t="shared" si="203"/>
        <v>1.0560583683311187</v>
      </c>
      <c r="O208" s="114">
        <f t="shared" si="207"/>
        <v>1.0610586200000001</v>
      </c>
      <c r="P208" s="114">
        <f t="shared" si="223"/>
        <v>1061.05862</v>
      </c>
      <c r="Q208" s="11">
        <f t="shared" si="236"/>
        <v>0</v>
      </c>
      <c r="R208" s="30">
        <f t="shared" si="232"/>
        <v>0</v>
      </c>
      <c r="S208" s="8">
        <f t="shared" si="224"/>
        <v>0</v>
      </c>
      <c r="T208" s="123">
        <f t="shared" si="233"/>
        <v>8.5599999999999996E-2</v>
      </c>
      <c r="U208" s="122">
        <f t="shared" si="206"/>
        <v>12</v>
      </c>
      <c r="V208" s="122">
        <v>252</v>
      </c>
      <c r="W208" s="121">
        <f t="shared" si="225"/>
        <v>1.003918745</v>
      </c>
      <c r="X208" s="114">
        <f t="shared" si="226"/>
        <v>4.1580181600000001</v>
      </c>
      <c r="Y208" s="114">
        <f t="shared" si="227"/>
        <v>0</v>
      </c>
      <c r="Z208" s="126" t="str">
        <f t="shared" si="237"/>
        <v>A+J=</v>
      </c>
      <c r="AA208" s="119">
        <f t="shared" si="238"/>
        <v>44397</v>
      </c>
      <c r="AB208" s="4"/>
      <c r="AD208" s="174">
        <f>[2]Plan1!$A262</f>
        <v>44846</v>
      </c>
      <c r="AE208" s="144" t="str">
        <f>[2]Plan1!$C262</f>
        <v>Nossa Sr.a Aparecida - Padroeira do Brasil</v>
      </c>
      <c r="AG208" s="134">
        <f t="shared" si="216"/>
        <v>32</v>
      </c>
      <c r="AH208" s="136">
        <f t="shared" si="218"/>
        <v>45158</v>
      </c>
      <c r="AI208" s="136">
        <f t="shared" ref="AI208:AI236" si="239">WORKDAY(AH208,-1,AD$176:AD$502)</f>
        <v>45156</v>
      </c>
      <c r="AJ208" s="136">
        <f t="shared" ref="AJ208:AJ236" si="240">WORKDAY(AI208,1,AD$176:AD$502)</f>
        <v>45159</v>
      </c>
      <c r="AK208" s="136">
        <f t="shared" si="219"/>
        <v>45189</v>
      </c>
      <c r="AL208" s="134">
        <f t="shared" ref="AL208:AL236" si="241">NETWORKDAYS(AJ208,AJ209,$AD$176:$AD$502)-1</f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28"/>
        <v>44385</v>
      </c>
      <c r="B209" s="114">
        <f t="shared" si="220"/>
        <v>1065.9834087000002</v>
      </c>
      <c r="C209" s="114">
        <f t="shared" si="234"/>
        <v>1000</v>
      </c>
      <c r="D209" s="115">
        <f t="shared" si="229"/>
        <v>5692.31</v>
      </c>
      <c r="E209" s="116">
        <f t="shared" si="208"/>
        <v>5739.56</v>
      </c>
      <c r="F209" s="117">
        <f t="shared" si="209"/>
        <v>44337</v>
      </c>
      <c r="G209" s="118">
        <f t="shared" si="221"/>
        <v>8.3006723105383262E-3</v>
      </c>
      <c r="H209" s="119">
        <f t="shared" si="235"/>
        <v>44397</v>
      </c>
      <c r="I209" s="119">
        <f t="shared" si="222"/>
        <v>44397</v>
      </c>
      <c r="J209" s="120">
        <f t="shared" si="230"/>
        <v>21</v>
      </c>
      <c r="K209" s="120">
        <f t="shared" si="210"/>
        <v>13</v>
      </c>
      <c r="L209" s="8">
        <f t="shared" si="231"/>
        <v>1.00513041</v>
      </c>
      <c r="M209" s="121">
        <f t="shared" si="211"/>
        <v>1.0030997100000001</v>
      </c>
      <c r="N209" s="121">
        <f t="shared" si="203"/>
        <v>1.0560583683311187</v>
      </c>
      <c r="O209" s="114">
        <f t="shared" si="207"/>
        <v>1.06147638</v>
      </c>
      <c r="P209" s="114">
        <f t="shared" si="223"/>
        <v>1061.4763800000001</v>
      </c>
      <c r="Q209" s="11">
        <f t="shared" si="236"/>
        <v>0</v>
      </c>
      <c r="R209" s="30">
        <f t="shared" si="232"/>
        <v>0</v>
      </c>
      <c r="S209" s="8">
        <f t="shared" si="224"/>
        <v>0</v>
      </c>
      <c r="T209" s="123">
        <f t="shared" si="233"/>
        <v>8.5599999999999996E-2</v>
      </c>
      <c r="U209" s="122">
        <f t="shared" si="206"/>
        <v>13</v>
      </c>
      <c r="V209" s="122">
        <v>252</v>
      </c>
      <c r="W209" s="121">
        <f t="shared" si="225"/>
        <v>1.004246</v>
      </c>
      <c r="X209" s="114">
        <f t="shared" si="226"/>
        <v>4.5070287000000002</v>
      </c>
      <c r="Y209" s="114">
        <f t="shared" si="227"/>
        <v>0</v>
      </c>
      <c r="Z209" s="126" t="str">
        <f t="shared" si="237"/>
        <v>A+J=</v>
      </c>
      <c r="AA209" s="119">
        <f t="shared" si="238"/>
        <v>44397</v>
      </c>
      <c r="AB209" s="4"/>
      <c r="AD209" s="174">
        <f>[2]Plan1!$A263</f>
        <v>44867</v>
      </c>
      <c r="AE209" s="144" t="str">
        <f>[2]Plan1!$C263</f>
        <v>Finados</v>
      </c>
      <c r="AG209" s="134">
        <f t="shared" si="216"/>
        <v>33</v>
      </c>
      <c r="AH209" s="136">
        <f t="shared" si="218"/>
        <v>45189</v>
      </c>
      <c r="AI209" s="136">
        <f t="shared" si="239"/>
        <v>45188</v>
      </c>
      <c r="AJ209" s="136">
        <f t="shared" si="240"/>
        <v>45189</v>
      </c>
      <c r="AK209" s="136">
        <f t="shared" si="219"/>
        <v>45219</v>
      </c>
      <c r="AL209" s="134">
        <f t="shared" si="241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28"/>
        <v>44386</v>
      </c>
      <c r="B210" s="114">
        <f t="shared" si="220"/>
        <v>1066.7507259699998</v>
      </c>
      <c r="C210" s="114">
        <f t="shared" si="234"/>
        <v>1000</v>
      </c>
      <c r="D210" s="115">
        <f t="shared" si="229"/>
        <v>5692.31</v>
      </c>
      <c r="E210" s="116">
        <f t="shared" si="208"/>
        <v>5739.56</v>
      </c>
      <c r="F210" s="117">
        <f t="shared" si="209"/>
        <v>44337</v>
      </c>
      <c r="G210" s="118">
        <f t="shared" si="221"/>
        <v>8.3006723105383262E-3</v>
      </c>
      <c r="H210" s="119">
        <f t="shared" si="235"/>
        <v>44397</v>
      </c>
      <c r="I210" s="119">
        <f t="shared" si="222"/>
        <v>44397</v>
      </c>
      <c r="J210" s="120">
        <f t="shared" si="230"/>
        <v>21</v>
      </c>
      <c r="K210" s="120">
        <f t="shared" si="210"/>
        <v>14</v>
      </c>
      <c r="L210" s="8">
        <f t="shared" si="231"/>
        <v>1.0055261499999999</v>
      </c>
      <c r="M210" s="121">
        <f t="shared" si="211"/>
        <v>1.0030997100000001</v>
      </c>
      <c r="N210" s="121">
        <f t="shared" si="203"/>
        <v>1.0560583683311187</v>
      </c>
      <c r="O210" s="114">
        <f t="shared" si="207"/>
        <v>1.0618943000000001</v>
      </c>
      <c r="P210" s="114">
        <f t="shared" si="223"/>
        <v>1061.8942999999999</v>
      </c>
      <c r="Q210" s="11">
        <f t="shared" si="236"/>
        <v>0</v>
      </c>
      <c r="R210" s="30">
        <f t="shared" si="232"/>
        <v>0</v>
      </c>
      <c r="S210" s="8">
        <f t="shared" si="224"/>
        <v>0</v>
      </c>
      <c r="T210" s="123">
        <f t="shared" si="233"/>
        <v>8.5599999999999996E-2</v>
      </c>
      <c r="U210" s="122">
        <f t="shared" si="206"/>
        <v>14</v>
      </c>
      <c r="V210" s="122">
        <v>252</v>
      </c>
      <c r="W210" s="121">
        <f t="shared" si="225"/>
        <v>1.0045733610000001</v>
      </c>
      <c r="X210" s="114">
        <f t="shared" si="226"/>
        <v>4.8564259700000001</v>
      </c>
      <c r="Y210" s="114">
        <f t="shared" si="227"/>
        <v>0</v>
      </c>
      <c r="Z210" s="126" t="str">
        <f t="shared" si="237"/>
        <v>A+J=</v>
      </c>
      <c r="AA210" s="119">
        <f t="shared" si="238"/>
        <v>44397</v>
      </c>
      <c r="AB210" s="4"/>
      <c r="AD210" s="174">
        <f>[2]Plan1!$A264</f>
        <v>44880</v>
      </c>
      <c r="AE210" s="144" t="str">
        <f>[2]Plan1!$C264</f>
        <v>Proclamação da República</v>
      </c>
      <c r="AG210" s="134">
        <f t="shared" si="216"/>
        <v>34</v>
      </c>
      <c r="AH210" s="136">
        <f t="shared" si="218"/>
        <v>45219</v>
      </c>
      <c r="AI210" s="136">
        <f t="shared" si="239"/>
        <v>45218</v>
      </c>
      <c r="AJ210" s="136">
        <f t="shared" si="240"/>
        <v>45219</v>
      </c>
      <c r="AK210" s="136">
        <f t="shared" si="219"/>
        <v>45250</v>
      </c>
      <c r="AL210" s="134">
        <f t="shared" si="241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28"/>
        <v>44387</v>
      </c>
      <c r="B211" s="114">
        <f t="shared" si="220"/>
        <v>1067.5185913100001</v>
      </c>
      <c r="C211" s="114">
        <f t="shared" si="234"/>
        <v>1000</v>
      </c>
      <c r="D211" s="115">
        <f t="shared" si="229"/>
        <v>5692.31</v>
      </c>
      <c r="E211" s="116">
        <f t="shared" si="208"/>
        <v>5739.56</v>
      </c>
      <c r="F211" s="117">
        <f t="shared" si="209"/>
        <v>44337</v>
      </c>
      <c r="G211" s="118">
        <f t="shared" si="221"/>
        <v>8.3006723105383262E-3</v>
      </c>
      <c r="H211" s="119">
        <f t="shared" si="235"/>
        <v>44397</v>
      </c>
      <c r="I211" s="119">
        <f t="shared" si="222"/>
        <v>44397</v>
      </c>
      <c r="J211" s="120">
        <f t="shared" si="230"/>
        <v>21</v>
      </c>
      <c r="K211" s="120">
        <f t="shared" si="210"/>
        <v>15</v>
      </c>
      <c r="L211" s="8">
        <f t="shared" si="231"/>
        <v>1.00592204</v>
      </c>
      <c r="M211" s="121">
        <f t="shared" si="211"/>
        <v>1.0030997100000001</v>
      </c>
      <c r="N211" s="121">
        <f t="shared" si="203"/>
        <v>1.0560583683311187</v>
      </c>
      <c r="O211" s="114">
        <f t="shared" si="207"/>
        <v>1.0623123800000001</v>
      </c>
      <c r="P211" s="114">
        <f t="shared" si="223"/>
        <v>1062.3123800000001</v>
      </c>
      <c r="Q211" s="11">
        <f t="shared" si="236"/>
        <v>0</v>
      </c>
      <c r="R211" s="30">
        <f t="shared" si="232"/>
        <v>0</v>
      </c>
      <c r="S211" s="8">
        <f t="shared" si="224"/>
        <v>0</v>
      </c>
      <c r="T211" s="123">
        <f t="shared" si="233"/>
        <v>8.5599999999999996E-2</v>
      </c>
      <c r="U211" s="122">
        <f t="shared" si="206"/>
        <v>15</v>
      </c>
      <c r="V211" s="122">
        <v>252</v>
      </c>
      <c r="W211" s="121">
        <f t="shared" si="225"/>
        <v>1.0049008290000001</v>
      </c>
      <c r="X211" s="114">
        <f t="shared" si="226"/>
        <v>5.2062113099999996</v>
      </c>
      <c r="Y211" s="114">
        <f t="shared" si="227"/>
        <v>0</v>
      </c>
      <c r="Z211" s="126" t="str">
        <f t="shared" si="237"/>
        <v>A+J=</v>
      </c>
      <c r="AA211" s="119">
        <f t="shared" si="238"/>
        <v>44397</v>
      </c>
      <c r="AB211" s="4"/>
      <c r="AD211" s="174">
        <f>[2]Plan1!$A265</f>
        <v>44920</v>
      </c>
      <c r="AE211" s="144" t="str">
        <f>[2]Plan1!$C265</f>
        <v>Natal</v>
      </c>
      <c r="AG211" s="134">
        <f t="shared" si="216"/>
        <v>35</v>
      </c>
      <c r="AH211" s="136">
        <f t="shared" si="218"/>
        <v>45250</v>
      </c>
      <c r="AI211" s="136">
        <f t="shared" si="239"/>
        <v>45247</v>
      </c>
      <c r="AJ211" s="136">
        <f t="shared" si="240"/>
        <v>45250</v>
      </c>
      <c r="AK211" s="136">
        <f t="shared" si="219"/>
        <v>45280</v>
      </c>
      <c r="AL211" s="134">
        <f t="shared" si="241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28"/>
        <v>44388</v>
      </c>
      <c r="B212" s="114">
        <f t="shared" si="220"/>
        <v>1067.5185913100001</v>
      </c>
      <c r="C212" s="114">
        <f t="shared" si="234"/>
        <v>1000</v>
      </c>
      <c r="D212" s="115">
        <f t="shared" si="229"/>
        <v>5692.31</v>
      </c>
      <c r="E212" s="116">
        <f t="shared" si="208"/>
        <v>5739.56</v>
      </c>
      <c r="F212" s="117">
        <f t="shared" si="209"/>
        <v>44337</v>
      </c>
      <c r="G212" s="118">
        <f t="shared" si="221"/>
        <v>8.3006723105383262E-3</v>
      </c>
      <c r="H212" s="119">
        <f t="shared" si="235"/>
        <v>44397</v>
      </c>
      <c r="I212" s="119">
        <f t="shared" si="222"/>
        <v>44397</v>
      </c>
      <c r="J212" s="120">
        <f t="shared" si="230"/>
        <v>21</v>
      </c>
      <c r="K212" s="120">
        <f t="shared" si="210"/>
        <v>15</v>
      </c>
      <c r="L212" s="8">
        <f t="shared" si="231"/>
        <v>1.00592204</v>
      </c>
      <c r="M212" s="121">
        <f t="shared" si="211"/>
        <v>1.0030997100000001</v>
      </c>
      <c r="N212" s="121">
        <f t="shared" si="203"/>
        <v>1.0560583683311187</v>
      </c>
      <c r="O212" s="114">
        <f t="shared" si="207"/>
        <v>1.0623123800000001</v>
      </c>
      <c r="P212" s="114">
        <f t="shared" si="223"/>
        <v>1062.3123800000001</v>
      </c>
      <c r="Q212" s="11">
        <f t="shared" si="236"/>
        <v>0</v>
      </c>
      <c r="R212" s="30">
        <f t="shared" si="232"/>
        <v>0</v>
      </c>
      <c r="S212" s="8">
        <f t="shared" si="224"/>
        <v>0</v>
      </c>
      <c r="T212" s="123">
        <f t="shared" si="233"/>
        <v>8.5599999999999996E-2</v>
      </c>
      <c r="U212" s="122">
        <f t="shared" si="206"/>
        <v>15</v>
      </c>
      <c r="V212" s="122">
        <v>252</v>
      </c>
      <c r="W212" s="121">
        <f t="shared" si="225"/>
        <v>1.0049008290000001</v>
      </c>
      <c r="X212" s="114">
        <f t="shared" si="226"/>
        <v>5.2062113099999996</v>
      </c>
      <c r="Y212" s="114">
        <f t="shared" si="227"/>
        <v>0</v>
      </c>
      <c r="Z212" s="126" t="str">
        <f t="shared" si="237"/>
        <v>A+J=</v>
      </c>
      <c r="AA212" s="119">
        <f t="shared" si="238"/>
        <v>44397</v>
      </c>
      <c r="AB212" s="4"/>
      <c r="AD212" s="174">
        <f>[2]Plan1!$A266</f>
        <v>44927</v>
      </c>
      <c r="AE212" s="144" t="str">
        <f>[2]Plan1!$C266</f>
        <v>Confraternização Universal</v>
      </c>
      <c r="AG212" s="134">
        <f t="shared" si="216"/>
        <v>36</v>
      </c>
      <c r="AH212" s="136">
        <f t="shared" si="218"/>
        <v>45280</v>
      </c>
      <c r="AI212" s="136">
        <f t="shared" si="239"/>
        <v>45279</v>
      </c>
      <c r="AJ212" s="136">
        <f t="shared" si="240"/>
        <v>45280</v>
      </c>
      <c r="AK212" s="136">
        <f t="shared" si="219"/>
        <v>45313</v>
      </c>
      <c r="AL212" s="134">
        <f t="shared" si="241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28"/>
        <v>44389</v>
      </c>
      <c r="B213" s="114">
        <f t="shared" si="220"/>
        <v>1067.5185913100001</v>
      </c>
      <c r="C213" s="114">
        <f t="shared" si="234"/>
        <v>1000</v>
      </c>
      <c r="D213" s="115">
        <f t="shared" si="229"/>
        <v>5692.31</v>
      </c>
      <c r="E213" s="116">
        <f t="shared" si="208"/>
        <v>5739.56</v>
      </c>
      <c r="F213" s="117">
        <f t="shared" si="209"/>
        <v>44337</v>
      </c>
      <c r="G213" s="118">
        <f t="shared" si="221"/>
        <v>8.3006723105383262E-3</v>
      </c>
      <c r="H213" s="119">
        <f t="shared" si="235"/>
        <v>44397</v>
      </c>
      <c r="I213" s="119">
        <f t="shared" si="222"/>
        <v>44397</v>
      </c>
      <c r="J213" s="120">
        <f t="shared" si="230"/>
        <v>21</v>
      </c>
      <c r="K213" s="120">
        <f t="shared" si="210"/>
        <v>15</v>
      </c>
      <c r="L213" s="8">
        <f t="shared" si="231"/>
        <v>1.00592204</v>
      </c>
      <c r="M213" s="121">
        <f t="shared" si="211"/>
        <v>1.0030997100000001</v>
      </c>
      <c r="N213" s="121">
        <f t="shared" si="203"/>
        <v>1.0560583683311187</v>
      </c>
      <c r="O213" s="114">
        <f t="shared" si="207"/>
        <v>1.0623123800000001</v>
      </c>
      <c r="P213" s="114">
        <f t="shared" si="223"/>
        <v>1062.3123800000001</v>
      </c>
      <c r="Q213" s="11">
        <f t="shared" si="236"/>
        <v>0</v>
      </c>
      <c r="R213" s="30">
        <f t="shared" si="232"/>
        <v>0</v>
      </c>
      <c r="S213" s="8">
        <f t="shared" si="224"/>
        <v>0</v>
      </c>
      <c r="T213" s="123">
        <f t="shared" si="233"/>
        <v>8.5599999999999996E-2</v>
      </c>
      <c r="U213" s="122">
        <f t="shared" si="206"/>
        <v>15</v>
      </c>
      <c r="V213" s="122">
        <v>252</v>
      </c>
      <c r="W213" s="121">
        <f t="shared" si="225"/>
        <v>1.0049008290000001</v>
      </c>
      <c r="X213" s="114">
        <f t="shared" si="226"/>
        <v>5.2062113099999996</v>
      </c>
      <c r="Y213" s="114">
        <f t="shared" si="227"/>
        <v>0</v>
      </c>
      <c r="Z213" s="126" t="str">
        <f t="shared" si="237"/>
        <v>A+J=</v>
      </c>
      <c r="AA213" s="119">
        <f t="shared" si="238"/>
        <v>44397</v>
      </c>
      <c r="AB213" s="4"/>
      <c r="AD213" s="174">
        <f>[2]Plan1!$A267</f>
        <v>44977</v>
      </c>
      <c r="AE213" s="144" t="str">
        <f>[2]Plan1!$C267</f>
        <v>Carnaval</v>
      </c>
      <c r="AG213" s="134">
        <f t="shared" si="216"/>
        <v>37</v>
      </c>
      <c r="AH213" s="136">
        <f t="shared" si="218"/>
        <v>45311</v>
      </c>
      <c r="AI213" s="136">
        <f t="shared" si="239"/>
        <v>45310</v>
      </c>
      <c r="AJ213" s="136">
        <f t="shared" si="240"/>
        <v>45313</v>
      </c>
      <c r="AK213" s="136">
        <f t="shared" si="219"/>
        <v>45342</v>
      </c>
      <c r="AL213" s="134">
        <f t="shared" si="241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28"/>
        <v>44390</v>
      </c>
      <c r="B214" s="114">
        <f t="shared" si="220"/>
        <v>1068.28702406</v>
      </c>
      <c r="C214" s="114">
        <f t="shared" si="234"/>
        <v>1000</v>
      </c>
      <c r="D214" s="115">
        <f t="shared" si="229"/>
        <v>5692.31</v>
      </c>
      <c r="E214" s="116">
        <f t="shared" si="208"/>
        <v>5739.56</v>
      </c>
      <c r="F214" s="117">
        <f t="shared" si="209"/>
        <v>44337</v>
      </c>
      <c r="G214" s="118">
        <f t="shared" si="221"/>
        <v>8.3006723105383262E-3</v>
      </c>
      <c r="H214" s="119">
        <f t="shared" si="235"/>
        <v>44397</v>
      </c>
      <c r="I214" s="119">
        <f t="shared" si="222"/>
        <v>44397</v>
      </c>
      <c r="J214" s="120">
        <f t="shared" si="230"/>
        <v>21</v>
      </c>
      <c r="K214" s="120">
        <f t="shared" si="210"/>
        <v>16</v>
      </c>
      <c r="L214" s="8">
        <f t="shared" si="231"/>
        <v>1.0063180899999999</v>
      </c>
      <c r="M214" s="121">
        <f t="shared" si="211"/>
        <v>1.0030997100000001</v>
      </c>
      <c r="N214" s="121">
        <f t="shared" si="203"/>
        <v>1.0560583683311187</v>
      </c>
      <c r="O214" s="114">
        <f t="shared" si="207"/>
        <v>1.0627306400000001</v>
      </c>
      <c r="P214" s="114">
        <f t="shared" si="223"/>
        <v>1062.73064</v>
      </c>
      <c r="Q214" s="11">
        <f t="shared" si="236"/>
        <v>0</v>
      </c>
      <c r="R214" s="30">
        <f t="shared" si="232"/>
        <v>0</v>
      </c>
      <c r="S214" s="8">
        <f t="shared" si="224"/>
        <v>0</v>
      </c>
      <c r="T214" s="123">
        <f t="shared" si="233"/>
        <v>8.5599999999999996E-2</v>
      </c>
      <c r="U214" s="122">
        <f t="shared" si="206"/>
        <v>16</v>
      </c>
      <c r="V214" s="122">
        <v>252</v>
      </c>
      <c r="W214" s="121">
        <f t="shared" si="225"/>
        <v>1.005228403</v>
      </c>
      <c r="X214" s="114">
        <f t="shared" si="226"/>
        <v>5.5563840600000001</v>
      </c>
      <c r="Y214" s="114">
        <f t="shared" si="227"/>
        <v>0</v>
      </c>
      <c r="Z214" s="126" t="str">
        <f t="shared" si="237"/>
        <v>A+J=</v>
      </c>
      <c r="AA214" s="119">
        <f t="shared" si="238"/>
        <v>44397</v>
      </c>
      <c r="AB214" s="4"/>
      <c r="AD214" s="174">
        <f>[2]Plan1!$A268</f>
        <v>44978</v>
      </c>
      <c r="AE214" s="144" t="str">
        <f>[2]Plan1!$C268</f>
        <v>Carnaval</v>
      </c>
      <c r="AG214" s="134">
        <f t="shared" si="216"/>
        <v>38</v>
      </c>
      <c r="AH214" s="136">
        <f t="shared" si="218"/>
        <v>45342</v>
      </c>
      <c r="AI214" s="136">
        <f t="shared" si="239"/>
        <v>45341</v>
      </c>
      <c r="AJ214" s="136">
        <f t="shared" si="240"/>
        <v>45342</v>
      </c>
      <c r="AK214" s="136">
        <f t="shared" si="219"/>
        <v>45371</v>
      </c>
      <c r="AL214" s="134">
        <f t="shared" si="241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28"/>
        <v>44391</v>
      </c>
      <c r="B215" s="114">
        <f t="shared" si="220"/>
        <v>1069.05599648</v>
      </c>
      <c r="C215" s="114">
        <f t="shared" si="234"/>
        <v>1000</v>
      </c>
      <c r="D215" s="115">
        <f t="shared" si="229"/>
        <v>5692.31</v>
      </c>
      <c r="E215" s="116">
        <f t="shared" si="208"/>
        <v>5739.56</v>
      </c>
      <c r="F215" s="117">
        <f t="shared" si="209"/>
        <v>44337</v>
      </c>
      <c r="G215" s="118">
        <f t="shared" si="221"/>
        <v>8.3006723105383262E-3</v>
      </c>
      <c r="H215" s="119">
        <f t="shared" si="235"/>
        <v>44397</v>
      </c>
      <c r="I215" s="119">
        <f t="shared" si="222"/>
        <v>44397</v>
      </c>
      <c r="J215" s="120">
        <f t="shared" si="230"/>
        <v>21</v>
      </c>
      <c r="K215" s="120">
        <f t="shared" si="210"/>
        <v>17</v>
      </c>
      <c r="L215" s="8">
        <f t="shared" si="231"/>
        <v>1.0067142899999999</v>
      </c>
      <c r="M215" s="121">
        <f t="shared" si="211"/>
        <v>1.0030997100000001</v>
      </c>
      <c r="N215" s="121">
        <f t="shared" si="203"/>
        <v>1.0560583683311187</v>
      </c>
      <c r="O215" s="114">
        <f t="shared" si="207"/>
        <v>1.06314905</v>
      </c>
      <c r="P215" s="114">
        <f t="shared" si="223"/>
        <v>1063.14905</v>
      </c>
      <c r="Q215" s="11">
        <f t="shared" si="236"/>
        <v>0</v>
      </c>
      <c r="R215" s="30">
        <f t="shared" si="232"/>
        <v>0</v>
      </c>
      <c r="S215" s="8">
        <f t="shared" si="224"/>
        <v>0</v>
      </c>
      <c r="T215" s="123">
        <f t="shared" si="233"/>
        <v>8.5599999999999996E-2</v>
      </c>
      <c r="U215" s="122">
        <f t="shared" si="206"/>
        <v>17</v>
      </c>
      <c r="V215" s="122">
        <v>252</v>
      </c>
      <c r="W215" s="121">
        <f t="shared" si="225"/>
        <v>1.005556085</v>
      </c>
      <c r="X215" s="114">
        <f t="shared" si="226"/>
        <v>5.9069464800000002</v>
      </c>
      <c r="Y215" s="114">
        <f t="shared" si="227"/>
        <v>0</v>
      </c>
      <c r="Z215" s="126" t="str">
        <f t="shared" si="237"/>
        <v>A+J=</v>
      </c>
      <c r="AA215" s="119">
        <f t="shared" si="238"/>
        <v>44397</v>
      </c>
      <c r="AB215" s="4"/>
      <c r="AD215" s="174">
        <f>[2]Plan1!$A269</f>
        <v>45023</v>
      </c>
      <c r="AE215" s="144" t="str">
        <f>[2]Plan1!$C269</f>
        <v>Paixão de Cristo</v>
      </c>
      <c r="AG215" s="134">
        <f t="shared" si="216"/>
        <v>39</v>
      </c>
      <c r="AH215" s="136">
        <f t="shared" si="218"/>
        <v>45371</v>
      </c>
      <c r="AI215" s="136">
        <f t="shared" si="239"/>
        <v>45370</v>
      </c>
      <c r="AJ215" s="136">
        <f t="shared" si="240"/>
        <v>45371</v>
      </c>
      <c r="AK215" s="136">
        <f t="shared" si="219"/>
        <v>45404</v>
      </c>
      <c r="AL215" s="134">
        <f t="shared" si="241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28"/>
        <v>44392</v>
      </c>
      <c r="B216" s="114">
        <f t="shared" si="220"/>
        <v>1069.8255168000001</v>
      </c>
      <c r="C216" s="114">
        <f t="shared" si="234"/>
        <v>1000</v>
      </c>
      <c r="D216" s="115">
        <f t="shared" si="229"/>
        <v>5692.31</v>
      </c>
      <c r="E216" s="116">
        <f t="shared" si="208"/>
        <v>5739.56</v>
      </c>
      <c r="F216" s="117">
        <f t="shared" si="209"/>
        <v>44337</v>
      </c>
      <c r="G216" s="118">
        <f t="shared" si="221"/>
        <v>8.3006723105383262E-3</v>
      </c>
      <c r="H216" s="119">
        <f t="shared" si="235"/>
        <v>44397</v>
      </c>
      <c r="I216" s="119">
        <f t="shared" si="222"/>
        <v>44397</v>
      </c>
      <c r="J216" s="120">
        <f t="shared" si="230"/>
        <v>21</v>
      </c>
      <c r="K216" s="120">
        <f t="shared" si="210"/>
        <v>18</v>
      </c>
      <c r="L216" s="8">
        <f t="shared" si="231"/>
        <v>1.00711065</v>
      </c>
      <c r="M216" s="121">
        <f t="shared" si="211"/>
        <v>1.0030997100000001</v>
      </c>
      <c r="N216" s="121">
        <f t="shared" si="203"/>
        <v>1.0560583683311187</v>
      </c>
      <c r="O216" s="114">
        <f t="shared" si="207"/>
        <v>1.0635676199999999</v>
      </c>
      <c r="P216" s="114">
        <f t="shared" si="223"/>
        <v>1063.56762</v>
      </c>
      <c r="Q216" s="11">
        <f t="shared" si="236"/>
        <v>0</v>
      </c>
      <c r="R216" s="30">
        <f t="shared" si="232"/>
        <v>0</v>
      </c>
      <c r="S216" s="8">
        <f t="shared" si="224"/>
        <v>0</v>
      </c>
      <c r="T216" s="123">
        <f t="shared" si="233"/>
        <v>8.5599999999999996E-2</v>
      </c>
      <c r="U216" s="122">
        <f t="shared" si="206"/>
        <v>18</v>
      </c>
      <c r="V216" s="122">
        <v>252</v>
      </c>
      <c r="W216" s="121">
        <f t="shared" si="225"/>
        <v>1.0058838729999999</v>
      </c>
      <c r="X216" s="114">
        <f t="shared" si="226"/>
        <v>6.2578968000000001</v>
      </c>
      <c r="Y216" s="114">
        <f t="shared" si="227"/>
        <v>0</v>
      </c>
      <c r="Z216" s="126" t="str">
        <f t="shared" si="237"/>
        <v>A+J=</v>
      </c>
      <c r="AA216" s="119">
        <f t="shared" si="238"/>
        <v>44397</v>
      </c>
      <c r="AB216" s="4"/>
      <c r="AD216" s="174">
        <f>[2]Plan1!$A270</f>
        <v>45037</v>
      </c>
      <c r="AE216" s="144" t="str">
        <f>[2]Plan1!$C270</f>
        <v>Tiradentes</v>
      </c>
      <c r="AG216" s="134">
        <f t="shared" si="216"/>
        <v>40</v>
      </c>
      <c r="AH216" s="136">
        <f t="shared" si="218"/>
        <v>45402</v>
      </c>
      <c r="AI216" s="136">
        <f t="shared" si="239"/>
        <v>45401</v>
      </c>
      <c r="AJ216" s="136">
        <f t="shared" si="240"/>
        <v>45404</v>
      </c>
      <c r="AK216" s="136">
        <f t="shared" si="219"/>
        <v>45432</v>
      </c>
      <c r="AL216" s="134">
        <f t="shared" si="241"/>
        <v>19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28"/>
        <v>44393</v>
      </c>
      <c r="B217" s="114">
        <f t="shared" si="220"/>
        <v>1070.59560648</v>
      </c>
      <c r="C217" s="114">
        <f t="shared" si="234"/>
        <v>1000</v>
      </c>
      <c r="D217" s="115">
        <f t="shared" si="229"/>
        <v>5692.31</v>
      </c>
      <c r="E217" s="116">
        <f t="shared" si="208"/>
        <v>5739.56</v>
      </c>
      <c r="F217" s="117">
        <f t="shared" si="209"/>
        <v>44337</v>
      </c>
      <c r="G217" s="118">
        <f t="shared" si="221"/>
        <v>8.3006723105383262E-3</v>
      </c>
      <c r="H217" s="119">
        <f t="shared" si="235"/>
        <v>44397</v>
      </c>
      <c r="I217" s="119">
        <f t="shared" si="222"/>
        <v>44397</v>
      </c>
      <c r="J217" s="120">
        <f t="shared" si="230"/>
        <v>21</v>
      </c>
      <c r="K217" s="120">
        <f t="shared" si="210"/>
        <v>19</v>
      </c>
      <c r="L217" s="8">
        <f t="shared" si="231"/>
        <v>1.00750717</v>
      </c>
      <c r="M217" s="121">
        <f t="shared" si="211"/>
        <v>1.0030997100000001</v>
      </c>
      <c r="N217" s="121">
        <f t="shared" si="203"/>
        <v>1.0560583683311187</v>
      </c>
      <c r="O217" s="114">
        <f t="shared" si="207"/>
        <v>1.0639863700000001</v>
      </c>
      <c r="P217" s="114">
        <f t="shared" si="223"/>
        <v>1063.9863700000001</v>
      </c>
      <c r="Q217" s="11">
        <f t="shared" si="236"/>
        <v>0</v>
      </c>
      <c r="R217" s="30">
        <f t="shared" si="232"/>
        <v>0</v>
      </c>
      <c r="S217" s="8">
        <f t="shared" si="224"/>
        <v>0</v>
      </c>
      <c r="T217" s="123">
        <f t="shared" si="233"/>
        <v>8.5599999999999996E-2</v>
      </c>
      <c r="U217" s="122">
        <f t="shared" si="206"/>
        <v>19</v>
      </c>
      <c r="V217" s="122">
        <v>252</v>
      </c>
      <c r="W217" s="121">
        <f t="shared" si="225"/>
        <v>1.006211768</v>
      </c>
      <c r="X217" s="114">
        <f t="shared" si="226"/>
        <v>6.6092364799999999</v>
      </c>
      <c r="Y217" s="114">
        <f t="shared" si="227"/>
        <v>0</v>
      </c>
      <c r="Z217" s="126" t="str">
        <f t="shared" si="237"/>
        <v>A+J=</v>
      </c>
      <c r="AA217" s="119">
        <f t="shared" si="238"/>
        <v>44397</v>
      </c>
      <c r="AB217" s="4"/>
      <c r="AD217" s="174">
        <f>[2]Plan1!$A271</f>
        <v>45047</v>
      </c>
      <c r="AE217" s="144" t="str">
        <f>[2]Plan1!$C271</f>
        <v>Dia do Trabalho</v>
      </c>
      <c r="AG217" s="134">
        <f t="shared" si="216"/>
        <v>41</v>
      </c>
      <c r="AH217" s="136">
        <f t="shared" si="218"/>
        <v>45432</v>
      </c>
      <c r="AI217" s="136">
        <f t="shared" si="239"/>
        <v>45429</v>
      </c>
      <c r="AJ217" s="136">
        <f t="shared" si="240"/>
        <v>45432</v>
      </c>
      <c r="AK217" s="136">
        <f t="shared" si="219"/>
        <v>45463</v>
      </c>
      <c r="AL217" s="134">
        <f t="shared" si="241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28"/>
        <v>44394</v>
      </c>
      <c r="B218" s="114">
        <f t="shared" si="220"/>
        <v>1071.3662457099999</v>
      </c>
      <c r="C218" s="114">
        <f t="shared" si="234"/>
        <v>1000</v>
      </c>
      <c r="D218" s="115">
        <f t="shared" si="229"/>
        <v>5692.31</v>
      </c>
      <c r="E218" s="116">
        <f t="shared" si="208"/>
        <v>5739.56</v>
      </c>
      <c r="F218" s="117">
        <f t="shared" si="209"/>
        <v>44337</v>
      </c>
      <c r="G218" s="118">
        <f t="shared" si="221"/>
        <v>8.3006723105383262E-3</v>
      </c>
      <c r="H218" s="119">
        <f t="shared" si="235"/>
        <v>44397</v>
      </c>
      <c r="I218" s="119">
        <f t="shared" si="222"/>
        <v>44397</v>
      </c>
      <c r="J218" s="120">
        <f t="shared" si="230"/>
        <v>21</v>
      </c>
      <c r="K218" s="120">
        <f t="shared" si="210"/>
        <v>20</v>
      </c>
      <c r="L218" s="8">
        <f t="shared" si="231"/>
        <v>1.00790384</v>
      </c>
      <c r="M218" s="121">
        <f t="shared" si="211"/>
        <v>1.0030997100000001</v>
      </c>
      <c r="N218" s="121">
        <f t="shared" si="203"/>
        <v>1.0560583683311187</v>
      </c>
      <c r="O218" s="114">
        <f t="shared" si="207"/>
        <v>1.0644052799999999</v>
      </c>
      <c r="P218" s="114">
        <f t="shared" si="223"/>
        <v>1064.4052799999999</v>
      </c>
      <c r="Q218" s="11">
        <f t="shared" si="236"/>
        <v>0</v>
      </c>
      <c r="R218" s="30">
        <f t="shared" si="232"/>
        <v>0</v>
      </c>
      <c r="S218" s="8">
        <f t="shared" si="224"/>
        <v>0</v>
      </c>
      <c r="T218" s="123">
        <f t="shared" si="233"/>
        <v>8.5599999999999996E-2</v>
      </c>
      <c r="U218" s="122">
        <f t="shared" si="206"/>
        <v>20</v>
      </c>
      <c r="V218" s="122">
        <v>252</v>
      </c>
      <c r="W218" s="121">
        <f t="shared" si="225"/>
        <v>1.0065397700000001</v>
      </c>
      <c r="X218" s="114">
        <f t="shared" si="226"/>
        <v>6.96096571</v>
      </c>
      <c r="Y218" s="114">
        <f t="shared" si="227"/>
        <v>0</v>
      </c>
      <c r="Z218" s="126" t="str">
        <f t="shared" si="237"/>
        <v>A+J=</v>
      </c>
      <c r="AA218" s="119">
        <f t="shared" si="238"/>
        <v>44397</v>
      </c>
      <c r="AB218" s="4"/>
      <c r="AD218" s="174">
        <f>[2]Plan1!$A272</f>
        <v>45085</v>
      </c>
      <c r="AE218" s="144" t="str">
        <f>[2]Plan1!$C272</f>
        <v>Corpus Christi</v>
      </c>
      <c r="AG218" s="134">
        <f t="shared" si="216"/>
        <v>42</v>
      </c>
      <c r="AH218" s="136">
        <f t="shared" si="218"/>
        <v>45463</v>
      </c>
      <c r="AI218" s="136">
        <f t="shared" si="239"/>
        <v>45462</v>
      </c>
      <c r="AJ218" s="136">
        <f t="shared" si="240"/>
        <v>45463</v>
      </c>
      <c r="AK218" s="136">
        <f t="shared" si="219"/>
        <v>45495</v>
      </c>
      <c r="AL218" s="134">
        <f t="shared" si="241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28"/>
        <v>44395</v>
      </c>
      <c r="B219" s="114">
        <f t="shared" si="220"/>
        <v>1071.3662457099999</v>
      </c>
      <c r="C219" s="114">
        <f t="shared" si="234"/>
        <v>1000</v>
      </c>
      <c r="D219" s="115">
        <f t="shared" si="229"/>
        <v>5692.31</v>
      </c>
      <c r="E219" s="116">
        <f t="shared" si="208"/>
        <v>5739.56</v>
      </c>
      <c r="F219" s="117">
        <f t="shared" si="209"/>
        <v>44337</v>
      </c>
      <c r="G219" s="118">
        <f t="shared" si="221"/>
        <v>8.3006723105383262E-3</v>
      </c>
      <c r="H219" s="119">
        <f t="shared" si="235"/>
        <v>44397</v>
      </c>
      <c r="I219" s="119">
        <f t="shared" si="222"/>
        <v>44397</v>
      </c>
      <c r="J219" s="120">
        <f t="shared" si="230"/>
        <v>21</v>
      </c>
      <c r="K219" s="120">
        <f t="shared" si="210"/>
        <v>20</v>
      </c>
      <c r="L219" s="8">
        <f t="shared" si="231"/>
        <v>1.00790384</v>
      </c>
      <c r="M219" s="121">
        <f t="shared" si="211"/>
        <v>1.0030997100000001</v>
      </c>
      <c r="N219" s="121">
        <f t="shared" si="203"/>
        <v>1.0560583683311187</v>
      </c>
      <c r="O219" s="114">
        <f t="shared" si="207"/>
        <v>1.0644052799999999</v>
      </c>
      <c r="P219" s="114">
        <f t="shared" si="223"/>
        <v>1064.4052799999999</v>
      </c>
      <c r="Q219" s="11">
        <f t="shared" si="236"/>
        <v>0</v>
      </c>
      <c r="R219" s="30">
        <f t="shared" si="232"/>
        <v>0</v>
      </c>
      <c r="S219" s="8">
        <f t="shared" si="224"/>
        <v>0</v>
      </c>
      <c r="T219" s="123">
        <f t="shared" si="233"/>
        <v>8.5599999999999996E-2</v>
      </c>
      <c r="U219" s="122">
        <f t="shared" si="206"/>
        <v>20</v>
      </c>
      <c r="V219" s="122">
        <v>252</v>
      </c>
      <c r="W219" s="121">
        <f t="shared" si="225"/>
        <v>1.0065397700000001</v>
      </c>
      <c r="X219" s="114">
        <f t="shared" si="226"/>
        <v>6.96096571</v>
      </c>
      <c r="Y219" s="114">
        <f t="shared" si="227"/>
        <v>0</v>
      </c>
      <c r="Z219" s="126" t="str">
        <f t="shared" si="237"/>
        <v>A+J=</v>
      </c>
      <c r="AA219" s="119">
        <f t="shared" si="238"/>
        <v>44397</v>
      </c>
      <c r="AB219" s="4"/>
      <c r="AD219" s="174">
        <f>[2]Plan1!$A273</f>
        <v>45176</v>
      </c>
      <c r="AE219" s="144" t="str">
        <f>[2]Plan1!$C273</f>
        <v>Independência do Brasil</v>
      </c>
      <c r="AG219" s="134">
        <f t="shared" si="216"/>
        <v>43</v>
      </c>
      <c r="AH219" s="136">
        <f t="shared" si="218"/>
        <v>45493</v>
      </c>
      <c r="AI219" s="136">
        <f t="shared" si="239"/>
        <v>45492</v>
      </c>
      <c r="AJ219" s="136">
        <f t="shared" si="240"/>
        <v>45495</v>
      </c>
      <c r="AK219" s="136">
        <f t="shared" si="219"/>
        <v>45524</v>
      </c>
      <c r="AL219" s="134">
        <f t="shared" si="241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28"/>
        <v>44396</v>
      </c>
      <c r="B220" s="114">
        <f t="shared" si="220"/>
        <v>1071.3662457099999</v>
      </c>
      <c r="C220" s="114">
        <f t="shared" si="234"/>
        <v>1000</v>
      </c>
      <c r="D220" s="115">
        <f t="shared" si="229"/>
        <v>5692.31</v>
      </c>
      <c r="E220" s="116">
        <f t="shared" si="208"/>
        <v>5739.56</v>
      </c>
      <c r="F220" s="117">
        <f t="shared" si="209"/>
        <v>44337</v>
      </c>
      <c r="G220" s="118">
        <f t="shared" si="221"/>
        <v>8.3006723105383262E-3</v>
      </c>
      <c r="H220" s="119">
        <f t="shared" si="235"/>
        <v>44397</v>
      </c>
      <c r="I220" s="119">
        <f t="shared" si="222"/>
        <v>44397</v>
      </c>
      <c r="J220" s="120">
        <f t="shared" si="230"/>
        <v>21</v>
      </c>
      <c r="K220" s="120">
        <f t="shared" si="210"/>
        <v>20</v>
      </c>
      <c r="L220" s="8">
        <f t="shared" si="231"/>
        <v>1.00790384</v>
      </c>
      <c r="M220" s="121">
        <f t="shared" si="211"/>
        <v>1.0030997100000001</v>
      </c>
      <c r="N220" s="121">
        <f t="shared" si="203"/>
        <v>1.0560583683311187</v>
      </c>
      <c r="O220" s="114">
        <f t="shared" si="207"/>
        <v>1.0644052799999999</v>
      </c>
      <c r="P220" s="114">
        <f t="shared" si="223"/>
        <v>1064.4052799999999</v>
      </c>
      <c r="Q220" s="11">
        <f t="shared" si="236"/>
        <v>0</v>
      </c>
      <c r="R220" s="30">
        <f t="shared" si="232"/>
        <v>0</v>
      </c>
      <c r="S220" s="8">
        <f t="shared" si="224"/>
        <v>0</v>
      </c>
      <c r="T220" s="123">
        <f t="shared" si="233"/>
        <v>8.5599999999999996E-2</v>
      </c>
      <c r="U220" s="122">
        <f t="shared" si="206"/>
        <v>20</v>
      </c>
      <c r="V220" s="122">
        <v>252</v>
      </c>
      <c r="W220" s="121">
        <f t="shared" si="225"/>
        <v>1.0065397700000001</v>
      </c>
      <c r="X220" s="114">
        <f t="shared" si="226"/>
        <v>6.96096571</v>
      </c>
      <c r="Y220" s="114">
        <f t="shared" si="227"/>
        <v>0</v>
      </c>
      <c r="Z220" s="126" t="str">
        <f t="shared" si="237"/>
        <v>A+J=</v>
      </c>
      <c r="AA220" s="119">
        <f t="shared" si="238"/>
        <v>44397</v>
      </c>
      <c r="AB220" s="4"/>
      <c r="AD220" s="174">
        <f>[2]Plan1!$A274</f>
        <v>45211</v>
      </c>
      <c r="AE220" s="144" t="str">
        <f>[2]Plan1!$C274</f>
        <v>Nossa Sr.a Aparecida - Padroeira do Brasil</v>
      </c>
      <c r="AG220" s="134">
        <f t="shared" si="216"/>
        <v>44</v>
      </c>
      <c r="AH220" s="136">
        <f t="shared" si="218"/>
        <v>45524</v>
      </c>
      <c r="AI220" s="136">
        <f t="shared" si="239"/>
        <v>45523</v>
      </c>
      <c r="AJ220" s="136">
        <f t="shared" si="240"/>
        <v>45524</v>
      </c>
      <c r="AK220" s="136">
        <f t="shared" si="219"/>
        <v>45555</v>
      </c>
      <c r="AL220" s="134">
        <f t="shared" si="241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28"/>
        <v>44397</v>
      </c>
      <c r="B221" s="114">
        <f t="shared" si="220"/>
        <v>1072.13744486</v>
      </c>
      <c r="C221" s="114">
        <f t="shared" si="234"/>
        <v>1000</v>
      </c>
      <c r="D221" s="115">
        <f t="shared" si="229"/>
        <v>5692.31</v>
      </c>
      <c r="E221" s="116">
        <f t="shared" si="208"/>
        <v>5739.56</v>
      </c>
      <c r="F221" s="117">
        <f t="shared" si="209"/>
        <v>44337</v>
      </c>
      <c r="G221" s="118">
        <f t="shared" si="221"/>
        <v>8.3006723105383262E-3</v>
      </c>
      <c r="H221" s="119">
        <f t="shared" si="235"/>
        <v>44428</v>
      </c>
      <c r="I221" s="119">
        <f t="shared" si="222"/>
        <v>44397</v>
      </c>
      <c r="J221" s="120">
        <f t="shared" si="230"/>
        <v>21</v>
      </c>
      <c r="K221" s="120">
        <f t="shared" si="210"/>
        <v>21</v>
      </c>
      <c r="L221" s="8">
        <f t="shared" si="231"/>
        <v>1.0083006699999999</v>
      </c>
      <c r="M221" s="121">
        <f t="shared" si="211"/>
        <v>1.0030997100000001</v>
      </c>
      <c r="N221" s="121">
        <f t="shared" si="203"/>
        <v>1.0560583683311187</v>
      </c>
      <c r="O221" s="114">
        <f t="shared" si="207"/>
        <v>1.06482436</v>
      </c>
      <c r="P221" s="114">
        <f t="shared" si="223"/>
        <v>1064.8243600000001</v>
      </c>
      <c r="Q221" s="11">
        <f t="shared" si="236"/>
        <v>7</v>
      </c>
      <c r="R221" s="30">
        <f t="shared" si="232"/>
        <v>0</v>
      </c>
      <c r="S221" s="8">
        <f t="shared" si="224"/>
        <v>0</v>
      </c>
      <c r="T221" s="123">
        <f t="shared" si="233"/>
        <v>8.5599999999999996E-2</v>
      </c>
      <c r="U221" s="122">
        <f t="shared" si="206"/>
        <v>21</v>
      </c>
      <c r="V221" s="122">
        <v>252</v>
      </c>
      <c r="W221" s="121">
        <f t="shared" si="225"/>
        <v>1.0068678790000001</v>
      </c>
      <c r="X221" s="114">
        <f t="shared" si="226"/>
        <v>7.31308486</v>
      </c>
      <c r="Y221" s="114">
        <f t="shared" si="227"/>
        <v>7.31308486</v>
      </c>
      <c r="Z221" s="126" t="str">
        <f t="shared" si="237"/>
        <v>A+J=</v>
      </c>
      <c r="AA221" s="119">
        <f t="shared" si="238"/>
        <v>44397</v>
      </c>
      <c r="AB221" s="4"/>
      <c r="AD221" s="174">
        <f>[2]Plan1!$A275</f>
        <v>45232</v>
      </c>
      <c r="AE221" s="144" t="str">
        <f>[2]Plan1!$C275</f>
        <v>Finados</v>
      </c>
      <c r="AG221" s="134">
        <f t="shared" si="216"/>
        <v>45</v>
      </c>
      <c r="AH221" s="136">
        <f t="shared" si="218"/>
        <v>45555</v>
      </c>
      <c r="AI221" s="136">
        <f t="shared" si="239"/>
        <v>45554</v>
      </c>
      <c r="AJ221" s="136">
        <f t="shared" si="240"/>
        <v>45555</v>
      </c>
      <c r="AK221" s="136">
        <f t="shared" si="219"/>
        <v>45586</v>
      </c>
      <c r="AL221" s="134">
        <f t="shared" si="241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28"/>
        <v>44398</v>
      </c>
      <c r="B222" s="114">
        <f t="shared" si="220"/>
        <v>1065.41629803</v>
      </c>
      <c r="C222" s="114">
        <f t="shared" si="234"/>
        <v>1000</v>
      </c>
      <c r="D222" s="115">
        <f t="shared" si="229"/>
        <v>5739.56</v>
      </c>
      <c r="E222" s="116">
        <f t="shared" si="208"/>
        <v>5769.98</v>
      </c>
      <c r="F222" s="117">
        <f t="shared" si="209"/>
        <v>44367</v>
      </c>
      <c r="G222" s="118">
        <f t="shared" si="221"/>
        <v>5.3000578441551038E-3</v>
      </c>
      <c r="H222" s="119">
        <f t="shared" si="235"/>
        <v>44428</v>
      </c>
      <c r="I222" s="119">
        <f t="shared" si="222"/>
        <v>44428</v>
      </c>
      <c r="J222" s="120">
        <f t="shared" si="230"/>
        <v>23</v>
      </c>
      <c r="K222" s="120">
        <f t="shared" si="210"/>
        <v>1</v>
      </c>
      <c r="L222" s="8">
        <f t="shared" si="231"/>
        <v>1.00022985</v>
      </c>
      <c r="M222" s="121">
        <f t="shared" si="211"/>
        <v>1.0083006699999999</v>
      </c>
      <c r="N222" s="121">
        <f t="shared" si="203"/>
        <v>1.0648243603473737</v>
      </c>
      <c r="O222" s="114">
        <f t="shared" si="207"/>
        <v>1.06506911</v>
      </c>
      <c r="P222" s="114">
        <f t="shared" si="223"/>
        <v>1065.0691099999999</v>
      </c>
      <c r="Q222" s="11">
        <f t="shared" si="236"/>
        <v>0</v>
      </c>
      <c r="R222" s="30">
        <f t="shared" si="232"/>
        <v>0</v>
      </c>
      <c r="S222" s="8">
        <f t="shared" si="224"/>
        <v>0</v>
      </c>
      <c r="T222" s="123">
        <f t="shared" si="233"/>
        <v>8.5599999999999996E-2</v>
      </c>
      <c r="U222" s="122">
        <f t="shared" si="206"/>
        <v>1</v>
      </c>
      <c r="V222" s="122">
        <v>252</v>
      </c>
      <c r="W222" s="121">
        <f t="shared" si="225"/>
        <v>1.0003259769999999</v>
      </c>
      <c r="X222" s="114">
        <f t="shared" si="226"/>
        <v>0.34718802999999998</v>
      </c>
      <c r="Y222" s="114">
        <f t="shared" si="227"/>
        <v>0</v>
      </c>
      <c r="Z222" s="126" t="str">
        <f t="shared" si="237"/>
        <v>A+J=</v>
      </c>
      <c r="AA222" s="119">
        <f t="shared" si="238"/>
        <v>44428</v>
      </c>
      <c r="AB222" s="4"/>
      <c r="AD222" s="174">
        <f>[2]Plan1!$A276</f>
        <v>45245</v>
      </c>
      <c r="AE222" s="144" t="str">
        <f>[2]Plan1!$C276</f>
        <v>Proclamação da República</v>
      </c>
      <c r="AG222" s="134">
        <f t="shared" si="216"/>
        <v>46</v>
      </c>
      <c r="AH222" s="136">
        <f t="shared" si="218"/>
        <v>45585</v>
      </c>
      <c r="AI222" s="136">
        <f t="shared" si="239"/>
        <v>45583</v>
      </c>
      <c r="AJ222" s="136">
        <f t="shared" si="240"/>
        <v>45586</v>
      </c>
      <c r="AK222" s="136">
        <f t="shared" si="219"/>
        <v>45617</v>
      </c>
      <c r="AL222" s="134">
        <f t="shared" si="241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28"/>
        <v>44399</v>
      </c>
      <c r="B223" s="114">
        <f t="shared" si="220"/>
        <v>1066.0085685900001</v>
      </c>
      <c r="C223" s="114">
        <f t="shared" si="234"/>
        <v>1000</v>
      </c>
      <c r="D223" s="115">
        <f t="shared" si="229"/>
        <v>5739.56</v>
      </c>
      <c r="E223" s="116">
        <f t="shared" si="208"/>
        <v>5769.98</v>
      </c>
      <c r="F223" s="117">
        <f t="shared" si="209"/>
        <v>44367</v>
      </c>
      <c r="G223" s="118">
        <f t="shared" si="221"/>
        <v>5.3000578441551038E-3</v>
      </c>
      <c r="H223" s="119">
        <f t="shared" si="235"/>
        <v>44428</v>
      </c>
      <c r="I223" s="119">
        <f t="shared" si="222"/>
        <v>44428</v>
      </c>
      <c r="J223" s="120">
        <f t="shared" si="230"/>
        <v>23</v>
      </c>
      <c r="K223" s="120">
        <f t="shared" si="210"/>
        <v>2</v>
      </c>
      <c r="L223" s="8">
        <f t="shared" si="231"/>
        <v>1.00045976</v>
      </c>
      <c r="M223" s="121">
        <f t="shared" si="211"/>
        <v>1.0083006699999999</v>
      </c>
      <c r="N223" s="121">
        <f t="shared" ref="N223:N286" si="242">IF(I223&gt;I222,N222*M223,N222)</f>
        <v>1.0648243603473737</v>
      </c>
      <c r="O223" s="114">
        <f t="shared" si="207"/>
        <v>1.0653139199999999</v>
      </c>
      <c r="P223" s="114">
        <f t="shared" si="223"/>
        <v>1065.3139200000001</v>
      </c>
      <c r="Q223" s="11">
        <f t="shared" si="236"/>
        <v>0</v>
      </c>
      <c r="R223" s="30">
        <f t="shared" si="232"/>
        <v>0</v>
      </c>
      <c r="S223" s="8">
        <f t="shared" si="224"/>
        <v>0</v>
      </c>
      <c r="T223" s="123">
        <f t="shared" si="233"/>
        <v>8.5599999999999996E-2</v>
      </c>
      <c r="U223" s="122">
        <f t="shared" si="206"/>
        <v>2</v>
      </c>
      <c r="V223" s="122">
        <v>252</v>
      </c>
      <c r="W223" s="121">
        <f t="shared" si="225"/>
        <v>1.00065206</v>
      </c>
      <c r="X223" s="114">
        <f t="shared" si="226"/>
        <v>0.69464859000000001</v>
      </c>
      <c r="Y223" s="114">
        <f t="shared" si="227"/>
        <v>0</v>
      </c>
      <c r="Z223" s="126" t="str">
        <f t="shared" si="237"/>
        <v>A+J=</v>
      </c>
      <c r="AA223" s="119">
        <f t="shared" si="238"/>
        <v>44428</v>
      </c>
      <c r="AB223" s="4"/>
      <c r="AD223" s="174">
        <f>[2]Plan1!$A277</f>
        <v>45285</v>
      </c>
      <c r="AE223" s="144" t="str">
        <f>[2]Plan1!$C277</f>
        <v>Natal</v>
      </c>
      <c r="AG223" s="134">
        <f t="shared" si="216"/>
        <v>47</v>
      </c>
      <c r="AH223" s="136">
        <f t="shared" si="218"/>
        <v>45616</v>
      </c>
      <c r="AI223" s="136">
        <f t="shared" si="239"/>
        <v>45615</v>
      </c>
      <c r="AJ223" s="136">
        <f t="shared" si="240"/>
        <v>45617</v>
      </c>
      <c r="AK223" s="136">
        <f t="shared" si="219"/>
        <v>45646</v>
      </c>
      <c r="AL223" s="134">
        <f t="shared" si="241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28"/>
        <v>44400</v>
      </c>
      <c r="B224" s="114">
        <f t="shared" si="220"/>
        <v>1066.6011728800001</v>
      </c>
      <c r="C224" s="114">
        <f t="shared" si="234"/>
        <v>1000</v>
      </c>
      <c r="D224" s="115">
        <f t="shared" si="229"/>
        <v>5739.56</v>
      </c>
      <c r="E224" s="116">
        <f t="shared" si="208"/>
        <v>5769.98</v>
      </c>
      <c r="F224" s="117">
        <f t="shared" si="209"/>
        <v>44367</v>
      </c>
      <c r="G224" s="118">
        <f t="shared" si="221"/>
        <v>5.3000578441551038E-3</v>
      </c>
      <c r="H224" s="119">
        <f t="shared" si="235"/>
        <v>44428</v>
      </c>
      <c r="I224" s="119">
        <f t="shared" si="222"/>
        <v>44428</v>
      </c>
      <c r="J224" s="120">
        <f t="shared" si="230"/>
        <v>23</v>
      </c>
      <c r="K224" s="120">
        <f t="shared" si="210"/>
        <v>3</v>
      </c>
      <c r="L224" s="8">
        <f t="shared" si="231"/>
        <v>1.00068972</v>
      </c>
      <c r="M224" s="121">
        <f t="shared" si="211"/>
        <v>1.0083006699999999</v>
      </c>
      <c r="N224" s="121">
        <f t="shared" si="242"/>
        <v>1.0648243603473737</v>
      </c>
      <c r="O224" s="114">
        <f t="shared" si="207"/>
        <v>1.0655587900000001</v>
      </c>
      <c r="P224" s="114">
        <f t="shared" si="223"/>
        <v>1065.55879</v>
      </c>
      <c r="Q224" s="11">
        <f t="shared" si="236"/>
        <v>0</v>
      </c>
      <c r="R224" s="30">
        <f t="shared" si="232"/>
        <v>0</v>
      </c>
      <c r="S224" s="8">
        <f t="shared" si="224"/>
        <v>0</v>
      </c>
      <c r="T224" s="123">
        <f t="shared" si="233"/>
        <v>8.5599999999999996E-2</v>
      </c>
      <c r="U224" s="122">
        <f t="shared" si="206"/>
        <v>3</v>
      </c>
      <c r="V224" s="122">
        <v>252</v>
      </c>
      <c r="W224" s="121">
        <f t="shared" si="225"/>
        <v>1.00097825</v>
      </c>
      <c r="X224" s="114">
        <f t="shared" si="226"/>
        <v>1.0423828799999999</v>
      </c>
      <c r="Y224" s="114">
        <f t="shared" si="227"/>
        <v>0</v>
      </c>
      <c r="Z224" s="126" t="str">
        <f t="shared" si="237"/>
        <v>A+J=</v>
      </c>
      <c r="AA224" s="119">
        <f t="shared" si="238"/>
        <v>44428</v>
      </c>
      <c r="AB224" s="4"/>
      <c r="AD224" s="174">
        <f>[2]Plan1!$A278</f>
        <v>45292</v>
      </c>
      <c r="AE224" s="144" t="str">
        <f>[2]Plan1!$C278</f>
        <v>Confraternização Universal</v>
      </c>
      <c r="AG224" s="134">
        <f t="shared" si="216"/>
        <v>48</v>
      </c>
      <c r="AH224" s="136">
        <f t="shared" si="218"/>
        <v>45646</v>
      </c>
      <c r="AI224" s="136">
        <f t="shared" si="239"/>
        <v>45645</v>
      </c>
      <c r="AJ224" s="136">
        <f t="shared" si="240"/>
        <v>45646</v>
      </c>
      <c r="AK224" s="136">
        <f t="shared" si="219"/>
        <v>45677</v>
      </c>
      <c r="AL224" s="134">
        <f t="shared" si="241"/>
        <v>19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28"/>
        <v>44401</v>
      </c>
      <c r="B225" s="114">
        <f t="shared" si="220"/>
        <v>1067.1940999599999</v>
      </c>
      <c r="C225" s="114">
        <f t="shared" si="234"/>
        <v>1000</v>
      </c>
      <c r="D225" s="115">
        <f t="shared" si="229"/>
        <v>5739.56</v>
      </c>
      <c r="E225" s="116">
        <f t="shared" si="208"/>
        <v>5769.98</v>
      </c>
      <c r="F225" s="117">
        <f t="shared" si="209"/>
        <v>44367</v>
      </c>
      <c r="G225" s="118">
        <f t="shared" si="221"/>
        <v>5.3000578441551038E-3</v>
      </c>
      <c r="H225" s="119">
        <f t="shared" si="235"/>
        <v>44428</v>
      </c>
      <c r="I225" s="119">
        <f t="shared" si="222"/>
        <v>44428</v>
      </c>
      <c r="J225" s="120">
        <f t="shared" si="230"/>
        <v>23</v>
      </c>
      <c r="K225" s="120">
        <f t="shared" si="210"/>
        <v>4</v>
      </c>
      <c r="L225" s="8">
        <f t="shared" si="231"/>
        <v>1.0009197299999999</v>
      </c>
      <c r="M225" s="121">
        <f t="shared" si="211"/>
        <v>1.0083006699999999</v>
      </c>
      <c r="N225" s="121">
        <f t="shared" si="242"/>
        <v>1.0648243603473737</v>
      </c>
      <c r="O225" s="114">
        <f t="shared" si="207"/>
        <v>1.06580371</v>
      </c>
      <c r="P225" s="114">
        <f t="shared" si="223"/>
        <v>1065.8037099999999</v>
      </c>
      <c r="Q225" s="11">
        <f t="shared" si="236"/>
        <v>0</v>
      </c>
      <c r="R225" s="30">
        <f t="shared" si="232"/>
        <v>0</v>
      </c>
      <c r="S225" s="8">
        <f t="shared" si="224"/>
        <v>0</v>
      </c>
      <c r="T225" s="123">
        <f t="shared" si="233"/>
        <v>8.5599999999999996E-2</v>
      </c>
      <c r="U225" s="122">
        <f t="shared" si="206"/>
        <v>4</v>
      </c>
      <c r="V225" s="122">
        <v>252</v>
      </c>
      <c r="W225" s="121">
        <f t="shared" si="225"/>
        <v>1.0013045460000001</v>
      </c>
      <c r="X225" s="114">
        <f t="shared" si="226"/>
        <v>1.39038996</v>
      </c>
      <c r="Y225" s="114">
        <f t="shared" si="227"/>
        <v>0</v>
      </c>
      <c r="Z225" s="126" t="str">
        <f t="shared" si="237"/>
        <v>A+J=</v>
      </c>
      <c r="AA225" s="119">
        <f t="shared" si="238"/>
        <v>44428</v>
      </c>
      <c r="AB225" s="4"/>
      <c r="AD225" s="174">
        <f>[2]Plan1!$A279</f>
        <v>45334</v>
      </c>
      <c r="AE225" s="144" t="str">
        <f>[2]Plan1!$C279</f>
        <v>Carnaval</v>
      </c>
      <c r="AG225" s="134">
        <f t="shared" si="216"/>
        <v>49</v>
      </c>
      <c r="AH225" s="136">
        <f t="shared" si="218"/>
        <v>45677</v>
      </c>
      <c r="AI225" s="136">
        <f t="shared" si="239"/>
        <v>45674</v>
      </c>
      <c r="AJ225" s="136">
        <f t="shared" si="240"/>
        <v>45677</v>
      </c>
      <c r="AK225" s="136">
        <f t="shared" si="219"/>
        <v>45708</v>
      </c>
      <c r="AL225" s="134">
        <f t="shared" si="241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28"/>
        <v>44402</v>
      </c>
      <c r="B226" s="114">
        <f t="shared" si="220"/>
        <v>1067.1940999599999</v>
      </c>
      <c r="C226" s="114">
        <f t="shared" si="234"/>
        <v>1000</v>
      </c>
      <c r="D226" s="115">
        <f t="shared" si="229"/>
        <v>5739.56</v>
      </c>
      <c r="E226" s="116">
        <f t="shared" si="208"/>
        <v>5769.98</v>
      </c>
      <c r="F226" s="117">
        <f t="shared" si="209"/>
        <v>44367</v>
      </c>
      <c r="G226" s="118">
        <f t="shared" si="221"/>
        <v>5.3000578441551038E-3</v>
      </c>
      <c r="H226" s="119">
        <f t="shared" si="235"/>
        <v>44428</v>
      </c>
      <c r="I226" s="119">
        <f t="shared" si="222"/>
        <v>44428</v>
      </c>
      <c r="J226" s="120">
        <f t="shared" si="230"/>
        <v>23</v>
      </c>
      <c r="K226" s="120">
        <f t="shared" si="210"/>
        <v>4</v>
      </c>
      <c r="L226" s="8">
        <f t="shared" si="231"/>
        <v>1.0009197299999999</v>
      </c>
      <c r="M226" s="121">
        <f t="shared" si="211"/>
        <v>1.0083006699999999</v>
      </c>
      <c r="N226" s="121">
        <f t="shared" si="242"/>
        <v>1.0648243603473737</v>
      </c>
      <c r="O226" s="114">
        <f t="shared" si="207"/>
        <v>1.06580371</v>
      </c>
      <c r="P226" s="114">
        <f t="shared" si="223"/>
        <v>1065.8037099999999</v>
      </c>
      <c r="Q226" s="11">
        <f t="shared" si="236"/>
        <v>0</v>
      </c>
      <c r="R226" s="30">
        <f t="shared" si="232"/>
        <v>0</v>
      </c>
      <c r="S226" s="8">
        <f t="shared" si="224"/>
        <v>0</v>
      </c>
      <c r="T226" s="123">
        <f t="shared" si="233"/>
        <v>8.5599999999999996E-2</v>
      </c>
      <c r="U226" s="122">
        <f t="shared" si="206"/>
        <v>4</v>
      </c>
      <c r="V226" s="122">
        <v>252</v>
      </c>
      <c r="W226" s="121">
        <f t="shared" si="225"/>
        <v>1.0013045460000001</v>
      </c>
      <c r="X226" s="114">
        <f t="shared" si="226"/>
        <v>1.39038996</v>
      </c>
      <c r="Y226" s="114">
        <f t="shared" si="227"/>
        <v>0</v>
      </c>
      <c r="Z226" s="126" t="str">
        <f t="shared" si="237"/>
        <v>A+J=</v>
      </c>
      <c r="AA226" s="119">
        <f t="shared" si="238"/>
        <v>44428</v>
      </c>
      <c r="AB226" s="4"/>
      <c r="AD226" s="174">
        <f>[2]Plan1!$A280</f>
        <v>45335</v>
      </c>
      <c r="AE226" s="144" t="str">
        <f>[2]Plan1!$C280</f>
        <v>Carnaval</v>
      </c>
      <c r="AG226" s="134">
        <f t="shared" si="216"/>
        <v>50</v>
      </c>
      <c r="AH226" s="136">
        <f t="shared" si="218"/>
        <v>45708</v>
      </c>
      <c r="AI226" s="136">
        <f t="shared" si="239"/>
        <v>45707</v>
      </c>
      <c r="AJ226" s="136">
        <f t="shared" si="240"/>
        <v>45708</v>
      </c>
      <c r="AK226" s="136">
        <f t="shared" si="219"/>
        <v>45736</v>
      </c>
      <c r="AL226" s="134">
        <f t="shared" si="241"/>
        <v>18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28"/>
        <v>44403</v>
      </c>
      <c r="B227" s="114">
        <f t="shared" si="220"/>
        <v>1067.1940999599999</v>
      </c>
      <c r="C227" s="114">
        <f t="shared" si="234"/>
        <v>1000</v>
      </c>
      <c r="D227" s="115">
        <f t="shared" si="229"/>
        <v>5739.56</v>
      </c>
      <c r="E227" s="116">
        <f t="shared" si="208"/>
        <v>5769.98</v>
      </c>
      <c r="F227" s="117">
        <f t="shared" si="209"/>
        <v>44367</v>
      </c>
      <c r="G227" s="118">
        <f t="shared" si="221"/>
        <v>5.3000578441551038E-3</v>
      </c>
      <c r="H227" s="119">
        <f t="shared" si="235"/>
        <v>44428</v>
      </c>
      <c r="I227" s="119">
        <f t="shared" si="222"/>
        <v>44428</v>
      </c>
      <c r="J227" s="120">
        <f t="shared" si="230"/>
        <v>23</v>
      </c>
      <c r="K227" s="120">
        <f t="shared" si="210"/>
        <v>4</v>
      </c>
      <c r="L227" s="8">
        <f t="shared" si="231"/>
        <v>1.0009197299999999</v>
      </c>
      <c r="M227" s="121">
        <f t="shared" si="211"/>
        <v>1.0083006699999999</v>
      </c>
      <c r="N227" s="121">
        <f t="shared" si="242"/>
        <v>1.0648243603473737</v>
      </c>
      <c r="O227" s="114">
        <f t="shared" si="207"/>
        <v>1.06580371</v>
      </c>
      <c r="P227" s="114">
        <f t="shared" si="223"/>
        <v>1065.8037099999999</v>
      </c>
      <c r="Q227" s="11">
        <f t="shared" si="236"/>
        <v>0</v>
      </c>
      <c r="R227" s="30">
        <f t="shared" si="232"/>
        <v>0</v>
      </c>
      <c r="S227" s="8">
        <f t="shared" si="224"/>
        <v>0</v>
      </c>
      <c r="T227" s="123">
        <f t="shared" si="233"/>
        <v>8.5599999999999996E-2</v>
      </c>
      <c r="U227" s="122">
        <f t="shared" si="206"/>
        <v>4</v>
      </c>
      <c r="V227" s="122">
        <v>252</v>
      </c>
      <c r="W227" s="121">
        <f t="shared" si="225"/>
        <v>1.0013045460000001</v>
      </c>
      <c r="X227" s="114">
        <f t="shared" si="226"/>
        <v>1.39038996</v>
      </c>
      <c r="Y227" s="114">
        <f t="shared" si="227"/>
        <v>0</v>
      </c>
      <c r="Z227" s="126" t="str">
        <f t="shared" si="237"/>
        <v>A+J=</v>
      </c>
      <c r="AA227" s="119">
        <f t="shared" si="238"/>
        <v>44428</v>
      </c>
      <c r="AB227" s="4"/>
      <c r="AD227" s="174">
        <f>[2]Plan1!$A281</f>
        <v>45380</v>
      </c>
      <c r="AE227" s="144" t="str">
        <f>[2]Plan1!$C281</f>
        <v>Paixão de Cristo</v>
      </c>
      <c r="AG227" s="134">
        <f t="shared" si="216"/>
        <v>51</v>
      </c>
      <c r="AH227" s="136">
        <f t="shared" si="218"/>
        <v>45736</v>
      </c>
      <c r="AI227" s="136">
        <f t="shared" si="239"/>
        <v>45735</v>
      </c>
      <c r="AJ227" s="136">
        <f t="shared" si="240"/>
        <v>45736</v>
      </c>
      <c r="AK227" s="136">
        <f t="shared" si="219"/>
        <v>45769</v>
      </c>
      <c r="AL227" s="134">
        <f t="shared" si="241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28"/>
        <v>44404</v>
      </c>
      <c r="B228" s="114">
        <f t="shared" si="220"/>
        <v>1067.7873599700001</v>
      </c>
      <c r="C228" s="114">
        <f t="shared" si="234"/>
        <v>1000</v>
      </c>
      <c r="D228" s="115">
        <f t="shared" si="229"/>
        <v>5739.56</v>
      </c>
      <c r="E228" s="116">
        <f t="shared" si="208"/>
        <v>5769.98</v>
      </c>
      <c r="F228" s="117">
        <f t="shared" si="209"/>
        <v>44367</v>
      </c>
      <c r="G228" s="118">
        <f t="shared" si="221"/>
        <v>5.3000578441551038E-3</v>
      </c>
      <c r="H228" s="119">
        <f t="shared" si="235"/>
        <v>44428</v>
      </c>
      <c r="I228" s="119">
        <f t="shared" si="222"/>
        <v>44428</v>
      </c>
      <c r="J228" s="120">
        <f t="shared" si="230"/>
        <v>23</v>
      </c>
      <c r="K228" s="120">
        <f t="shared" si="210"/>
        <v>5</v>
      </c>
      <c r="L228" s="8">
        <f t="shared" si="231"/>
        <v>1.0011498000000001</v>
      </c>
      <c r="M228" s="121">
        <f t="shared" si="211"/>
        <v>1.0083006699999999</v>
      </c>
      <c r="N228" s="121">
        <f t="shared" si="242"/>
        <v>1.0648243603473737</v>
      </c>
      <c r="O228" s="114">
        <f t="shared" si="207"/>
        <v>1.0660486899999999</v>
      </c>
      <c r="P228" s="114">
        <f t="shared" si="223"/>
        <v>1066.0486900000001</v>
      </c>
      <c r="Q228" s="11">
        <f t="shared" si="236"/>
        <v>0</v>
      </c>
      <c r="R228" s="30">
        <f t="shared" si="232"/>
        <v>0</v>
      </c>
      <c r="S228" s="8">
        <f t="shared" si="224"/>
        <v>0</v>
      </c>
      <c r="T228" s="123">
        <f t="shared" si="233"/>
        <v>8.5599999999999996E-2</v>
      </c>
      <c r="U228" s="122">
        <f t="shared" si="206"/>
        <v>5</v>
      </c>
      <c r="V228" s="122">
        <v>252</v>
      </c>
      <c r="W228" s="121">
        <f t="shared" si="225"/>
        <v>1.0016309480000001</v>
      </c>
      <c r="X228" s="114">
        <f t="shared" si="226"/>
        <v>1.7386699699999999</v>
      </c>
      <c r="Y228" s="114">
        <f t="shared" si="227"/>
        <v>0</v>
      </c>
      <c r="Z228" s="126" t="str">
        <f t="shared" si="237"/>
        <v>A+J=</v>
      </c>
      <c r="AA228" s="119">
        <f t="shared" si="238"/>
        <v>44428</v>
      </c>
      <c r="AB228" s="4"/>
      <c r="AD228" s="174">
        <f>[2]Plan1!$A282</f>
        <v>45403</v>
      </c>
      <c r="AE228" s="144" t="str">
        <f>[2]Plan1!$C282</f>
        <v>Tiradentes</v>
      </c>
      <c r="AG228" s="134">
        <f t="shared" si="216"/>
        <v>52</v>
      </c>
      <c r="AH228" s="136">
        <f t="shared" si="218"/>
        <v>45767</v>
      </c>
      <c r="AI228" s="136">
        <f t="shared" si="239"/>
        <v>45764</v>
      </c>
      <c r="AJ228" s="136">
        <f t="shared" si="240"/>
        <v>45769</v>
      </c>
      <c r="AK228" s="136">
        <f t="shared" si="219"/>
        <v>45797</v>
      </c>
      <c r="AL228" s="134">
        <f t="shared" si="241"/>
        <v>19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28"/>
        <v>44405</v>
      </c>
      <c r="B229" s="114">
        <f t="shared" si="220"/>
        <v>1068.3809541200001</v>
      </c>
      <c r="C229" s="114">
        <f t="shared" si="234"/>
        <v>1000</v>
      </c>
      <c r="D229" s="115">
        <f t="shared" si="229"/>
        <v>5739.56</v>
      </c>
      <c r="E229" s="116">
        <f t="shared" si="208"/>
        <v>5769.98</v>
      </c>
      <c r="F229" s="117">
        <f t="shared" si="209"/>
        <v>44367</v>
      </c>
      <c r="G229" s="118">
        <f t="shared" si="221"/>
        <v>5.3000578441551038E-3</v>
      </c>
      <c r="H229" s="119">
        <f t="shared" si="235"/>
        <v>44428</v>
      </c>
      <c r="I229" s="119">
        <f t="shared" si="222"/>
        <v>44428</v>
      </c>
      <c r="J229" s="120">
        <f t="shared" si="230"/>
        <v>23</v>
      </c>
      <c r="K229" s="120">
        <f t="shared" si="210"/>
        <v>6</v>
      </c>
      <c r="L229" s="8">
        <f t="shared" si="231"/>
        <v>1.00137992</v>
      </c>
      <c r="M229" s="121">
        <f t="shared" si="211"/>
        <v>1.0083006699999999</v>
      </c>
      <c r="N229" s="121">
        <f t="shared" si="242"/>
        <v>1.0648243603473737</v>
      </c>
      <c r="O229" s="114">
        <f t="shared" si="207"/>
        <v>1.0662937299999999</v>
      </c>
      <c r="P229" s="114">
        <f t="shared" si="223"/>
        <v>1066.2937300000001</v>
      </c>
      <c r="Q229" s="11">
        <f t="shared" si="236"/>
        <v>0</v>
      </c>
      <c r="R229" s="30">
        <f t="shared" si="232"/>
        <v>0</v>
      </c>
      <c r="S229" s="8">
        <f t="shared" si="224"/>
        <v>0</v>
      </c>
      <c r="T229" s="123">
        <f t="shared" si="233"/>
        <v>8.5599999999999996E-2</v>
      </c>
      <c r="U229" s="122">
        <f t="shared" ref="U229:U292" si="243">IF(Q228&gt;0,1,IF(K229=K228,U228,U228+1))</f>
        <v>6</v>
      </c>
      <c r="V229" s="122">
        <v>252</v>
      </c>
      <c r="W229" s="121">
        <f t="shared" si="225"/>
        <v>1.0019574570000001</v>
      </c>
      <c r="X229" s="114">
        <f t="shared" si="226"/>
        <v>2.0872241200000001</v>
      </c>
      <c r="Y229" s="114">
        <f t="shared" si="227"/>
        <v>0</v>
      </c>
      <c r="Z229" s="126" t="str">
        <f t="shared" si="237"/>
        <v>A+J=</v>
      </c>
      <c r="AA229" s="119">
        <f t="shared" si="238"/>
        <v>44428</v>
      </c>
      <c r="AB229" s="4"/>
      <c r="AD229" s="174">
        <f>[2]Plan1!$A283</f>
        <v>45413</v>
      </c>
      <c r="AE229" s="144" t="str">
        <f>[2]Plan1!$C283</f>
        <v>Dia do Trabalho</v>
      </c>
      <c r="AG229" s="134">
        <f t="shared" si="216"/>
        <v>53</v>
      </c>
      <c r="AH229" s="136">
        <f t="shared" si="218"/>
        <v>45797</v>
      </c>
      <c r="AI229" s="136">
        <f t="shared" si="239"/>
        <v>45796</v>
      </c>
      <c r="AJ229" s="136">
        <f t="shared" si="240"/>
        <v>45797</v>
      </c>
      <c r="AK229" s="136">
        <f t="shared" si="219"/>
        <v>45828</v>
      </c>
      <c r="AL229" s="134">
        <f t="shared" si="241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28"/>
        <v>44406</v>
      </c>
      <c r="B230" s="114">
        <f t="shared" si="220"/>
        <v>1068.9748714499999</v>
      </c>
      <c r="C230" s="114">
        <f t="shared" si="234"/>
        <v>1000</v>
      </c>
      <c r="D230" s="115">
        <f t="shared" si="229"/>
        <v>5739.56</v>
      </c>
      <c r="E230" s="116">
        <f t="shared" si="208"/>
        <v>5769.98</v>
      </c>
      <c r="F230" s="117">
        <f t="shared" si="209"/>
        <v>44367</v>
      </c>
      <c r="G230" s="118">
        <f t="shared" si="221"/>
        <v>5.3000578441551038E-3</v>
      </c>
      <c r="H230" s="119">
        <f t="shared" si="235"/>
        <v>44428</v>
      </c>
      <c r="I230" s="119">
        <f t="shared" si="222"/>
        <v>44428</v>
      </c>
      <c r="J230" s="120">
        <f t="shared" si="230"/>
        <v>23</v>
      </c>
      <c r="K230" s="120">
        <f t="shared" si="210"/>
        <v>7</v>
      </c>
      <c r="L230" s="8">
        <f t="shared" si="231"/>
        <v>1.00161009</v>
      </c>
      <c r="M230" s="121">
        <f t="shared" si="211"/>
        <v>1.0083006699999999</v>
      </c>
      <c r="N230" s="121">
        <f t="shared" si="242"/>
        <v>1.0648243603473737</v>
      </c>
      <c r="O230" s="114">
        <f t="shared" si="207"/>
        <v>1.0665388200000001</v>
      </c>
      <c r="P230" s="114">
        <f t="shared" si="223"/>
        <v>1066.53882</v>
      </c>
      <c r="Q230" s="11">
        <f t="shared" si="236"/>
        <v>0</v>
      </c>
      <c r="R230" s="30">
        <f t="shared" si="232"/>
        <v>0</v>
      </c>
      <c r="S230" s="8">
        <f t="shared" si="224"/>
        <v>0</v>
      </c>
      <c r="T230" s="123">
        <f t="shared" si="233"/>
        <v>8.5599999999999996E-2</v>
      </c>
      <c r="U230" s="122">
        <f t="shared" si="243"/>
        <v>7</v>
      </c>
      <c r="V230" s="122">
        <v>252</v>
      </c>
      <c r="W230" s="121">
        <f t="shared" si="225"/>
        <v>1.0022840719999999</v>
      </c>
      <c r="X230" s="114">
        <f t="shared" si="226"/>
        <v>2.4360514499999999</v>
      </c>
      <c r="Y230" s="114">
        <f t="shared" si="227"/>
        <v>0</v>
      </c>
      <c r="Z230" s="126" t="str">
        <f t="shared" si="237"/>
        <v>A+J=</v>
      </c>
      <c r="AA230" s="119">
        <f t="shared" si="238"/>
        <v>44428</v>
      </c>
      <c r="AB230" s="4"/>
      <c r="AD230" s="174">
        <f>[2]Plan1!$A284</f>
        <v>45442</v>
      </c>
      <c r="AE230" s="144" t="str">
        <f>[2]Plan1!$C284</f>
        <v>Corpus Christi</v>
      </c>
      <c r="AG230" s="134">
        <f t="shared" si="216"/>
        <v>54</v>
      </c>
      <c r="AH230" s="136">
        <f t="shared" si="218"/>
        <v>45828</v>
      </c>
      <c r="AI230" s="136">
        <f t="shared" si="239"/>
        <v>45826</v>
      </c>
      <c r="AJ230" s="136">
        <f t="shared" si="240"/>
        <v>45828</v>
      </c>
      <c r="AK230" s="136">
        <f t="shared" si="219"/>
        <v>45859</v>
      </c>
      <c r="AL230" s="134">
        <f t="shared" si="241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28"/>
        <v>44407</v>
      </c>
      <c r="B231" s="114">
        <f t="shared" si="220"/>
        <v>1069.5691231799999</v>
      </c>
      <c r="C231" s="114">
        <f t="shared" si="234"/>
        <v>1000</v>
      </c>
      <c r="D231" s="115">
        <f t="shared" si="229"/>
        <v>5739.56</v>
      </c>
      <c r="E231" s="116">
        <f t="shared" si="208"/>
        <v>5769.98</v>
      </c>
      <c r="F231" s="117">
        <f t="shared" si="209"/>
        <v>44367</v>
      </c>
      <c r="G231" s="118">
        <f t="shared" si="221"/>
        <v>5.3000578441551038E-3</v>
      </c>
      <c r="H231" s="119">
        <f t="shared" si="235"/>
        <v>44428</v>
      </c>
      <c r="I231" s="119">
        <f t="shared" si="222"/>
        <v>44428</v>
      </c>
      <c r="J231" s="120">
        <f t="shared" si="230"/>
        <v>23</v>
      </c>
      <c r="K231" s="120">
        <f t="shared" si="210"/>
        <v>8</v>
      </c>
      <c r="L231" s="8">
        <f t="shared" si="231"/>
        <v>1.0018403199999999</v>
      </c>
      <c r="M231" s="121">
        <f t="shared" si="211"/>
        <v>1.0083006699999999</v>
      </c>
      <c r="N231" s="121">
        <f t="shared" si="242"/>
        <v>1.0648243603473737</v>
      </c>
      <c r="O231" s="114">
        <f t="shared" si="207"/>
        <v>1.0667839699999999</v>
      </c>
      <c r="P231" s="114">
        <f t="shared" si="223"/>
        <v>1066.78397</v>
      </c>
      <c r="Q231" s="11">
        <f t="shared" si="236"/>
        <v>0</v>
      </c>
      <c r="R231" s="30">
        <f t="shared" si="232"/>
        <v>0</v>
      </c>
      <c r="S231" s="8">
        <f t="shared" si="224"/>
        <v>0</v>
      </c>
      <c r="T231" s="123">
        <f t="shared" si="233"/>
        <v>8.5599999999999996E-2</v>
      </c>
      <c r="U231" s="122">
        <f t="shared" si="243"/>
        <v>8</v>
      </c>
      <c r="V231" s="122">
        <v>252</v>
      </c>
      <c r="W231" s="121">
        <f t="shared" si="225"/>
        <v>1.002610794</v>
      </c>
      <c r="X231" s="114">
        <f t="shared" si="226"/>
        <v>2.78515318</v>
      </c>
      <c r="Y231" s="114">
        <f t="shared" si="227"/>
        <v>0</v>
      </c>
      <c r="Z231" s="126" t="str">
        <f t="shared" si="237"/>
        <v>A+J=</v>
      </c>
      <c r="AA231" s="119">
        <f t="shared" si="238"/>
        <v>44428</v>
      </c>
      <c r="AB231" s="4"/>
      <c r="AD231" s="174">
        <f>[2]Plan1!$A285</f>
        <v>45542</v>
      </c>
      <c r="AE231" s="144" t="str">
        <f>[2]Plan1!$C285</f>
        <v>Independência do Brasil</v>
      </c>
      <c r="AG231" s="134">
        <f t="shared" si="216"/>
        <v>55</v>
      </c>
      <c r="AH231" s="136">
        <f t="shared" si="218"/>
        <v>45858</v>
      </c>
      <c r="AI231" s="136">
        <f t="shared" si="239"/>
        <v>45856</v>
      </c>
      <c r="AJ231" s="136">
        <f t="shared" si="240"/>
        <v>45859</v>
      </c>
      <c r="AK231" s="136">
        <f t="shared" si="219"/>
        <v>45889</v>
      </c>
      <c r="AL231" s="134">
        <f t="shared" si="241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28"/>
        <v>44408</v>
      </c>
      <c r="B232" s="114">
        <f t="shared" si="220"/>
        <v>1070.1636983600001</v>
      </c>
      <c r="C232" s="114">
        <f t="shared" si="234"/>
        <v>1000</v>
      </c>
      <c r="D232" s="115">
        <f t="shared" si="229"/>
        <v>5739.56</v>
      </c>
      <c r="E232" s="116">
        <f t="shared" si="208"/>
        <v>5769.98</v>
      </c>
      <c r="F232" s="117">
        <f t="shared" si="209"/>
        <v>44367</v>
      </c>
      <c r="G232" s="118">
        <f t="shared" si="221"/>
        <v>5.3000578441551038E-3</v>
      </c>
      <c r="H232" s="119">
        <f t="shared" si="235"/>
        <v>44428</v>
      </c>
      <c r="I232" s="119">
        <f t="shared" si="222"/>
        <v>44428</v>
      </c>
      <c r="J232" s="120">
        <f t="shared" si="230"/>
        <v>23</v>
      </c>
      <c r="K232" s="120">
        <f t="shared" si="210"/>
        <v>9</v>
      </c>
      <c r="L232" s="8">
        <f t="shared" si="231"/>
        <v>1.00207059</v>
      </c>
      <c r="M232" s="121">
        <f t="shared" si="211"/>
        <v>1.0083006699999999</v>
      </c>
      <c r="N232" s="121">
        <f t="shared" si="242"/>
        <v>1.0648243603473737</v>
      </c>
      <c r="O232" s="114">
        <f t="shared" si="207"/>
        <v>1.0670291700000001</v>
      </c>
      <c r="P232" s="114">
        <f t="shared" si="223"/>
        <v>1067.02917</v>
      </c>
      <c r="Q232" s="11">
        <f t="shared" si="236"/>
        <v>0</v>
      </c>
      <c r="R232" s="30">
        <f t="shared" si="232"/>
        <v>0</v>
      </c>
      <c r="S232" s="8">
        <f t="shared" si="224"/>
        <v>0</v>
      </c>
      <c r="T232" s="123">
        <f t="shared" si="233"/>
        <v>8.5599999999999996E-2</v>
      </c>
      <c r="U232" s="122">
        <f t="shared" si="243"/>
        <v>9</v>
      </c>
      <c r="V232" s="122">
        <v>252</v>
      </c>
      <c r="W232" s="121">
        <f t="shared" si="225"/>
        <v>1.0029376219999999</v>
      </c>
      <c r="X232" s="114">
        <f t="shared" si="226"/>
        <v>3.13452836</v>
      </c>
      <c r="Y232" s="114">
        <f t="shared" si="227"/>
        <v>0</v>
      </c>
      <c r="Z232" s="126" t="str">
        <f t="shared" si="237"/>
        <v>A+J=</v>
      </c>
      <c r="AA232" s="119">
        <f t="shared" si="238"/>
        <v>44428</v>
      </c>
      <c r="AB232" s="4"/>
      <c r="AD232" s="174">
        <f>[2]Plan1!$A286</f>
        <v>45577</v>
      </c>
      <c r="AE232" s="144" t="str">
        <f>[2]Plan1!$C286</f>
        <v>Nossa Sr.a Aparecida - Padroeira do Brasil</v>
      </c>
      <c r="AG232" s="134">
        <f t="shared" si="216"/>
        <v>56</v>
      </c>
      <c r="AH232" s="136">
        <f t="shared" si="218"/>
        <v>45889</v>
      </c>
      <c r="AI232" s="136">
        <f t="shared" si="239"/>
        <v>45888</v>
      </c>
      <c r="AJ232" s="136">
        <f t="shared" si="240"/>
        <v>45889</v>
      </c>
      <c r="AK232" s="136">
        <f t="shared" si="219"/>
        <v>45922</v>
      </c>
      <c r="AL232" s="134">
        <f t="shared" si="241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28"/>
        <v>44409</v>
      </c>
      <c r="B233" s="114">
        <f t="shared" si="220"/>
        <v>1070.1636983600001</v>
      </c>
      <c r="C233" s="114">
        <f t="shared" si="234"/>
        <v>1000</v>
      </c>
      <c r="D233" s="115">
        <f t="shared" si="229"/>
        <v>5739.56</v>
      </c>
      <c r="E233" s="116">
        <f t="shared" si="208"/>
        <v>5769.98</v>
      </c>
      <c r="F233" s="117">
        <f t="shared" si="209"/>
        <v>44367</v>
      </c>
      <c r="G233" s="118">
        <f t="shared" si="221"/>
        <v>5.3000578441551038E-3</v>
      </c>
      <c r="H233" s="119">
        <f t="shared" si="235"/>
        <v>44428</v>
      </c>
      <c r="I233" s="119">
        <f t="shared" si="222"/>
        <v>44428</v>
      </c>
      <c r="J233" s="120">
        <f t="shared" si="230"/>
        <v>23</v>
      </c>
      <c r="K233" s="120">
        <f t="shared" si="210"/>
        <v>9</v>
      </c>
      <c r="L233" s="8">
        <f t="shared" si="231"/>
        <v>1.00207059</v>
      </c>
      <c r="M233" s="121">
        <f t="shared" si="211"/>
        <v>1.0083006699999999</v>
      </c>
      <c r="N233" s="121">
        <f t="shared" si="242"/>
        <v>1.0648243603473737</v>
      </c>
      <c r="O233" s="114">
        <f t="shared" ref="O233:O296" si="244">TRUNC(TRUNC((L233*N233),15),8)</f>
        <v>1.0670291700000001</v>
      </c>
      <c r="P233" s="114">
        <f t="shared" si="223"/>
        <v>1067.02917</v>
      </c>
      <c r="Q233" s="11">
        <f t="shared" si="236"/>
        <v>0</v>
      </c>
      <c r="R233" s="30">
        <f t="shared" si="232"/>
        <v>0</v>
      </c>
      <c r="S233" s="8">
        <f t="shared" si="224"/>
        <v>0</v>
      </c>
      <c r="T233" s="123">
        <f t="shared" si="233"/>
        <v>8.5599999999999996E-2</v>
      </c>
      <c r="U233" s="122">
        <f t="shared" si="243"/>
        <v>9</v>
      </c>
      <c r="V233" s="122">
        <v>252</v>
      </c>
      <c r="W233" s="121">
        <f t="shared" si="225"/>
        <v>1.0029376219999999</v>
      </c>
      <c r="X233" s="114">
        <f t="shared" si="226"/>
        <v>3.13452836</v>
      </c>
      <c r="Y233" s="114">
        <f t="shared" si="227"/>
        <v>0</v>
      </c>
      <c r="Z233" s="126" t="str">
        <f t="shared" si="237"/>
        <v>A+J=</v>
      </c>
      <c r="AA233" s="119">
        <f t="shared" si="238"/>
        <v>44428</v>
      </c>
      <c r="AB233" s="4"/>
      <c r="AD233" s="174">
        <f>[2]Plan1!$A287</f>
        <v>45598</v>
      </c>
      <c r="AE233" s="144" t="str">
        <f>[2]Plan1!$C287</f>
        <v>Finados</v>
      </c>
      <c r="AG233" s="134">
        <f t="shared" si="216"/>
        <v>57</v>
      </c>
      <c r="AH233" s="136">
        <f t="shared" si="218"/>
        <v>45920</v>
      </c>
      <c r="AI233" s="136">
        <f t="shared" si="239"/>
        <v>45919</v>
      </c>
      <c r="AJ233" s="136">
        <f t="shared" si="240"/>
        <v>45922</v>
      </c>
      <c r="AK233" s="136">
        <f t="shared" si="219"/>
        <v>45950</v>
      </c>
      <c r="AL233" s="134">
        <f t="shared" si="241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28"/>
        <v>44410</v>
      </c>
      <c r="B234" s="114">
        <f t="shared" si="220"/>
        <v>1070.1636983600001</v>
      </c>
      <c r="C234" s="114">
        <f t="shared" si="234"/>
        <v>1000</v>
      </c>
      <c r="D234" s="115">
        <f t="shared" si="229"/>
        <v>5739.56</v>
      </c>
      <c r="E234" s="116">
        <f t="shared" ref="E234:E297" si="245">IF($K234=1,VLOOKUP($A233,$AO$10:$AS$131,4),E233)</f>
        <v>5769.98</v>
      </c>
      <c r="F234" s="117">
        <f t="shared" ref="F234:F297" si="246">IF($K234=1,VLOOKUP($A233,$AO$10:$AS$131,5),F233)</f>
        <v>44367</v>
      </c>
      <c r="G234" s="118">
        <f t="shared" si="221"/>
        <v>5.3000578441551038E-3</v>
      </c>
      <c r="H234" s="119">
        <f t="shared" si="235"/>
        <v>44428</v>
      </c>
      <c r="I234" s="119">
        <f t="shared" si="222"/>
        <v>44428</v>
      </c>
      <c r="J234" s="120">
        <f t="shared" si="230"/>
        <v>23</v>
      </c>
      <c r="K234" s="120">
        <f t="shared" ref="K234:K297" si="247">(J234-(NETWORKDAYS(A234,I234,AD$176:AD$502)-1))</f>
        <v>9</v>
      </c>
      <c r="L234" s="8">
        <f t="shared" si="231"/>
        <v>1.00207059</v>
      </c>
      <c r="M234" s="121">
        <f t="shared" ref="M234:M297" si="248">IF(I234&gt;I233,L233,M233)</f>
        <v>1.0083006699999999</v>
      </c>
      <c r="N234" s="121">
        <f t="shared" si="242"/>
        <v>1.0648243603473737</v>
      </c>
      <c r="O234" s="114">
        <f t="shared" si="244"/>
        <v>1.0670291700000001</v>
      </c>
      <c r="P234" s="114">
        <f t="shared" si="223"/>
        <v>1067.02917</v>
      </c>
      <c r="Q234" s="11">
        <f t="shared" si="236"/>
        <v>0</v>
      </c>
      <c r="R234" s="30">
        <f t="shared" si="232"/>
        <v>0</v>
      </c>
      <c r="S234" s="8">
        <f t="shared" si="224"/>
        <v>0</v>
      </c>
      <c r="T234" s="123">
        <f t="shared" si="233"/>
        <v>8.5599999999999996E-2</v>
      </c>
      <c r="U234" s="122">
        <f t="shared" si="243"/>
        <v>9</v>
      </c>
      <c r="V234" s="122">
        <v>252</v>
      </c>
      <c r="W234" s="121">
        <f t="shared" si="225"/>
        <v>1.0029376219999999</v>
      </c>
      <c r="X234" s="114">
        <f t="shared" si="226"/>
        <v>3.13452836</v>
      </c>
      <c r="Y234" s="114">
        <f t="shared" si="227"/>
        <v>0</v>
      </c>
      <c r="Z234" s="126" t="str">
        <f t="shared" si="237"/>
        <v>A+J=</v>
      </c>
      <c r="AA234" s="119">
        <f t="shared" si="238"/>
        <v>44428</v>
      </c>
      <c r="AB234" s="4"/>
      <c r="AD234" s="174">
        <f>[2]Plan1!$A288</f>
        <v>45611</v>
      </c>
      <c r="AE234" s="144" t="str">
        <f>[2]Plan1!$C288</f>
        <v>Proclamação da República</v>
      </c>
      <c r="AG234" s="134">
        <f t="shared" si="216"/>
        <v>58</v>
      </c>
      <c r="AH234" s="136">
        <f t="shared" si="218"/>
        <v>45950</v>
      </c>
      <c r="AI234" s="136">
        <f t="shared" si="239"/>
        <v>45947</v>
      </c>
      <c r="AJ234" s="136">
        <f t="shared" si="240"/>
        <v>45950</v>
      </c>
      <c r="AK234" s="136">
        <f t="shared" si="219"/>
        <v>45982</v>
      </c>
      <c r="AL234" s="134">
        <f t="shared" si="241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28"/>
        <v>44411</v>
      </c>
      <c r="B235" s="114">
        <f t="shared" si="220"/>
        <v>1070.75861717</v>
      </c>
      <c r="C235" s="114">
        <f t="shared" si="234"/>
        <v>1000</v>
      </c>
      <c r="D235" s="115">
        <f t="shared" si="229"/>
        <v>5739.56</v>
      </c>
      <c r="E235" s="116">
        <f t="shared" si="245"/>
        <v>5769.98</v>
      </c>
      <c r="F235" s="117">
        <f t="shared" si="246"/>
        <v>44367</v>
      </c>
      <c r="G235" s="118">
        <f t="shared" si="221"/>
        <v>5.3000578441551038E-3</v>
      </c>
      <c r="H235" s="119">
        <f t="shared" si="235"/>
        <v>44428</v>
      </c>
      <c r="I235" s="119">
        <f t="shared" si="222"/>
        <v>44428</v>
      </c>
      <c r="J235" s="120">
        <f t="shared" si="230"/>
        <v>23</v>
      </c>
      <c r="K235" s="120">
        <f t="shared" si="247"/>
        <v>10</v>
      </c>
      <c r="L235" s="8">
        <f t="shared" si="231"/>
        <v>1.0023009300000001</v>
      </c>
      <c r="M235" s="121">
        <f t="shared" si="248"/>
        <v>1.0083006699999999</v>
      </c>
      <c r="N235" s="121">
        <f t="shared" si="242"/>
        <v>1.0648243603473737</v>
      </c>
      <c r="O235" s="114">
        <f t="shared" si="244"/>
        <v>1.06727444</v>
      </c>
      <c r="P235" s="114">
        <f t="shared" si="223"/>
        <v>1067.2744399999999</v>
      </c>
      <c r="Q235" s="11">
        <f t="shared" si="236"/>
        <v>0</v>
      </c>
      <c r="R235" s="30">
        <f t="shared" si="232"/>
        <v>0</v>
      </c>
      <c r="S235" s="8">
        <f t="shared" si="224"/>
        <v>0</v>
      </c>
      <c r="T235" s="123">
        <f t="shared" si="233"/>
        <v>8.5599999999999996E-2</v>
      </c>
      <c r="U235" s="122">
        <f t="shared" si="243"/>
        <v>10</v>
      </c>
      <c r="V235" s="122">
        <v>252</v>
      </c>
      <c r="W235" s="121">
        <f t="shared" si="225"/>
        <v>1.003264556</v>
      </c>
      <c r="X235" s="114">
        <f t="shared" si="226"/>
        <v>3.4841771700000002</v>
      </c>
      <c r="Y235" s="114">
        <f t="shared" si="227"/>
        <v>0</v>
      </c>
      <c r="Z235" s="126" t="str">
        <f t="shared" si="237"/>
        <v>A+J=</v>
      </c>
      <c r="AA235" s="119">
        <f t="shared" si="238"/>
        <v>44428</v>
      </c>
      <c r="AB235" s="4"/>
      <c r="AD235" s="174">
        <f>[2]Plan1!$A289</f>
        <v>45616</v>
      </c>
      <c r="AE235" s="144" t="str">
        <f>[2]Plan1!$C289</f>
        <v>Dia Nacional de Zumbi e da Consciência Negra</v>
      </c>
      <c r="AG235" s="134">
        <f t="shared" si="216"/>
        <v>59</v>
      </c>
      <c r="AH235" s="136">
        <f t="shared" si="218"/>
        <v>45981</v>
      </c>
      <c r="AI235" s="136">
        <f t="shared" si="239"/>
        <v>45980</v>
      </c>
      <c r="AJ235" s="136">
        <f t="shared" si="240"/>
        <v>45982</v>
      </c>
      <c r="AK235" s="136">
        <f t="shared" si="219"/>
        <v>46013</v>
      </c>
      <c r="AL235" s="134">
        <f t="shared" si="241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28"/>
        <v>44412</v>
      </c>
      <c r="B236" s="114">
        <f t="shared" si="220"/>
        <v>1071.3538618299999</v>
      </c>
      <c r="C236" s="114">
        <f t="shared" si="234"/>
        <v>1000</v>
      </c>
      <c r="D236" s="115">
        <f t="shared" si="229"/>
        <v>5739.56</v>
      </c>
      <c r="E236" s="116">
        <f t="shared" si="245"/>
        <v>5769.98</v>
      </c>
      <c r="F236" s="117">
        <f t="shared" si="246"/>
        <v>44367</v>
      </c>
      <c r="G236" s="118">
        <f t="shared" si="221"/>
        <v>5.3000578441551038E-3</v>
      </c>
      <c r="H236" s="119">
        <f t="shared" si="235"/>
        <v>44428</v>
      </c>
      <c r="I236" s="119">
        <f t="shared" si="222"/>
        <v>44428</v>
      </c>
      <c r="J236" s="120">
        <f t="shared" si="230"/>
        <v>23</v>
      </c>
      <c r="K236" s="120">
        <f t="shared" si="247"/>
        <v>11</v>
      </c>
      <c r="L236" s="8">
        <f t="shared" si="231"/>
        <v>1.00253131</v>
      </c>
      <c r="M236" s="121">
        <f t="shared" si="248"/>
        <v>1.0083006699999999</v>
      </c>
      <c r="N236" s="121">
        <f t="shared" si="242"/>
        <v>1.0648243603473737</v>
      </c>
      <c r="O236" s="114">
        <f t="shared" si="244"/>
        <v>1.0675197599999999</v>
      </c>
      <c r="P236" s="114">
        <f t="shared" si="223"/>
        <v>1067.5197599999999</v>
      </c>
      <c r="Q236" s="11">
        <f t="shared" si="236"/>
        <v>0</v>
      </c>
      <c r="R236" s="30">
        <f t="shared" si="232"/>
        <v>0</v>
      </c>
      <c r="S236" s="8">
        <f t="shared" si="224"/>
        <v>0</v>
      </c>
      <c r="T236" s="123">
        <f t="shared" si="233"/>
        <v>8.5599999999999996E-2</v>
      </c>
      <c r="U236" s="122">
        <f t="shared" si="243"/>
        <v>11</v>
      </c>
      <c r="V236" s="122">
        <v>252</v>
      </c>
      <c r="W236" s="121">
        <f t="shared" si="225"/>
        <v>1.0035915980000001</v>
      </c>
      <c r="X236" s="114">
        <f t="shared" si="226"/>
        <v>3.8341018299999998</v>
      </c>
      <c r="Y236" s="114">
        <f t="shared" si="227"/>
        <v>0</v>
      </c>
      <c r="Z236" s="126" t="str">
        <f t="shared" si="237"/>
        <v>A+J=</v>
      </c>
      <c r="AA236" s="119">
        <f t="shared" si="238"/>
        <v>44428</v>
      </c>
      <c r="AB236" s="4"/>
      <c r="AD236" s="174">
        <f>[2]Plan1!$A290</f>
        <v>45651</v>
      </c>
      <c r="AE236" s="144" t="str">
        <f>[2]Plan1!$C290</f>
        <v>Natal</v>
      </c>
      <c r="AG236" s="134">
        <f t="shared" si="216"/>
        <v>60</v>
      </c>
      <c r="AH236" s="136">
        <f t="shared" si="218"/>
        <v>46011</v>
      </c>
      <c r="AI236" s="136">
        <f t="shared" si="239"/>
        <v>46010</v>
      </c>
      <c r="AJ236" s="136">
        <f t="shared" si="240"/>
        <v>46013</v>
      </c>
      <c r="AK236" s="136">
        <f t="shared" si="219"/>
        <v>0</v>
      </c>
      <c r="AL236" s="134">
        <f t="shared" si="241"/>
        <v>-32809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28"/>
        <v>44413</v>
      </c>
      <c r="B237" s="114">
        <f t="shared" si="220"/>
        <v>1071.94942926</v>
      </c>
      <c r="C237" s="114">
        <f t="shared" si="234"/>
        <v>1000</v>
      </c>
      <c r="D237" s="115">
        <f t="shared" si="229"/>
        <v>5739.56</v>
      </c>
      <c r="E237" s="116">
        <f t="shared" si="245"/>
        <v>5769.98</v>
      </c>
      <c r="F237" s="117">
        <f t="shared" si="246"/>
        <v>44367</v>
      </c>
      <c r="G237" s="118">
        <f t="shared" si="221"/>
        <v>5.3000578441551038E-3</v>
      </c>
      <c r="H237" s="119">
        <f t="shared" si="235"/>
        <v>44428</v>
      </c>
      <c r="I237" s="119">
        <f t="shared" si="222"/>
        <v>44428</v>
      </c>
      <c r="J237" s="120">
        <f t="shared" si="230"/>
        <v>23</v>
      </c>
      <c r="K237" s="120">
        <f t="shared" si="247"/>
        <v>12</v>
      </c>
      <c r="L237" s="8">
        <f t="shared" si="231"/>
        <v>1.0027617499999999</v>
      </c>
      <c r="M237" s="121">
        <f t="shared" si="248"/>
        <v>1.0083006699999999</v>
      </c>
      <c r="N237" s="121">
        <f t="shared" si="242"/>
        <v>1.0648243603473737</v>
      </c>
      <c r="O237" s="114">
        <f t="shared" si="244"/>
        <v>1.06776513</v>
      </c>
      <c r="P237" s="114">
        <f t="shared" si="223"/>
        <v>1067.76513</v>
      </c>
      <c r="Q237" s="11">
        <f t="shared" si="236"/>
        <v>0</v>
      </c>
      <c r="R237" s="30">
        <f t="shared" si="232"/>
        <v>0</v>
      </c>
      <c r="S237" s="8">
        <f t="shared" si="224"/>
        <v>0</v>
      </c>
      <c r="T237" s="123">
        <f t="shared" si="233"/>
        <v>8.5599999999999996E-2</v>
      </c>
      <c r="U237" s="122">
        <f t="shared" si="243"/>
        <v>12</v>
      </c>
      <c r="V237" s="122">
        <v>252</v>
      </c>
      <c r="W237" s="121">
        <f t="shared" si="225"/>
        <v>1.003918745</v>
      </c>
      <c r="X237" s="114">
        <f t="shared" si="226"/>
        <v>4.1842992600000004</v>
      </c>
      <c r="Y237" s="114">
        <f t="shared" si="227"/>
        <v>0</v>
      </c>
      <c r="Z237" s="126" t="str">
        <f t="shared" si="237"/>
        <v>A+J=</v>
      </c>
      <c r="AA237" s="119">
        <f t="shared" si="238"/>
        <v>44428</v>
      </c>
      <c r="AB237" s="4"/>
      <c r="AD237" s="174">
        <f>[2]Plan1!$A291</f>
        <v>45658</v>
      </c>
      <c r="AE237" s="144" t="str">
        <f>[2]Plan1!$C291</f>
        <v>Confraternização Universal</v>
      </c>
      <c r="AG237" s="134"/>
      <c r="AH237" s="136"/>
      <c r="AI237" s="136"/>
      <c r="AJ237" s="136"/>
      <c r="AK237" s="136"/>
      <c r="AL237" s="13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28"/>
        <v>44414</v>
      </c>
      <c r="B238" s="114">
        <f t="shared" si="220"/>
        <v>1072.5453428799999</v>
      </c>
      <c r="C238" s="114">
        <f t="shared" si="234"/>
        <v>1000</v>
      </c>
      <c r="D238" s="115">
        <f t="shared" si="229"/>
        <v>5739.56</v>
      </c>
      <c r="E238" s="116">
        <f t="shared" si="245"/>
        <v>5769.98</v>
      </c>
      <c r="F238" s="117">
        <f t="shared" si="246"/>
        <v>44367</v>
      </c>
      <c r="G238" s="118">
        <f t="shared" si="221"/>
        <v>5.3000578441551038E-3</v>
      </c>
      <c r="H238" s="119">
        <f t="shared" si="235"/>
        <v>44428</v>
      </c>
      <c r="I238" s="119">
        <f t="shared" si="222"/>
        <v>44428</v>
      </c>
      <c r="J238" s="120">
        <f t="shared" si="230"/>
        <v>23</v>
      </c>
      <c r="K238" s="120">
        <f t="shared" si="247"/>
        <v>13</v>
      </c>
      <c r="L238" s="8">
        <f t="shared" si="231"/>
        <v>1.00299224</v>
      </c>
      <c r="M238" s="121">
        <f t="shared" si="248"/>
        <v>1.0083006699999999</v>
      </c>
      <c r="N238" s="121">
        <f t="shared" si="242"/>
        <v>1.0648243603473737</v>
      </c>
      <c r="O238" s="114">
        <f t="shared" si="244"/>
        <v>1.06801057</v>
      </c>
      <c r="P238" s="114">
        <f t="shared" si="223"/>
        <v>1068.0105699999999</v>
      </c>
      <c r="Q238" s="11">
        <f t="shared" si="236"/>
        <v>0</v>
      </c>
      <c r="R238" s="30">
        <f t="shared" si="232"/>
        <v>0</v>
      </c>
      <c r="S238" s="8">
        <f t="shared" si="224"/>
        <v>0</v>
      </c>
      <c r="T238" s="123">
        <f t="shared" si="233"/>
        <v>8.5599999999999996E-2</v>
      </c>
      <c r="U238" s="122">
        <f t="shared" si="243"/>
        <v>13</v>
      </c>
      <c r="V238" s="122">
        <v>252</v>
      </c>
      <c r="W238" s="121">
        <f t="shared" si="225"/>
        <v>1.004246</v>
      </c>
      <c r="X238" s="114">
        <f t="shared" si="226"/>
        <v>4.5347728800000002</v>
      </c>
      <c r="Y238" s="114">
        <f t="shared" si="227"/>
        <v>0</v>
      </c>
      <c r="Z238" s="126" t="str">
        <f t="shared" si="237"/>
        <v>A+J=</v>
      </c>
      <c r="AA238" s="119">
        <f t="shared" si="238"/>
        <v>44428</v>
      </c>
      <c r="AB238" s="4"/>
      <c r="AD238" s="174">
        <f>[2]Plan1!$A292</f>
        <v>45719</v>
      </c>
      <c r="AE238" s="144" t="str">
        <f>[2]Plan1!$C292</f>
        <v>Carnaval</v>
      </c>
      <c r="AG238" s="134"/>
      <c r="AH238" s="136"/>
      <c r="AI238" s="136"/>
      <c r="AJ238" s="136"/>
      <c r="AK238" s="136"/>
      <c r="AL238" s="13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28"/>
        <v>44415</v>
      </c>
      <c r="B239" s="114">
        <f t="shared" si="220"/>
        <v>1073.1415705499999</v>
      </c>
      <c r="C239" s="114">
        <f t="shared" si="234"/>
        <v>1000</v>
      </c>
      <c r="D239" s="115">
        <f t="shared" si="229"/>
        <v>5739.56</v>
      </c>
      <c r="E239" s="116">
        <f t="shared" si="245"/>
        <v>5769.98</v>
      </c>
      <c r="F239" s="117">
        <f t="shared" si="246"/>
        <v>44367</v>
      </c>
      <c r="G239" s="118">
        <f t="shared" si="221"/>
        <v>5.3000578441551038E-3</v>
      </c>
      <c r="H239" s="119">
        <f t="shared" si="235"/>
        <v>44428</v>
      </c>
      <c r="I239" s="119">
        <f t="shared" si="222"/>
        <v>44428</v>
      </c>
      <c r="J239" s="120">
        <f t="shared" si="230"/>
        <v>23</v>
      </c>
      <c r="K239" s="120">
        <f t="shared" si="247"/>
        <v>14</v>
      </c>
      <c r="L239" s="8">
        <f t="shared" si="231"/>
        <v>1.00322278</v>
      </c>
      <c r="M239" s="121">
        <f t="shared" si="248"/>
        <v>1.0083006699999999</v>
      </c>
      <c r="N239" s="121">
        <f t="shared" si="242"/>
        <v>1.0648243603473737</v>
      </c>
      <c r="O239" s="114">
        <f t="shared" si="244"/>
        <v>1.06825605</v>
      </c>
      <c r="P239" s="114">
        <f t="shared" si="223"/>
        <v>1068.25605</v>
      </c>
      <c r="Q239" s="11">
        <f t="shared" si="236"/>
        <v>0</v>
      </c>
      <c r="R239" s="30">
        <f t="shared" si="232"/>
        <v>0</v>
      </c>
      <c r="S239" s="8">
        <f t="shared" si="224"/>
        <v>0</v>
      </c>
      <c r="T239" s="123">
        <f t="shared" si="233"/>
        <v>8.5599999999999996E-2</v>
      </c>
      <c r="U239" s="122">
        <f t="shared" si="243"/>
        <v>14</v>
      </c>
      <c r="V239" s="122">
        <v>252</v>
      </c>
      <c r="W239" s="121">
        <f t="shared" si="225"/>
        <v>1.0045733610000001</v>
      </c>
      <c r="X239" s="114">
        <f t="shared" si="226"/>
        <v>4.8855205499999999</v>
      </c>
      <c r="Y239" s="114">
        <f t="shared" si="227"/>
        <v>0</v>
      </c>
      <c r="Z239" s="126" t="str">
        <f t="shared" si="237"/>
        <v>A+J=</v>
      </c>
      <c r="AA239" s="119">
        <f t="shared" si="238"/>
        <v>44428</v>
      </c>
      <c r="AB239" s="4"/>
      <c r="AD239" s="174">
        <f>[2]Plan1!$A293</f>
        <v>45720</v>
      </c>
      <c r="AE239" s="144" t="str">
        <f>[2]Plan1!$C293</f>
        <v>Carnaval</v>
      </c>
      <c r="AG239" s="134"/>
      <c r="AH239" s="136"/>
      <c r="AI239" s="136"/>
      <c r="AJ239" s="136"/>
      <c r="AK239" s="136"/>
      <c r="AL239" s="13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28"/>
        <v>44416</v>
      </c>
      <c r="B240" s="114">
        <f t="shared" si="220"/>
        <v>1073.1415705499999</v>
      </c>
      <c r="C240" s="114">
        <f t="shared" si="234"/>
        <v>1000</v>
      </c>
      <c r="D240" s="115">
        <f t="shared" si="229"/>
        <v>5739.56</v>
      </c>
      <c r="E240" s="116">
        <f t="shared" si="245"/>
        <v>5769.98</v>
      </c>
      <c r="F240" s="117">
        <f t="shared" si="246"/>
        <v>44367</v>
      </c>
      <c r="G240" s="118">
        <f t="shared" si="221"/>
        <v>5.3000578441551038E-3</v>
      </c>
      <c r="H240" s="119">
        <f t="shared" si="235"/>
        <v>44428</v>
      </c>
      <c r="I240" s="119">
        <f t="shared" si="222"/>
        <v>44428</v>
      </c>
      <c r="J240" s="120">
        <f t="shared" si="230"/>
        <v>23</v>
      </c>
      <c r="K240" s="120">
        <f t="shared" si="247"/>
        <v>14</v>
      </c>
      <c r="L240" s="8">
        <f t="shared" si="231"/>
        <v>1.00322278</v>
      </c>
      <c r="M240" s="121">
        <f t="shared" si="248"/>
        <v>1.0083006699999999</v>
      </c>
      <c r="N240" s="121">
        <f t="shared" si="242"/>
        <v>1.0648243603473737</v>
      </c>
      <c r="O240" s="114">
        <f t="shared" si="244"/>
        <v>1.06825605</v>
      </c>
      <c r="P240" s="114">
        <f t="shared" si="223"/>
        <v>1068.25605</v>
      </c>
      <c r="Q240" s="11">
        <f t="shared" si="236"/>
        <v>0</v>
      </c>
      <c r="R240" s="30">
        <f t="shared" si="232"/>
        <v>0</v>
      </c>
      <c r="S240" s="8">
        <f t="shared" si="224"/>
        <v>0</v>
      </c>
      <c r="T240" s="123">
        <f t="shared" si="233"/>
        <v>8.5599999999999996E-2</v>
      </c>
      <c r="U240" s="122">
        <f t="shared" si="243"/>
        <v>14</v>
      </c>
      <c r="V240" s="122">
        <v>252</v>
      </c>
      <c r="W240" s="121">
        <f t="shared" si="225"/>
        <v>1.0045733610000001</v>
      </c>
      <c r="X240" s="114">
        <f t="shared" si="226"/>
        <v>4.8855205499999999</v>
      </c>
      <c r="Y240" s="114">
        <f t="shared" si="227"/>
        <v>0</v>
      </c>
      <c r="Z240" s="126" t="str">
        <f t="shared" si="237"/>
        <v>A+J=</v>
      </c>
      <c r="AA240" s="119">
        <f t="shared" si="238"/>
        <v>44428</v>
      </c>
      <c r="AB240" s="4"/>
      <c r="AD240" s="174">
        <f>[2]Plan1!$A294</f>
        <v>45765</v>
      </c>
      <c r="AE240" s="144" t="str">
        <f>[2]Plan1!$C294</f>
        <v>Paixão de Cristo</v>
      </c>
      <c r="AG240" s="134"/>
      <c r="AH240" s="136"/>
      <c r="AI240" s="136"/>
      <c r="AJ240" s="136"/>
      <c r="AK240" s="136"/>
      <c r="AL240" s="13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28"/>
        <v>44417</v>
      </c>
      <c r="B241" s="114">
        <f t="shared" si="220"/>
        <v>1073.1415705499999</v>
      </c>
      <c r="C241" s="114">
        <f t="shared" si="234"/>
        <v>1000</v>
      </c>
      <c r="D241" s="115">
        <f t="shared" si="229"/>
        <v>5739.56</v>
      </c>
      <c r="E241" s="116">
        <f t="shared" si="245"/>
        <v>5769.98</v>
      </c>
      <c r="F241" s="117">
        <f t="shared" si="246"/>
        <v>44367</v>
      </c>
      <c r="G241" s="118">
        <f t="shared" si="221"/>
        <v>5.3000578441551038E-3</v>
      </c>
      <c r="H241" s="119">
        <f t="shared" si="235"/>
        <v>44428</v>
      </c>
      <c r="I241" s="119">
        <f t="shared" si="222"/>
        <v>44428</v>
      </c>
      <c r="J241" s="120">
        <f t="shared" si="230"/>
        <v>23</v>
      </c>
      <c r="K241" s="120">
        <f t="shared" si="247"/>
        <v>14</v>
      </c>
      <c r="L241" s="8">
        <f t="shared" si="231"/>
        <v>1.00322278</v>
      </c>
      <c r="M241" s="121">
        <f t="shared" si="248"/>
        <v>1.0083006699999999</v>
      </c>
      <c r="N241" s="121">
        <f t="shared" si="242"/>
        <v>1.0648243603473737</v>
      </c>
      <c r="O241" s="114">
        <f t="shared" si="244"/>
        <v>1.06825605</v>
      </c>
      <c r="P241" s="114">
        <f t="shared" si="223"/>
        <v>1068.25605</v>
      </c>
      <c r="Q241" s="11">
        <f t="shared" si="236"/>
        <v>0</v>
      </c>
      <c r="R241" s="30">
        <f t="shared" si="232"/>
        <v>0</v>
      </c>
      <c r="S241" s="8">
        <f t="shared" si="224"/>
        <v>0</v>
      </c>
      <c r="T241" s="123">
        <f t="shared" si="233"/>
        <v>8.5599999999999996E-2</v>
      </c>
      <c r="U241" s="122">
        <f t="shared" si="243"/>
        <v>14</v>
      </c>
      <c r="V241" s="122">
        <v>252</v>
      </c>
      <c r="W241" s="121">
        <f t="shared" si="225"/>
        <v>1.0045733610000001</v>
      </c>
      <c r="X241" s="114">
        <f t="shared" si="226"/>
        <v>4.8855205499999999</v>
      </c>
      <c r="Y241" s="114">
        <f t="shared" si="227"/>
        <v>0</v>
      </c>
      <c r="Z241" s="126" t="str">
        <f t="shared" si="237"/>
        <v>A+J=</v>
      </c>
      <c r="AA241" s="119">
        <f t="shared" si="238"/>
        <v>44428</v>
      </c>
      <c r="AB241" s="4"/>
      <c r="AD241" s="174">
        <f>[2]Plan1!$A295</f>
        <v>45768</v>
      </c>
      <c r="AE241" s="144" t="str">
        <f>[2]Plan1!$C295</f>
        <v>Tiradentes</v>
      </c>
      <c r="AG241" s="134"/>
      <c r="AH241" s="136"/>
      <c r="AI241" s="136"/>
      <c r="AJ241" s="136"/>
      <c r="AK241" s="136"/>
      <c r="AL241" s="13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28"/>
        <v>44418</v>
      </c>
      <c r="B242" s="114">
        <f t="shared" si="220"/>
        <v>1073.7381436200001</v>
      </c>
      <c r="C242" s="114">
        <f t="shared" si="234"/>
        <v>1000</v>
      </c>
      <c r="D242" s="115">
        <f t="shared" si="229"/>
        <v>5739.56</v>
      </c>
      <c r="E242" s="116">
        <f t="shared" si="245"/>
        <v>5769.98</v>
      </c>
      <c r="F242" s="117">
        <f t="shared" si="246"/>
        <v>44367</v>
      </c>
      <c r="G242" s="118">
        <f t="shared" si="221"/>
        <v>5.3000578441551038E-3</v>
      </c>
      <c r="H242" s="119">
        <f t="shared" si="235"/>
        <v>44428</v>
      </c>
      <c r="I242" s="119">
        <f t="shared" si="222"/>
        <v>44428</v>
      </c>
      <c r="J242" s="120">
        <f t="shared" si="230"/>
        <v>23</v>
      </c>
      <c r="K242" s="120">
        <f t="shared" si="247"/>
        <v>15</v>
      </c>
      <c r="L242" s="8">
        <f t="shared" si="231"/>
        <v>1.0034533800000001</v>
      </c>
      <c r="M242" s="121">
        <f t="shared" si="248"/>
        <v>1.0083006699999999</v>
      </c>
      <c r="N242" s="121">
        <f t="shared" si="242"/>
        <v>1.0648243603473737</v>
      </c>
      <c r="O242" s="114">
        <f t="shared" si="244"/>
        <v>1.0685016000000001</v>
      </c>
      <c r="P242" s="114">
        <f t="shared" si="223"/>
        <v>1068.5016000000001</v>
      </c>
      <c r="Q242" s="11">
        <f t="shared" si="236"/>
        <v>0</v>
      </c>
      <c r="R242" s="30">
        <f t="shared" si="232"/>
        <v>0</v>
      </c>
      <c r="S242" s="8">
        <f t="shared" si="224"/>
        <v>0</v>
      </c>
      <c r="T242" s="123">
        <f t="shared" si="233"/>
        <v>8.5599999999999996E-2</v>
      </c>
      <c r="U242" s="122">
        <f t="shared" si="243"/>
        <v>15</v>
      </c>
      <c r="V242" s="122">
        <v>252</v>
      </c>
      <c r="W242" s="121">
        <f t="shared" si="225"/>
        <v>1.0049008290000001</v>
      </c>
      <c r="X242" s="114">
        <f t="shared" si="226"/>
        <v>5.23654362</v>
      </c>
      <c r="Y242" s="114">
        <f t="shared" si="227"/>
        <v>0</v>
      </c>
      <c r="Z242" s="126" t="str">
        <f t="shared" si="237"/>
        <v>A+J=</v>
      </c>
      <c r="AA242" s="119">
        <f t="shared" si="238"/>
        <v>44428</v>
      </c>
      <c r="AB242" s="4"/>
      <c r="AD242" s="174">
        <f>[2]Plan1!$A296</f>
        <v>45778</v>
      </c>
      <c r="AE242" s="144" t="str">
        <f>[2]Plan1!$C296</f>
        <v>Dia do Trabalho</v>
      </c>
      <c r="AG242" s="134"/>
      <c r="AH242" s="136"/>
      <c r="AI242" s="136"/>
      <c r="AJ242" s="136"/>
      <c r="AK242" s="136"/>
      <c r="AL242" s="13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28"/>
        <v>44419</v>
      </c>
      <c r="B243" s="114">
        <f t="shared" si="220"/>
        <v>1074.33503101</v>
      </c>
      <c r="C243" s="114">
        <f t="shared" si="234"/>
        <v>1000</v>
      </c>
      <c r="D243" s="115">
        <f t="shared" si="229"/>
        <v>5739.56</v>
      </c>
      <c r="E243" s="116">
        <f t="shared" si="245"/>
        <v>5769.98</v>
      </c>
      <c r="F243" s="117">
        <f t="shared" si="246"/>
        <v>44367</v>
      </c>
      <c r="G243" s="118">
        <f t="shared" si="221"/>
        <v>5.3000578441551038E-3</v>
      </c>
      <c r="H243" s="119">
        <f t="shared" si="235"/>
        <v>44428</v>
      </c>
      <c r="I243" s="119">
        <f t="shared" si="222"/>
        <v>44428</v>
      </c>
      <c r="J243" s="120">
        <f t="shared" si="230"/>
        <v>23</v>
      </c>
      <c r="K243" s="120">
        <f t="shared" si="247"/>
        <v>16</v>
      </c>
      <c r="L243" s="8">
        <f t="shared" si="231"/>
        <v>1.0036840199999999</v>
      </c>
      <c r="M243" s="121">
        <f t="shared" si="248"/>
        <v>1.0083006699999999</v>
      </c>
      <c r="N243" s="121">
        <f t="shared" si="242"/>
        <v>1.0648243603473737</v>
      </c>
      <c r="O243" s="114">
        <f t="shared" si="244"/>
        <v>1.0687471900000001</v>
      </c>
      <c r="P243" s="114">
        <f t="shared" si="223"/>
        <v>1068.74719</v>
      </c>
      <c r="Q243" s="11">
        <f t="shared" si="236"/>
        <v>0</v>
      </c>
      <c r="R243" s="30">
        <f t="shared" si="232"/>
        <v>0</v>
      </c>
      <c r="S243" s="8">
        <f t="shared" si="224"/>
        <v>0</v>
      </c>
      <c r="T243" s="123">
        <f t="shared" si="233"/>
        <v>8.5599999999999996E-2</v>
      </c>
      <c r="U243" s="122">
        <f t="shared" si="243"/>
        <v>16</v>
      </c>
      <c r="V243" s="122">
        <v>252</v>
      </c>
      <c r="W243" s="121">
        <f t="shared" si="225"/>
        <v>1.005228403</v>
      </c>
      <c r="X243" s="114">
        <f t="shared" si="226"/>
        <v>5.58784101</v>
      </c>
      <c r="Y243" s="114">
        <f t="shared" si="227"/>
        <v>0</v>
      </c>
      <c r="Z243" s="126" t="str">
        <f t="shared" si="237"/>
        <v>A+J=</v>
      </c>
      <c r="AA243" s="119">
        <f t="shared" si="238"/>
        <v>44428</v>
      </c>
      <c r="AB243" s="4"/>
      <c r="AD243" s="174">
        <f>[2]Plan1!$A297</f>
        <v>45827</v>
      </c>
      <c r="AE243" s="144" t="str">
        <f>[2]Plan1!$C297</f>
        <v>Corpus Christi</v>
      </c>
      <c r="AG243" s="134"/>
      <c r="AH243" s="136"/>
      <c r="AI243" s="136"/>
      <c r="AJ243" s="136"/>
      <c r="AK243" s="136"/>
      <c r="AL243" s="13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28"/>
        <v>44420</v>
      </c>
      <c r="B244" s="114">
        <f t="shared" si="220"/>
        <v>1074.9322751900002</v>
      </c>
      <c r="C244" s="114">
        <f t="shared" si="234"/>
        <v>1000</v>
      </c>
      <c r="D244" s="115">
        <f t="shared" si="229"/>
        <v>5739.56</v>
      </c>
      <c r="E244" s="116">
        <f t="shared" si="245"/>
        <v>5769.98</v>
      </c>
      <c r="F244" s="117">
        <f t="shared" si="246"/>
        <v>44367</v>
      </c>
      <c r="G244" s="118">
        <f t="shared" si="221"/>
        <v>5.3000578441551038E-3</v>
      </c>
      <c r="H244" s="119">
        <f t="shared" si="235"/>
        <v>44428</v>
      </c>
      <c r="I244" s="119">
        <f t="shared" si="222"/>
        <v>44428</v>
      </c>
      <c r="J244" s="120">
        <f t="shared" si="230"/>
        <v>23</v>
      </c>
      <c r="K244" s="120">
        <f t="shared" si="247"/>
        <v>17</v>
      </c>
      <c r="L244" s="8">
        <f t="shared" si="231"/>
        <v>1.00391473</v>
      </c>
      <c r="M244" s="121">
        <f t="shared" si="248"/>
        <v>1.0083006699999999</v>
      </c>
      <c r="N244" s="121">
        <f t="shared" si="242"/>
        <v>1.0648243603473737</v>
      </c>
      <c r="O244" s="114">
        <f t="shared" si="244"/>
        <v>1.06899286</v>
      </c>
      <c r="P244" s="114">
        <f t="shared" si="223"/>
        <v>1068.9928600000001</v>
      </c>
      <c r="Q244" s="11">
        <f t="shared" si="236"/>
        <v>0</v>
      </c>
      <c r="R244" s="30">
        <f t="shared" si="232"/>
        <v>0</v>
      </c>
      <c r="S244" s="8">
        <f t="shared" si="224"/>
        <v>0</v>
      </c>
      <c r="T244" s="123">
        <f t="shared" si="233"/>
        <v>8.5599999999999996E-2</v>
      </c>
      <c r="U244" s="122">
        <f t="shared" si="243"/>
        <v>17</v>
      </c>
      <c r="V244" s="122">
        <v>252</v>
      </c>
      <c r="W244" s="121">
        <f t="shared" si="225"/>
        <v>1.005556085</v>
      </c>
      <c r="X244" s="114">
        <f t="shared" si="226"/>
        <v>5.9394151900000001</v>
      </c>
      <c r="Y244" s="114">
        <f t="shared" si="227"/>
        <v>0</v>
      </c>
      <c r="Z244" s="126" t="str">
        <f t="shared" si="237"/>
        <v>A+J=</v>
      </c>
      <c r="AA244" s="119">
        <f t="shared" si="238"/>
        <v>44428</v>
      </c>
      <c r="AB244" s="4"/>
      <c r="AD244" s="174">
        <f>[2]Plan1!$A298</f>
        <v>45907</v>
      </c>
      <c r="AE244" s="144" t="str">
        <f>[2]Plan1!$C298</f>
        <v>Independência do Brasil</v>
      </c>
      <c r="AG244" s="134"/>
      <c r="AH244" s="136"/>
      <c r="AI244" s="136"/>
      <c r="AJ244" s="136"/>
      <c r="AK244" s="136"/>
      <c r="AL244" s="13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28"/>
        <v>44421</v>
      </c>
      <c r="B245" s="114">
        <f t="shared" si="220"/>
        <v>1075.52982389</v>
      </c>
      <c r="C245" s="114">
        <f t="shared" si="234"/>
        <v>1000</v>
      </c>
      <c r="D245" s="115">
        <f t="shared" si="229"/>
        <v>5739.56</v>
      </c>
      <c r="E245" s="116">
        <f t="shared" si="245"/>
        <v>5769.98</v>
      </c>
      <c r="F245" s="117">
        <f t="shared" si="246"/>
        <v>44367</v>
      </c>
      <c r="G245" s="118">
        <f t="shared" si="221"/>
        <v>5.3000578441551038E-3</v>
      </c>
      <c r="H245" s="119">
        <f t="shared" si="235"/>
        <v>44428</v>
      </c>
      <c r="I245" s="119">
        <f t="shared" si="222"/>
        <v>44428</v>
      </c>
      <c r="J245" s="120">
        <f t="shared" si="230"/>
        <v>23</v>
      </c>
      <c r="K245" s="120">
        <f t="shared" si="247"/>
        <v>18</v>
      </c>
      <c r="L245" s="8">
        <f t="shared" si="231"/>
        <v>1.00414548</v>
      </c>
      <c r="M245" s="121">
        <f t="shared" si="248"/>
        <v>1.0083006699999999</v>
      </c>
      <c r="N245" s="121">
        <f t="shared" si="242"/>
        <v>1.0648243603473737</v>
      </c>
      <c r="O245" s="114">
        <f t="shared" si="244"/>
        <v>1.0692385600000001</v>
      </c>
      <c r="P245" s="114">
        <f t="shared" si="223"/>
        <v>1069.23856</v>
      </c>
      <c r="Q245" s="11">
        <f t="shared" si="236"/>
        <v>0</v>
      </c>
      <c r="R245" s="30">
        <f t="shared" si="232"/>
        <v>0</v>
      </c>
      <c r="S245" s="8">
        <f t="shared" si="224"/>
        <v>0</v>
      </c>
      <c r="T245" s="123">
        <f t="shared" si="233"/>
        <v>8.5599999999999996E-2</v>
      </c>
      <c r="U245" s="122">
        <f t="shared" si="243"/>
        <v>18</v>
      </c>
      <c r="V245" s="122">
        <v>252</v>
      </c>
      <c r="W245" s="121">
        <f t="shared" si="225"/>
        <v>1.0058838729999999</v>
      </c>
      <c r="X245" s="114">
        <f t="shared" si="226"/>
        <v>6.2912638899999997</v>
      </c>
      <c r="Y245" s="114">
        <f t="shared" si="227"/>
        <v>0</v>
      </c>
      <c r="Z245" s="126" t="str">
        <f t="shared" si="237"/>
        <v>A+J=</v>
      </c>
      <c r="AA245" s="119">
        <f t="shared" si="238"/>
        <v>44428</v>
      </c>
      <c r="AB245" s="4"/>
      <c r="AD245" s="174">
        <f>[2]Plan1!$A299</f>
        <v>45942</v>
      </c>
      <c r="AE245" s="144" t="str">
        <f>[2]Plan1!$C299</f>
        <v>Nossa Sr.a Aparecida - Padroeira do Brasil</v>
      </c>
      <c r="AG245" s="134"/>
      <c r="AH245" s="136"/>
      <c r="AI245" s="136"/>
      <c r="AJ245" s="136"/>
      <c r="AK245" s="136"/>
      <c r="AL245" s="13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28"/>
        <v>44422</v>
      </c>
      <c r="B246" s="114">
        <f t="shared" si="220"/>
        <v>1076.1277285900001</v>
      </c>
      <c r="C246" s="114">
        <f t="shared" si="234"/>
        <v>1000</v>
      </c>
      <c r="D246" s="115">
        <f t="shared" si="229"/>
        <v>5739.56</v>
      </c>
      <c r="E246" s="116">
        <f t="shared" si="245"/>
        <v>5769.98</v>
      </c>
      <c r="F246" s="117">
        <f t="shared" si="246"/>
        <v>44367</v>
      </c>
      <c r="G246" s="118">
        <f t="shared" si="221"/>
        <v>5.3000578441551038E-3</v>
      </c>
      <c r="H246" s="119">
        <f t="shared" si="235"/>
        <v>44428</v>
      </c>
      <c r="I246" s="119">
        <f t="shared" si="222"/>
        <v>44428</v>
      </c>
      <c r="J246" s="120">
        <f t="shared" si="230"/>
        <v>23</v>
      </c>
      <c r="K246" s="120">
        <f t="shared" si="247"/>
        <v>19</v>
      </c>
      <c r="L246" s="8">
        <f t="shared" si="231"/>
        <v>1.0043762899999999</v>
      </c>
      <c r="M246" s="121">
        <f t="shared" si="248"/>
        <v>1.0083006699999999</v>
      </c>
      <c r="N246" s="121">
        <f t="shared" si="242"/>
        <v>1.0648243603473737</v>
      </c>
      <c r="O246" s="114">
        <f t="shared" si="244"/>
        <v>1.06948434</v>
      </c>
      <c r="P246" s="114">
        <f t="shared" si="223"/>
        <v>1069.48434</v>
      </c>
      <c r="Q246" s="11">
        <f t="shared" si="236"/>
        <v>0</v>
      </c>
      <c r="R246" s="30">
        <f t="shared" si="232"/>
        <v>0</v>
      </c>
      <c r="S246" s="8">
        <f t="shared" si="224"/>
        <v>0</v>
      </c>
      <c r="T246" s="123">
        <f t="shared" si="233"/>
        <v>8.5599999999999996E-2</v>
      </c>
      <c r="U246" s="122">
        <f t="shared" si="243"/>
        <v>19</v>
      </c>
      <c r="V246" s="122">
        <v>252</v>
      </c>
      <c r="W246" s="121">
        <f t="shared" si="225"/>
        <v>1.006211768</v>
      </c>
      <c r="X246" s="114">
        <f t="shared" si="226"/>
        <v>6.6433885899999998</v>
      </c>
      <c r="Y246" s="114">
        <f t="shared" si="227"/>
        <v>0</v>
      </c>
      <c r="Z246" s="126" t="str">
        <f t="shared" si="237"/>
        <v>A+J=</v>
      </c>
      <c r="AA246" s="119">
        <f t="shared" si="238"/>
        <v>44428</v>
      </c>
      <c r="AB246" s="4"/>
      <c r="AD246" s="174">
        <f>[2]Plan1!$A300</f>
        <v>45963</v>
      </c>
      <c r="AE246" s="144" t="str">
        <f>[2]Plan1!$C300</f>
        <v>Finados</v>
      </c>
      <c r="AG246" s="134"/>
      <c r="AH246" s="136"/>
      <c r="AI246" s="136"/>
      <c r="AJ246" s="136"/>
      <c r="AK246" s="136"/>
      <c r="AL246" s="13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28"/>
        <v>44423</v>
      </c>
      <c r="B247" s="114">
        <f t="shared" si="220"/>
        <v>1076.1277285900001</v>
      </c>
      <c r="C247" s="114">
        <f t="shared" si="234"/>
        <v>1000</v>
      </c>
      <c r="D247" s="115">
        <f t="shared" si="229"/>
        <v>5739.56</v>
      </c>
      <c r="E247" s="116">
        <f t="shared" si="245"/>
        <v>5769.98</v>
      </c>
      <c r="F247" s="117">
        <f t="shared" si="246"/>
        <v>44367</v>
      </c>
      <c r="G247" s="118">
        <f t="shared" si="221"/>
        <v>5.3000578441551038E-3</v>
      </c>
      <c r="H247" s="119">
        <f t="shared" si="235"/>
        <v>44428</v>
      </c>
      <c r="I247" s="119">
        <f t="shared" si="222"/>
        <v>44428</v>
      </c>
      <c r="J247" s="120">
        <f t="shared" si="230"/>
        <v>23</v>
      </c>
      <c r="K247" s="120">
        <f t="shared" si="247"/>
        <v>19</v>
      </c>
      <c r="L247" s="8">
        <f t="shared" si="231"/>
        <v>1.0043762899999999</v>
      </c>
      <c r="M247" s="121">
        <f t="shared" si="248"/>
        <v>1.0083006699999999</v>
      </c>
      <c r="N247" s="121">
        <f t="shared" si="242"/>
        <v>1.0648243603473737</v>
      </c>
      <c r="O247" s="114">
        <f t="shared" si="244"/>
        <v>1.06948434</v>
      </c>
      <c r="P247" s="114">
        <f t="shared" si="223"/>
        <v>1069.48434</v>
      </c>
      <c r="Q247" s="11">
        <f t="shared" si="236"/>
        <v>0</v>
      </c>
      <c r="R247" s="30">
        <f t="shared" si="232"/>
        <v>0</v>
      </c>
      <c r="S247" s="8">
        <f t="shared" si="224"/>
        <v>0</v>
      </c>
      <c r="T247" s="123">
        <f t="shared" si="233"/>
        <v>8.5599999999999996E-2</v>
      </c>
      <c r="U247" s="122">
        <f t="shared" si="243"/>
        <v>19</v>
      </c>
      <c r="V247" s="122">
        <v>252</v>
      </c>
      <c r="W247" s="121">
        <f t="shared" si="225"/>
        <v>1.006211768</v>
      </c>
      <c r="X247" s="114">
        <f t="shared" si="226"/>
        <v>6.6433885899999998</v>
      </c>
      <c r="Y247" s="114">
        <f t="shared" si="227"/>
        <v>0</v>
      </c>
      <c r="Z247" s="126" t="str">
        <f t="shared" si="237"/>
        <v>A+J=</v>
      </c>
      <c r="AA247" s="119">
        <f t="shared" si="238"/>
        <v>44428</v>
      </c>
      <c r="AB247" s="4"/>
      <c r="AD247" s="174">
        <f>[2]Plan1!$A301</f>
        <v>45976</v>
      </c>
      <c r="AE247" s="144" t="str">
        <f>[2]Plan1!$C301</f>
        <v>Proclamação da República</v>
      </c>
      <c r="AG247" s="134"/>
      <c r="AH247" s="136"/>
      <c r="AI247" s="136"/>
      <c r="AJ247" s="136"/>
      <c r="AK247" s="136"/>
      <c r="AL247" s="13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28"/>
        <v>44424</v>
      </c>
      <c r="B248" s="114">
        <f t="shared" si="220"/>
        <v>1076.1277285900001</v>
      </c>
      <c r="C248" s="114">
        <f t="shared" si="234"/>
        <v>1000</v>
      </c>
      <c r="D248" s="115">
        <f t="shared" si="229"/>
        <v>5739.56</v>
      </c>
      <c r="E248" s="116">
        <f t="shared" si="245"/>
        <v>5769.98</v>
      </c>
      <c r="F248" s="117">
        <f t="shared" si="246"/>
        <v>44367</v>
      </c>
      <c r="G248" s="118">
        <f t="shared" si="221"/>
        <v>5.3000578441551038E-3</v>
      </c>
      <c r="H248" s="119">
        <f t="shared" si="235"/>
        <v>44428</v>
      </c>
      <c r="I248" s="119">
        <f t="shared" si="222"/>
        <v>44428</v>
      </c>
      <c r="J248" s="120">
        <f t="shared" si="230"/>
        <v>23</v>
      </c>
      <c r="K248" s="120">
        <f t="shared" si="247"/>
        <v>19</v>
      </c>
      <c r="L248" s="8">
        <f t="shared" si="231"/>
        <v>1.0043762899999999</v>
      </c>
      <c r="M248" s="121">
        <f t="shared" si="248"/>
        <v>1.0083006699999999</v>
      </c>
      <c r="N248" s="121">
        <f t="shared" si="242"/>
        <v>1.0648243603473737</v>
      </c>
      <c r="O248" s="114">
        <f t="shared" si="244"/>
        <v>1.06948434</v>
      </c>
      <c r="P248" s="114">
        <f t="shared" si="223"/>
        <v>1069.48434</v>
      </c>
      <c r="Q248" s="11">
        <f t="shared" si="236"/>
        <v>0</v>
      </c>
      <c r="R248" s="30">
        <f t="shared" si="232"/>
        <v>0</v>
      </c>
      <c r="S248" s="8">
        <f t="shared" si="224"/>
        <v>0</v>
      </c>
      <c r="T248" s="123">
        <f t="shared" si="233"/>
        <v>8.5599999999999996E-2</v>
      </c>
      <c r="U248" s="122">
        <f t="shared" si="243"/>
        <v>19</v>
      </c>
      <c r="V248" s="122">
        <v>252</v>
      </c>
      <c r="W248" s="121">
        <f t="shared" si="225"/>
        <v>1.006211768</v>
      </c>
      <c r="X248" s="114">
        <f t="shared" si="226"/>
        <v>6.6433885899999998</v>
      </c>
      <c r="Y248" s="114">
        <f t="shared" si="227"/>
        <v>0</v>
      </c>
      <c r="Z248" s="126" t="str">
        <f t="shared" si="237"/>
        <v>A+J=</v>
      </c>
      <c r="AA248" s="119">
        <f t="shared" si="238"/>
        <v>44428</v>
      </c>
      <c r="AB248" s="4"/>
      <c r="AD248" s="174">
        <f>[2]Plan1!$A302</f>
        <v>45981</v>
      </c>
      <c r="AE248" s="144" t="str">
        <f>[2]Plan1!$C302</f>
        <v>Dia Nacional de Zumbi e da Consciência Negra</v>
      </c>
      <c r="AG248" s="134"/>
      <c r="AH248" s="136"/>
      <c r="AI248" s="136"/>
      <c r="AJ248" s="136"/>
      <c r="AK248" s="136"/>
      <c r="AL248" s="13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28"/>
        <v>44425</v>
      </c>
      <c r="B249" s="114">
        <f t="shared" si="220"/>
        <v>1076.7259492000001</v>
      </c>
      <c r="C249" s="114">
        <f t="shared" si="234"/>
        <v>1000</v>
      </c>
      <c r="D249" s="115">
        <f t="shared" si="229"/>
        <v>5739.56</v>
      </c>
      <c r="E249" s="116">
        <f t="shared" si="245"/>
        <v>5769.98</v>
      </c>
      <c r="F249" s="117">
        <f t="shared" si="246"/>
        <v>44367</v>
      </c>
      <c r="G249" s="118">
        <f t="shared" si="221"/>
        <v>5.3000578441551038E-3</v>
      </c>
      <c r="H249" s="119">
        <f t="shared" si="235"/>
        <v>44428</v>
      </c>
      <c r="I249" s="119">
        <f t="shared" si="222"/>
        <v>44428</v>
      </c>
      <c r="J249" s="120">
        <f t="shared" si="230"/>
        <v>23</v>
      </c>
      <c r="K249" s="120">
        <f t="shared" si="247"/>
        <v>20</v>
      </c>
      <c r="L249" s="8">
        <f t="shared" si="231"/>
        <v>1.00460715</v>
      </c>
      <c r="M249" s="121">
        <f t="shared" si="248"/>
        <v>1.0083006699999999</v>
      </c>
      <c r="N249" s="121">
        <f t="shared" si="242"/>
        <v>1.0648243603473737</v>
      </c>
      <c r="O249" s="114">
        <f t="shared" si="244"/>
        <v>1.06973016</v>
      </c>
      <c r="P249" s="114">
        <f t="shared" si="223"/>
        <v>1069.7301600000001</v>
      </c>
      <c r="Q249" s="11">
        <f t="shared" si="236"/>
        <v>0</v>
      </c>
      <c r="R249" s="30">
        <f t="shared" si="232"/>
        <v>0</v>
      </c>
      <c r="S249" s="8">
        <f t="shared" si="224"/>
        <v>0</v>
      </c>
      <c r="T249" s="123">
        <f t="shared" si="233"/>
        <v>8.5599999999999996E-2</v>
      </c>
      <c r="U249" s="122">
        <f t="shared" si="243"/>
        <v>20</v>
      </c>
      <c r="V249" s="122">
        <v>252</v>
      </c>
      <c r="W249" s="121">
        <f t="shared" si="225"/>
        <v>1.0065397700000001</v>
      </c>
      <c r="X249" s="114">
        <f t="shared" si="226"/>
        <v>6.9957891999999999</v>
      </c>
      <c r="Y249" s="114">
        <f t="shared" si="227"/>
        <v>0</v>
      </c>
      <c r="Z249" s="126" t="str">
        <f t="shared" si="237"/>
        <v>A+J=</v>
      </c>
      <c r="AA249" s="119">
        <f t="shared" si="238"/>
        <v>44428</v>
      </c>
      <c r="AB249" s="4"/>
      <c r="AD249" s="174">
        <f>[2]Plan1!$A303</f>
        <v>46016</v>
      </c>
      <c r="AE249" s="144" t="str">
        <f>[2]Plan1!$C303</f>
        <v>Natal</v>
      </c>
      <c r="AG249" s="134"/>
      <c r="AH249" s="136"/>
      <c r="AI249" s="136"/>
      <c r="AJ249" s="136"/>
      <c r="AK249" s="136"/>
      <c r="AL249" s="13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28"/>
        <v>44426</v>
      </c>
      <c r="B250" s="114">
        <f t="shared" si="220"/>
        <v>1077.3245160399999</v>
      </c>
      <c r="C250" s="114">
        <f t="shared" si="234"/>
        <v>1000</v>
      </c>
      <c r="D250" s="115">
        <f t="shared" si="229"/>
        <v>5739.56</v>
      </c>
      <c r="E250" s="116">
        <f t="shared" si="245"/>
        <v>5769.98</v>
      </c>
      <c r="F250" s="117">
        <f t="shared" si="246"/>
        <v>44367</v>
      </c>
      <c r="G250" s="118">
        <f t="shared" si="221"/>
        <v>5.3000578441551038E-3</v>
      </c>
      <c r="H250" s="119">
        <f t="shared" si="235"/>
        <v>44428</v>
      </c>
      <c r="I250" s="119">
        <f t="shared" si="222"/>
        <v>44428</v>
      </c>
      <c r="J250" s="120">
        <f t="shared" si="230"/>
        <v>23</v>
      </c>
      <c r="K250" s="120">
        <f t="shared" si="247"/>
        <v>21</v>
      </c>
      <c r="L250" s="8">
        <f t="shared" si="231"/>
        <v>1.0048380699999999</v>
      </c>
      <c r="M250" s="121">
        <f t="shared" si="248"/>
        <v>1.0083006699999999</v>
      </c>
      <c r="N250" s="121">
        <f t="shared" si="242"/>
        <v>1.0648243603473737</v>
      </c>
      <c r="O250" s="114">
        <f t="shared" si="244"/>
        <v>1.06997605</v>
      </c>
      <c r="P250" s="114">
        <f t="shared" si="223"/>
        <v>1069.97605</v>
      </c>
      <c r="Q250" s="11">
        <f t="shared" si="236"/>
        <v>0</v>
      </c>
      <c r="R250" s="30">
        <f t="shared" si="232"/>
        <v>0</v>
      </c>
      <c r="S250" s="8">
        <f t="shared" si="224"/>
        <v>0</v>
      </c>
      <c r="T250" s="123">
        <f t="shared" si="233"/>
        <v>8.5599999999999996E-2</v>
      </c>
      <c r="U250" s="122">
        <f t="shared" si="243"/>
        <v>21</v>
      </c>
      <c r="V250" s="122">
        <v>252</v>
      </c>
      <c r="W250" s="121">
        <f t="shared" si="225"/>
        <v>1.0068678790000001</v>
      </c>
      <c r="X250" s="114">
        <f t="shared" si="226"/>
        <v>7.3484660399999999</v>
      </c>
      <c r="Y250" s="114">
        <f t="shared" si="227"/>
        <v>0</v>
      </c>
      <c r="Z250" s="126" t="str">
        <f t="shared" si="237"/>
        <v>A+J=</v>
      </c>
      <c r="AA250" s="119">
        <f t="shared" si="238"/>
        <v>44428</v>
      </c>
      <c r="AB250" s="4"/>
      <c r="AD250" s="174">
        <f>[2]Plan1!$A304</f>
        <v>46023</v>
      </c>
      <c r="AE250" s="144" t="str">
        <f>[2]Plan1!$C304</f>
        <v>Confraternização Universal</v>
      </c>
      <c r="AG250" s="134"/>
      <c r="AH250" s="136"/>
      <c r="AI250" s="136"/>
      <c r="AJ250" s="136"/>
      <c r="AK250" s="136"/>
      <c r="AL250" s="13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28"/>
        <v>44427</v>
      </c>
      <c r="B251" s="114">
        <f t="shared" si="220"/>
        <v>1077.9233990299999</v>
      </c>
      <c r="C251" s="114">
        <f t="shared" si="234"/>
        <v>1000</v>
      </c>
      <c r="D251" s="115">
        <f t="shared" si="229"/>
        <v>5739.56</v>
      </c>
      <c r="E251" s="116">
        <f t="shared" si="245"/>
        <v>5769.98</v>
      </c>
      <c r="F251" s="117">
        <f t="shared" si="246"/>
        <v>44367</v>
      </c>
      <c r="G251" s="118">
        <f t="shared" si="221"/>
        <v>5.3000578441551038E-3</v>
      </c>
      <c r="H251" s="119">
        <f t="shared" si="235"/>
        <v>44428</v>
      </c>
      <c r="I251" s="119">
        <f t="shared" si="222"/>
        <v>44428</v>
      </c>
      <c r="J251" s="120">
        <f t="shared" si="230"/>
        <v>23</v>
      </c>
      <c r="K251" s="120">
        <f t="shared" si="247"/>
        <v>22</v>
      </c>
      <c r="L251" s="8">
        <f t="shared" si="231"/>
        <v>1.00506903</v>
      </c>
      <c r="M251" s="121">
        <f t="shared" si="248"/>
        <v>1.0083006699999999</v>
      </c>
      <c r="N251" s="121">
        <f t="shared" si="242"/>
        <v>1.0648243603473737</v>
      </c>
      <c r="O251" s="114">
        <f t="shared" si="244"/>
        <v>1.0702219799999999</v>
      </c>
      <c r="P251" s="114">
        <f t="shared" si="223"/>
        <v>1070.22198</v>
      </c>
      <c r="Q251" s="11">
        <f t="shared" si="236"/>
        <v>0</v>
      </c>
      <c r="R251" s="30">
        <f t="shared" si="232"/>
        <v>0</v>
      </c>
      <c r="S251" s="8">
        <f t="shared" si="224"/>
        <v>0</v>
      </c>
      <c r="T251" s="123">
        <f t="shared" si="233"/>
        <v>8.5599999999999996E-2</v>
      </c>
      <c r="U251" s="122">
        <f t="shared" si="243"/>
        <v>22</v>
      </c>
      <c r="V251" s="122">
        <v>252</v>
      </c>
      <c r="W251" s="121">
        <f t="shared" si="225"/>
        <v>1.0071960950000001</v>
      </c>
      <c r="X251" s="114">
        <f t="shared" si="226"/>
        <v>7.7014190300000003</v>
      </c>
      <c r="Y251" s="114">
        <f t="shared" si="227"/>
        <v>0</v>
      </c>
      <c r="Z251" s="126" t="str">
        <f t="shared" si="237"/>
        <v>A+J=</v>
      </c>
      <c r="AA251" s="119">
        <f t="shared" si="238"/>
        <v>44428</v>
      </c>
      <c r="AB251" s="4"/>
      <c r="AD251" s="174">
        <f>[2]Plan1!$A305</f>
        <v>46069</v>
      </c>
      <c r="AE251" s="144" t="str">
        <f>[2]Plan1!$C305</f>
        <v>Carnaval</v>
      </c>
      <c r="AG251" s="134"/>
      <c r="AH251" s="136"/>
      <c r="AI251" s="136"/>
      <c r="AJ251" s="136"/>
      <c r="AK251" s="136"/>
      <c r="AL251" s="13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28"/>
        <v>44428</v>
      </c>
      <c r="B252" s="114">
        <f t="shared" si="220"/>
        <v>1078.5226285299998</v>
      </c>
      <c r="C252" s="114">
        <f t="shared" si="234"/>
        <v>1000</v>
      </c>
      <c r="D252" s="115">
        <f t="shared" si="229"/>
        <v>5739.56</v>
      </c>
      <c r="E252" s="116">
        <f t="shared" si="245"/>
        <v>5769.98</v>
      </c>
      <c r="F252" s="117">
        <f t="shared" si="246"/>
        <v>44367</v>
      </c>
      <c r="G252" s="118">
        <f t="shared" si="221"/>
        <v>5.3000578441551038E-3</v>
      </c>
      <c r="H252" s="119">
        <f t="shared" si="235"/>
        <v>44459</v>
      </c>
      <c r="I252" s="119">
        <f t="shared" si="222"/>
        <v>44428</v>
      </c>
      <c r="J252" s="120">
        <f t="shared" si="230"/>
        <v>23</v>
      </c>
      <c r="K252" s="120">
        <f t="shared" si="247"/>
        <v>23</v>
      </c>
      <c r="L252" s="8">
        <f t="shared" si="231"/>
        <v>1.00530005</v>
      </c>
      <c r="M252" s="121">
        <f t="shared" si="248"/>
        <v>1.0083006699999999</v>
      </c>
      <c r="N252" s="121">
        <f t="shared" si="242"/>
        <v>1.0648243603473737</v>
      </c>
      <c r="O252" s="114">
        <f t="shared" si="244"/>
        <v>1.0704679800000001</v>
      </c>
      <c r="P252" s="114">
        <f t="shared" si="223"/>
        <v>1070.4679799999999</v>
      </c>
      <c r="Q252" s="11">
        <f t="shared" si="236"/>
        <v>8</v>
      </c>
      <c r="R252" s="30">
        <f t="shared" si="232"/>
        <v>0</v>
      </c>
      <c r="S252" s="8">
        <f t="shared" si="224"/>
        <v>0</v>
      </c>
      <c r="T252" s="123">
        <f t="shared" si="233"/>
        <v>8.5599999999999996E-2</v>
      </c>
      <c r="U252" s="122">
        <f t="shared" si="243"/>
        <v>23</v>
      </c>
      <c r="V252" s="122">
        <v>252</v>
      </c>
      <c r="W252" s="121">
        <f t="shared" si="225"/>
        <v>1.007524418</v>
      </c>
      <c r="X252" s="114">
        <f t="shared" si="226"/>
        <v>8.0546485299999997</v>
      </c>
      <c r="Y252" s="114">
        <f t="shared" si="227"/>
        <v>8.0546485299999997</v>
      </c>
      <c r="Z252" s="126" t="str">
        <f t="shared" si="237"/>
        <v>A+J=</v>
      </c>
      <c r="AA252" s="119">
        <f t="shared" si="238"/>
        <v>44428</v>
      </c>
      <c r="AB252" s="4"/>
      <c r="AD252" s="174">
        <f>[2]Plan1!$A306</f>
        <v>46070</v>
      </c>
      <c r="AE252" s="144" t="str">
        <f>[2]Plan1!$C306</f>
        <v>Carnaval</v>
      </c>
      <c r="AG252" s="134"/>
      <c r="AH252" s="136"/>
      <c r="AI252" s="136"/>
      <c r="AJ252" s="136"/>
      <c r="AK252" s="136"/>
      <c r="AL252" s="13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28"/>
        <v>44429</v>
      </c>
      <c r="B253" s="114">
        <f t="shared" si="220"/>
        <v>1071.32856466</v>
      </c>
      <c r="C253" s="114">
        <f t="shared" si="234"/>
        <v>1000</v>
      </c>
      <c r="D253" s="115">
        <f t="shared" si="229"/>
        <v>5769.98</v>
      </c>
      <c r="E253" s="116">
        <f t="shared" si="245"/>
        <v>5825.37</v>
      </c>
      <c r="F253" s="117">
        <f t="shared" si="246"/>
        <v>44397</v>
      </c>
      <c r="G253" s="118">
        <f t="shared" si="221"/>
        <v>9.5996866540266623E-3</v>
      </c>
      <c r="H253" s="119">
        <f t="shared" si="235"/>
        <v>44459</v>
      </c>
      <c r="I253" s="119">
        <f t="shared" si="222"/>
        <v>44459</v>
      </c>
      <c r="J253" s="120">
        <f t="shared" si="230"/>
        <v>20</v>
      </c>
      <c r="K253" s="120">
        <f t="shared" si="247"/>
        <v>1</v>
      </c>
      <c r="L253" s="8">
        <f t="shared" si="231"/>
        <v>1.0004778000000001</v>
      </c>
      <c r="M253" s="121">
        <f t="shared" si="248"/>
        <v>1.00530005</v>
      </c>
      <c r="N253" s="121">
        <f t="shared" si="242"/>
        <v>1.0704679826984329</v>
      </c>
      <c r="O253" s="114">
        <f t="shared" si="244"/>
        <v>1.0709794500000001</v>
      </c>
      <c r="P253" s="114">
        <f t="shared" si="223"/>
        <v>1070.97945</v>
      </c>
      <c r="Q253" s="11">
        <f t="shared" si="236"/>
        <v>0</v>
      </c>
      <c r="R253" s="30">
        <f t="shared" si="232"/>
        <v>0</v>
      </c>
      <c r="S253" s="8">
        <f t="shared" si="224"/>
        <v>0</v>
      </c>
      <c r="T253" s="123">
        <f t="shared" si="233"/>
        <v>8.5599999999999996E-2</v>
      </c>
      <c r="U253" s="122">
        <f t="shared" si="243"/>
        <v>1</v>
      </c>
      <c r="V253" s="122">
        <v>252</v>
      </c>
      <c r="W253" s="121">
        <f t="shared" si="225"/>
        <v>1.0003259769999999</v>
      </c>
      <c r="X253" s="114">
        <f t="shared" si="226"/>
        <v>0.34911466000000002</v>
      </c>
      <c r="Y253" s="114">
        <f t="shared" si="227"/>
        <v>0</v>
      </c>
      <c r="Z253" s="126" t="str">
        <f t="shared" si="237"/>
        <v>A+J=</v>
      </c>
      <c r="AA253" s="119">
        <f t="shared" si="238"/>
        <v>44459</v>
      </c>
      <c r="AB253" s="4"/>
      <c r="AD253" s="174">
        <f>[2]Plan1!$A307</f>
        <v>46115</v>
      </c>
      <c r="AE253" s="144" t="str">
        <f>[2]Plan1!$C307</f>
        <v>Paixão de Cristo</v>
      </c>
      <c r="AG253" s="134"/>
      <c r="AH253" s="136"/>
      <c r="AI253" s="136"/>
      <c r="AJ253" s="136"/>
      <c r="AK253" s="136"/>
      <c r="AL253" s="13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28"/>
        <v>44430</v>
      </c>
      <c r="B254" s="114">
        <f t="shared" si="220"/>
        <v>1071.32856466</v>
      </c>
      <c r="C254" s="114">
        <f t="shared" si="234"/>
        <v>1000</v>
      </c>
      <c r="D254" s="115">
        <f t="shared" si="229"/>
        <v>5769.98</v>
      </c>
      <c r="E254" s="116">
        <f t="shared" si="245"/>
        <v>5825.37</v>
      </c>
      <c r="F254" s="117">
        <f t="shared" si="246"/>
        <v>44397</v>
      </c>
      <c r="G254" s="118">
        <f t="shared" si="221"/>
        <v>9.5996866540266623E-3</v>
      </c>
      <c r="H254" s="119">
        <f t="shared" si="235"/>
        <v>44459</v>
      </c>
      <c r="I254" s="119">
        <f t="shared" si="222"/>
        <v>44459</v>
      </c>
      <c r="J254" s="120">
        <f t="shared" si="230"/>
        <v>20</v>
      </c>
      <c r="K254" s="120">
        <f t="shared" si="247"/>
        <v>1</v>
      </c>
      <c r="L254" s="8">
        <f t="shared" si="231"/>
        <v>1.0004778000000001</v>
      </c>
      <c r="M254" s="121">
        <f t="shared" si="248"/>
        <v>1.00530005</v>
      </c>
      <c r="N254" s="121">
        <f t="shared" si="242"/>
        <v>1.0704679826984329</v>
      </c>
      <c r="O254" s="114">
        <f t="shared" si="244"/>
        <v>1.0709794500000001</v>
      </c>
      <c r="P254" s="114">
        <f t="shared" si="223"/>
        <v>1070.97945</v>
      </c>
      <c r="Q254" s="11">
        <f t="shared" si="236"/>
        <v>0</v>
      </c>
      <c r="R254" s="30">
        <f t="shared" si="232"/>
        <v>0</v>
      </c>
      <c r="S254" s="8">
        <f t="shared" si="224"/>
        <v>0</v>
      </c>
      <c r="T254" s="123">
        <f t="shared" si="233"/>
        <v>8.5599999999999996E-2</v>
      </c>
      <c r="U254" s="122">
        <f t="shared" si="243"/>
        <v>1</v>
      </c>
      <c r="V254" s="122">
        <v>252</v>
      </c>
      <c r="W254" s="121">
        <f t="shared" si="225"/>
        <v>1.0003259769999999</v>
      </c>
      <c r="X254" s="114">
        <f t="shared" si="226"/>
        <v>0.34911466000000002</v>
      </c>
      <c r="Y254" s="114">
        <f t="shared" si="227"/>
        <v>0</v>
      </c>
      <c r="Z254" s="126" t="str">
        <f t="shared" si="237"/>
        <v>A+J=</v>
      </c>
      <c r="AA254" s="119">
        <f t="shared" si="238"/>
        <v>44459</v>
      </c>
      <c r="AB254" s="4"/>
      <c r="AD254" s="174">
        <f>[2]Plan1!$A308</f>
        <v>46133</v>
      </c>
      <c r="AE254" s="144" t="str">
        <f>[2]Plan1!$C308</f>
        <v>Tiradentes</v>
      </c>
      <c r="AG254" s="134"/>
      <c r="AH254" s="136"/>
      <c r="AI254" s="136"/>
      <c r="AJ254" s="136"/>
      <c r="AK254" s="136"/>
      <c r="AL254" s="13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28"/>
        <v>44431</v>
      </c>
      <c r="B255" s="114">
        <f t="shared" si="220"/>
        <v>1071.32856466</v>
      </c>
      <c r="C255" s="114">
        <f t="shared" si="234"/>
        <v>1000</v>
      </c>
      <c r="D255" s="115">
        <f t="shared" si="229"/>
        <v>5769.98</v>
      </c>
      <c r="E255" s="116">
        <f t="shared" si="245"/>
        <v>5825.37</v>
      </c>
      <c r="F255" s="117">
        <f t="shared" si="246"/>
        <v>44397</v>
      </c>
      <c r="G255" s="118">
        <f t="shared" si="221"/>
        <v>9.5996866540266623E-3</v>
      </c>
      <c r="H255" s="119">
        <f t="shared" si="235"/>
        <v>44459</v>
      </c>
      <c r="I255" s="119">
        <f t="shared" si="222"/>
        <v>44459</v>
      </c>
      <c r="J255" s="120">
        <f t="shared" si="230"/>
        <v>20</v>
      </c>
      <c r="K255" s="120">
        <f t="shared" si="247"/>
        <v>1</v>
      </c>
      <c r="L255" s="8">
        <f t="shared" si="231"/>
        <v>1.0004778000000001</v>
      </c>
      <c r="M255" s="121">
        <f t="shared" si="248"/>
        <v>1.00530005</v>
      </c>
      <c r="N255" s="121">
        <f t="shared" si="242"/>
        <v>1.0704679826984329</v>
      </c>
      <c r="O255" s="114">
        <f t="shared" si="244"/>
        <v>1.0709794500000001</v>
      </c>
      <c r="P255" s="114">
        <f t="shared" si="223"/>
        <v>1070.97945</v>
      </c>
      <c r="Q255" s="11">
        <f t="shared" si="236"/>
        <v>0</v>
      </c>
      <c r="R255" s="30">
        <f t="shared" si="232"/>
        <v>0</v>
      </c>
      <c r="S255" s="8">
        <f t="shared" si="224"/>
        <v>0</v>
      </c>
      <c r="T255" s="123">
        <f t="shared" si="233"/>
        <v>8.5599999999999996E-2</v>
      </c>
      <c r="U255" s="122">
        <f t="shared" si="243"/>
        <v>1</v>
      </c>
      <c r="V255" s="122">
        <v>252</v>
      </c>
      <c r="W255" s="121">
        <f t="shared" si="225"/>
        <v>1.0003259769999999</v>
      </c>
      <c r="X255" s="114">
        <f t="shared" si="226"/>
        <v>0.34911466000000002</v>
      </c>
      <c r="Y255" s="114">
        <f t="shared" si="227"/>
        <v>0</v>
      </c>
      <c r="Z255" s="126" t="str">
        <f t="shared" si="237"/>
        <v>A+J=</v>
      </c>
      <c r="AA255" s="119">
        <f t="shared" si="238"/>
        <v>44459</v>
      </c>
      <c r="AB255" s="4"/>
      <c r="AD255" s="174">
        <f>[2]Plan1!$A309</f>
        <v>46143</v>
      </c>
      <c r="AE255" s="144" t="str">
        <f>[2]Plan1!$C309</f>
        <v>Dia do Trabalho</v>
      </c>
      <c r="AG255" s="134"/>
      <c r="AH255" s="136"/>
      <c r="AI255" s="136"/>
      <c r="AJ255" s="136"/>
      <c r="AK255" s="136"/>
      <c r="AL255" s="13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28"/>
        <v>44432</v>
      </c>
      <c r="B256" s="114">
        <f t="shared" si="220"/>
        <v>1072.1898465300001</v>
      </c>
      <c r="C256" s="114">
        <f t="shared" si="234"/>
        <v>1000</v>
      </c>
      <c r="D256" s="115">
        <f t="shared" si="229"/>
        <v>5769.98</v>
      </c>
      <c r="E256" s="116">
        <f t="shared" si="245"/>
        <v>5825.37</v>
      </c>
      <c r="F256" s="117">
        <f t="shared" si="246"/>
        <v>44397</v>
      </c>
      <c r="G256" s="118">
        <f t="shared" si="221"/>
        <v>9.5996866540266623E-3</v>
      </c>
      <c r="H256" s="119">
        <f t="shared" si="235"/>
        <v>44459</v>
      </c>
      <c r="I256" s="119">
        <f t="shared" si="222"/>
        <v>44459</v>
      </c>
      <c r="J256" s="120">
        <f t="shared" si="230"/>
        <v>20</v>
      </c>
      <c r="K256" s="120">
        <f t="shared" si="247"/>
        <v>2</v>
      </c>
      <c r="L256" s="8">
        <f t="shared" si="231"/>
        <v>1.00095584</v>
      </c>
      <c r="M256" s="121">
        <f t="shared" si="248"/>
        <v>1.00530005</v>
      </c>
      <c r="N256" s="121">
        <f t="shared" si="242"/>
        <v>1.0704679826984329</v>
      </c>
      <c r="O256" s="114">
        <f t="shared" si="244"/>
        <v>1.07149117</v>
      </c>
      <c r="P256" s="114">
        <f t="shared" si="223"/>
        <v>1071.49117</v>
      </c>
      <c r="Q256" s="11">
        <f t="shared" si="236"/>
        <v>0</v>
      </c>
      <c r="R256" s="30">
        <f t="shared" si="232"/>
        <v>0</v>
      </c>
      <c r="S256" s="8">
        <f t="shared" si="224"/>
        <v>0</v>
      </c>
      <c r="T256" s="123">
        <f t="shared" si="233"/>
        <v>8.5599999999999996E-2</v>
      </c>
      <c r="U256" s="122">
        <f t="shared" si="243"/>
        <v>2</v>
      </c>
      <c r="V256" s="122">
        <v>252</v>
      </c>
      <c r="W256" s="121">
        <f t="shared" si="225"/>
        <v>1.00065206</v>
      </c>
      <c r="X256" s="114">
        <f t="shared" si="226"/>
        <v>0.69867652999999996</v>
      </c>
      <c r="Y256" s="114">
        <f t="shared" si="227"/>
        <v>0</v>
      </c>
      <c r="Z256" s="126" t="str">
        <f t="shared" si="237"/>
        <v>A+J=</v>
      </c>
      <c r="AA256" s="119">
        <f t="shared" si="238"/>
        <v>44459</v>
      </c>
      <c r="AB256" s="4"/>
      <c r="AD256" s="174">
        <f>[2]Plan1!$A310</f>
        <v>46177</v>
      </c>
      <c r="AE256" s="144" t="str">
        <f>[2]Plan1!$C310</f>
        <v>Corpus Christi</v>
      </c>
      <c r="AG256" s="134"/>
      <c r="AH256" s="136"/>
      <c r="AI256" s="136"/>
      <c r="AJ256" s="136"/>
      <c r="AK256" s="136"/>
      <c r="AL256" s="13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28"/>
        <v>44433</v>
      </c>
      <c r="B257" s="114">
        <f t="shared" si="220"/>
        <v>1073.05183708</v>
      </c>
      <c r="C257" s="114">
        <f t="shared" si="234"/>
        <v>1000</v>
      </c>
      <c r="D257" s="115">
        <f t="shared" si="229"/>
        <v>5769.98</v>
      </c>
      <c r="E257" s="116">
        <f t="shared" si="245"/>
        <v>5825.37</v>
      </c>
      <c r="F257" s="117">
        <f t="shared" si="246"/>
        <v>44397</v>
      </c>
      <c r="G257" s="118">
        <f t="shared" si="221"/>
        <v>9.5996866540266623E-3</v>
      </c>
      <c r="H257" s="119">
        <f t="shared" si="235"/>
        <v>44459</v>
      </c>
      <c r="I257" s="119">
        <f t="shared" si="222"/>
        <v>44459</v>
      </c>
      <c r="J257" s="120">
        <f t="shared" si="230"/>
        <v>20</v>
      </c>
      <c r="K257" s="120">
        <f t="shared" si="247"/>
        <v>3</v>
      </c>
      <c r="L257" s="8">
        <f t="shared" si="231"/>
        <v>1.0014341099999999</v>
      </c>
      <c r="M257" s="121">
        <f t="shared" si="248"/>
        <v>1.00530005</v>
      </c>
      <c r="N257" s="121">
        <f t="shared" si="242"/>
        <v>1.0704679826984329</v>
      </c>
      <c r="O257" s="114">
        <f t="shared" si="244"/>
        <v>1.07200315</v>
      </c>
      <c r="P257" s="114">
        <f t="shared" si="223"/>
        <v>1072.00315</v>
      </c>
      <c r="Q257" s="11">
        <f t="shared" si="236"/>
        <v>0</v>
      </c>
      <c r="R257" s="30">
        <f t="shared" si="232"/>
        <v>0</v>
      </c>
      <c r="S257" s="8">
        <f t="shared" si="224"/>
        <v>0</v>
      </c>
      <c r="T257" s="123">
        <f t="shared" si="233"/>
        <v>8.5599999999999996E-2</v>
      </c>
      <c r="U257" s="122">
        <f t="shared" si="243"/>
        <v>3</v>
      </c>
      <c r="V257" s="122">
        <v>252</v>
      </c>
      <c r="W257" s="121">
        <f t="shared" si="225"/>
        <v>1.00097825</v>
      </c>
      <c r="X257" s="114">
        <f t="shared" si="226"/>
        <v>1.0486870800000001</v>
      </c>
      <c r="Y257" s="114">
        <f t="shared" si="227"/>
        <v>0</v>
      </c>
      <c r="Z257" s="126" t="str">
        <f t="shared" si="237"/>
        <v>A+J=</v>
      </c>
      <c r="AA257" s="119">
        <f t="shared" si="238"/>
        <v>44459</v>
      </c>
      <c r="AB257" s="4"/>
      <c r="AD257" s="174">
        <f>[2]Plan1!$A311</f>
        <v>46272</v>
      </c>
      <c r="AE257" s="144" t="str">
        <f>[2]Plan1!$C311</f>
        <v>Independência do Brasil</v>
      </c>
      <c r="AG257" s="134"/>
      <c r="AH257" s="136"/>
      <c r="AI257" s="136"/>
      <c r="AJ257" s="136"/>
      <c r="AK257" s="136"/>
      <c r="AL257" s="13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28"/>
        <v>44434</v>
      </c>
      <c r="B258" s="114">
        <f t="shared" si="220"/>
        <v>1073.9144956</v>
      </c>
      <c r="C258" s="114">
        <f t="shared" si="234"/>
        <v>1000</v>
      </c>
      <c r="D258" s="115">
        <f t="shared" si="229"/>
        <v>5769.98</v>
      </c>
      <c r="E258" s="116">
        <f t="shared" si="245"/>
        <v>5825.37</v>
      </c>
      <c r="F258" s="117">
        <f t="shared" si="246"/>
        <v>44397</v>
      </c>
      <c r="G258" s="118">
        <f t="shared" si="221"/>
        <v>9.5996866540266623E-3</v>
      </c>
      <c r="H258" s="119">
        <f t="shared" si="235"/>
        <v>44459</v>
      </c>
      <c r="I258" s="119">
        <f t="shared" si="222"/>
        <v>44459</v>
      </c>
      <c r="J258" s="120">
        <f t="shared" si="230"/>
        <v>20</v>
      </c>
      <c r="K258" s="120">
        <f t="shared" si="247"/>
        <v>4</v>
      </c>
      <c r="L258" s="8">
        <f t="shared" si="231"/>
        <v>1.0019126</v>
      </c>
      <c r="M258" s="121">
        <f t="shared" si="248"/>
        <v>1.00530005</v>
      </c>
      <c r="N258" s="121">
        <f t="shared" si="242"/>
        <v>1.0704679826984329</v>
      </c>
      <c r="O258" s="114">
        <f t="shared" si="244"/>
        <v>1.07251535</v>
      </c>
      <c r="P258" s="114">
        <f t="shared" si="223"/>
        <v>1072.5153499999999</v>
      </c>
      <c r="Q258" s="11">
        <f t="shared" si="236"/>
        <v>0</v>
      </c>
      <c r="R258" s="30">
        <f t="shared" si="232"/>
        <v>0</v>
      </c>
      <c r="S258" s="8">
        <f t="shared" si="224"/>
        <v>0</v>
      </c>
      <c r="T258" s="123">
        <f t="shared" si="233"/>
        <v>8.5599999999999996E-2</v>
      </c>
      <c r="U258" s="122">
        <f t="shared" si="243"/>
        <v>4</v>
      </c>
      <c r="V258" s="122">
        <v>252</v>
      </c>
      <c r="W258" s="121">
        <f t="shared" si="225"/>
        <v>1.0013045460000001</v>
      </c>
      <c r="X258" s="114">
        <f t="shared" si="226"/>
        <v>1.3991456</v>
      </c>
      <c r="Y258" s="114">
        <f t="shared" si="227"/>
        <v>0</v>
      </c>
      <c r="Z258" s="126" t="str">
        <f t="shared" si="237"/>
        <v>A+J=</v>
      </c>
      <c r="AA258" s="119">
        <f t="shared" si="238"/>
        <v>44459</v>
      </c>
      <c r="AB258" s="4"/>
      <c r="AD258" s="174">
        <f>[2]Plan1!$A312</f>
        <v>46307</v>
      </c>
      <c r="AE258" s="144" t="str">
        <f>[2]Plan1!$C312</f>
        <v>Nossa Sr.a Aparecida - Padroeira do Brasil</v>
      </c>
      <c r="AG258" s="134"/>
      <c r="AH258" s="136"/>
      <c r="AI258" s="136"/>
      <c r="AJ258" s="136"/>
      <c r="AK258" s="136"/>
      <c r="AL258" s="13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28"/>
        <v>44435</v>
      </c>
      <c r="B259" s="114">
        <f t="shared" si="220"/>
        <v>1074.77787257</v>
      </c>
      <c r="C259" s="114">
        <f t="shared" si="234"/>
        <v>1000</v>
      </c>
      <c r="D259" s="115">
        <f t="shared" si="229"/>
        <v>5769.98</v>
      </c>
      <c r="E259" s="116">
        <f t="shared" si="245"/>
        <v>5825.37</v>
      </c>
      <c r="F259" s="117">
        <f t="shared" si="246"/>
        <v>44397</v>
      </c>
      <c r="G259" s="118">
        <f t="shared" si="221"/>
        <v>9.5996866540266623E-3</v>
      </c>
      <c r="H259" s="119">
        <f t="shared" si="235"/>
        <v>44459</v>
      </c>
      <c r="I259" s="119">
        <f t="shared" si="222"/>
        <v>44459</v>
      </c>
      <c r="J259" s="120">
        <f t="shared" si="230"/>
        <v>20</v>
      </c>
      <c r="K259" s="120">
        <f t="shared" si="247"/>
        <v>5</v>
      </c>
      <c r="L259" s="8">
        <f t="shared" si="231"/>
        <v>1.00239133</v>
      </c>
      <c r="M259" s="121">
        <f t="shared" si="248"/>
        <v>1.00530005</v>
      </c>
      <c r="N259" s="121">
        <f t="shared" si="242"/>
        <v>1.0704679826984329</v>
      </c>
      <c r="O259" s="114">
        <f t="shared" si="244"/>
        <v>1.0730278200000001</v>
      </c>
      <c r="P259" s="114">
        <f t="shared" si="223"/>
        <v>1073.02782</v>
      </c>
      <c r="Q259" s="11">
        <f t="shared" si="236"/>
        <v>0</v>
      </c>
      <c r="R259" s="30">
        <f t="shared" si="232"/>
        <v>0</v>
      </c>
      <c r="S259" s="8">
        <f t="shared" si="224"/>
        <v>0</v>
      </c>
      <c r="T259" s="123">
        <f t="shared" si="233"/>
        <v>8.5599999999999996E-2</v>
      </c>
      <c r="U259" s="122">
        <f t="shared" si="243"/>
        <v>5</v>
      </c>
      <c r="V259" s="122">
        <v>252</v>
      </c>
      <c r="W259" s="121">
        <f t="shared" si="225"/>
        <v>1.0016309480000001</v>
      </c>
      <c r="X259" s="114">
        <f t="shared" si="226"/>
        <v>1.75005257</v>
      </c>
      <c r="Y259" s="114">
        <f t="shared" si="227"/>
        <v>0</v>
      </c>
      <c r="Z259" s="126" t="str">
        <f t="shared" si="237"/>
        <v>A+J=</v>
      </c>
      <c r="AA259" s="119">
        <f t="shared" si="238"/>
        <v>44459</v>
      </c>
      <c r="AB259" s="4"/>
      <c r="AD259" s="174">
        <f>[2]Plan1!$A313</f>
        <v>46328</v>
      </c>
      <c r="AE259" s="144" t="str">
        <f>[2]Plan1!$C313</f>
        <v>Finados</v>
      </c>
      <c r="AG259" s="134"/>
      <c r="AH259" s="136"/>
      <c r="AI259" s="136"/>
      <c r="AJ259" s="136"/>
      <c r="AK259" s="136"/>
      <c r="AL259" s="13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28"/>
        <v>44436</v>
      </c>
      <c r="B260" s="114">
        <f t="shared" si="220"/>
        <v>1075.6419294</v>
      </c>
      <c r="C260" s="114">
        <f t="shared" si="234"/>
        <v>1000</v>
      </c>
      <c r="D260" s="115">
        <f t="shared" si="229"/>
        <v>5769.98</v>
      </c>
      <c r="E260" s="116">
        <f t="shared" si="245"/>
        <v>5825.37</v>
      </c>
      <c r="F260" s="117">
        <f t="shared" si="246"/>
        <v>44397</v>
      </c>
      <c r="G260" s="118">
        <f t="shared" si="221"/>
        <v>9.5996866540266623E-3</v>
      </c>
      <c r="H260" s="119">
        <f t="shared" si="235"/>
        <v>44459</v>
      </c>
      <c r="I260" s="119">
        <f t="shared" si="222"/>
        <v>44459</v>
      </c>
      <c r="J260" s="120">
        <f t="shared" si="230"/>
        <v>20</v>
      </c>
      <c r="K260" s="120">
        <f t="shared" si="247"/>
        <v>6</v>
      </c>
      <c r="L260" s="8">
        <f t="shared" si="231"/>
        <v>1.00287028</v>
      </c>
      <c r="M260" s="121">
        <f t="shared" si="248"/>
        <v>1.00530005</v>
      </c>
      <c r="N260" s="121">
        <f t="shared" si="242"/>
        <v>1.0704679826984329</v>
      </c>
      <c r="O260" s="114">
        <f t="shared" si="244"/>
        <v>1.0735405200000001</v>
      </c>
      <c r="P260" s="114">
        <f t="shared" si="223"/>
        <v>1073.54052</v>
      </c>
      <c r="Q260" s="11">
        <f t="shared" si="236"/>
        <v>0</v>
      </c>
      <c r="R260" s="30">
        <f t="shared" si="232"/>
        <v>0</v>
      </c>
      <c r="S260" s="8">
        <f t="shared" si="224"/>
        <v>0</v>
      </c>
      <c r="T260" s="123">
        <f t="shared" si="233"/>
        <v>8.5599999999999996E-2</v>
      </c>
      <c r="U260" s="122">
        <f t="shared" si="243"/>
        <v>6</v>
      </c>
      <c r="V260" s="122">
        <v>252</v>
      </c>
      <c r="W260" s="121">
        <f t="shared" si="225"/>
        <v>1.0019574570000001</v>
      </c>
      <c r="X260" s="114">
        <f t="shared" si="226"/>
        <v>2.1014094000000001</v>
      </c>
      <c r="Y260" s="114">
        <f t="shared" si="227"/>
        <v>0</v>
      </c>
      <c r="Z260" s="126" t="str">
        <f t="shared" si="237"/>
        <v>A+J=</v>
      </c>
      <c r="AA260" s="119">
        <f t="shared" si="238"/>
        <v>44459</v>
      </c>
      <c r="AB260" s="4"/>
      <c r="AD260" s="174">
        <f>[2]Plan1!$A314</f>
        <v>46341</v>
      </c>
      <c r="AE260" s="144" t="str">
        <f>[2]Plan1!$C314</f>
        <v>Proclamação da República</v>
      </c>
      <c r="AG260" s="134"/>
      <c r="AH260" s="136"/>
      <c r="AI260" s="136"/>
      <c r="AJ260" s="136"/>
      <c r="AK260" s="136"/>
      <c r="AL260" s="13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28"/>
        <v>44437</v>
      </c>
      <c r="B261" s="114">
        <f t="shared" si="220"/>
        <v>1075.6419294</v>
      </c>
      <c r="C261" s="114">
        <f t="shared" si="234"/>
        <v>1000</v>
      </c>
      <c r="D261" s="115">
        <f t="shared" si="229"/>
        <v>5769.98</v>
      </c>
      <c r="E261" s="116">
        <f t="shared" si="245"/>
        <v>5825.37</v>
      </c>
      <c r="F261" s="117">
        <f t="shared" si="246"/>
        <v>44397</v>
      </c>
      <c r="G261" s="118">
        <f t="shared" si="221"/>
        <v>9.5996866540266623E-3</v>
      </c>
      <c r="H261" s="119">
        <f t="shared" si="235"/>
        <v>44459</v>
      </c>
      <c r="I261" s="119">
        <f t="shared" si="222"/>
        <v>44459</v>
      </c>
      <c r="J261" s="120">
        <f t="shared" si="230"/>
        <v>20</v>
      </c>
      <c r="K261" s="120">
        <f t="shared" si="247"/>
        <v>6</v>
      </c>
      <c r="L261" s="8">
        <f t="shared" si="231"/>
        <v>1.00287028</v>
      </c>
      <c r="M261" s="121">
        <f t="shared" si="248"/>
        <v>1.00530005</v>
      </c>
      <c r="N261" s="121">
        <f t="shared" si="242"/>
        <v>1.0704679826984329</v>
      </c>
      <c r="O261" s="114">
        <f t="shared" si="244"/>
        <v>1.0735405200000001</v>
      </c>
      <c r="P261" s="114">
        <f t="shared" si="223"/>
        <v>1073.54052</v>
      </c>
      <c r="Q261" s="11">
        <f t="shared" si="236"/>
        <v>0</v>
      </c>
      <c r="R261" s="30">
        <f t="shared" si="232"/>
        <v>0</v>
      </c>
      <c r="S261" s="8">
        <f t="shared" si="224"/>
        <v>0</v>
      </c>
      <c r="T261" s="123">
        <f t="shared" si="233"/>
        <v>8.5599999999999996E-2</v>
      </c>
      <c r="U261" s="122">
        <f t="shared" si="243"/>
        <v>6</v>
      </c>
      <c r="V261" s="122">
        <v>252</v>
      </c>
      <c r="W261" s="121">
        <f t="shared" si="225"/>
        <v>1.0019574570000001</v>
      </c>
      <c r="X261" s="114">
        <f t="shared" si="226"/>
        <v>2.1014094000000001</v>
      </c>
      <c r="Y261" s="114">
        <f t="shared" si="227"/>
        <v>0</v>
      </c>
      <c r="Z261" s="126" t="str">
        <f t="shared" si="237"/>
        <v>A+J=</v>
      </c>
      <c r="AA261" s="119">
        <f t="shared" si="238"/>
        <v>44459</v>
      </c>
      <c r="AB261" s="4"/>
      <c r="AD261" s="174">
        <f>[2]Plan1!$A315</f>
        <v>46346</v>
      </c>
      <c r="AE261" s="144" t="str">
        <f>[2]Plan1!$C315</f>
        <v>Dia Nacional de Zumbi e da Consciência Negra</v>
      </c>
      <c r="AG261" s="134"/>
      <c r="AH261" s="136"/>
      <c r="AI261" s="136"/>
      <c r="AJ261" s="136"/>
      <c r="AK261" s="136"/>
      <c r="AL261" s="13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28"/>
        <v>44438</v>
      </c>
      <c r="B262" s="114">
        <f t="shared" si="220"/>
        <v>1075.6419294</v>
      </c>
      <c r="C262" s="114">
        <f t="shared" si="234"/>
        <v>1000</v>
      </c>
      <c r="D262" s="115">
        <f t="shared" si="229"/>
        <v>5769.98</v>
      </c>
      <c r="E262" s="116">
        <f t="shared" si="245"/>
        <v>5825.37</v>
      </c>
      <c r="F262" s="117">
        <f t="shared" si="246"/>
        <v>44397</v>
      </c>
      <c r="G262" s="118">
        <f t="shared" si="221"/>
        <v>9.5996866540266623E-3</v>
      </c>
      <c r="H262" s="119">
        <f t="shared" si="235"/>
        <v>44459</v>
      </c>
      <c r="I262" s="119">
        <f t="shared" si="222"/>
        <v>44459</v>
      </c>
      <c r="J262" s="120">
        <f t="shared" si="230"/>
        <v>20</v>
      </c>
      <c r="K262" s="120">
        <f t="shared" si="247"/>
        <v>6</v>
      </c>
      <c r="L262" s="8">
        <f t="shared" si="231"/>
        <v>1.00287028</v>
      </c>
      <c r="M262" s="121">
        <f t="shared" si="248"/>
        <v>1.00530005</v>
      </c>
      <c r="N262" s="121">
        <f t="shared" si="242"/>
        <v>1.0704679826984329</v>
      </c>
      <c r="O262" s="114">
        <f t="shared" si="244"/>
        <v>1.0735405200000001</v>
      </c>
      <c r="P262" s="114">
        <f t="shared" si="223"/>
        <v>1073.54052</v>
      </c>
      <c r="Q262" s="11">
        <f t="shared" si="236"/>
        <v>0</v>
      </c>
      <c r="R262" s="30">
        <f t="shared" si="232"/>
        <v>0</v>
      </c>
      <c r="S262" s="8">
        <f t="shared" si="224"/>
        <v>0</v>
      </c>
      <c r="T262" s="123">
        <f t="shared" si="233"/>
        <v>8.5599999999999996E-2</v>
      </c>
      <c r="U262" s="122">
        <f t="shared" si="243"/>
        <v>6</v>
      </c>
      <c r="V262" s="122">
        <v>252</v>
      </c>
      <c r="W262" s="121">
        <f t="shared" si="225"/>
        <v>1.0019574570000001</v>
      </c>
      <c r="X262" s="114">
        <f t="shared" si="226"/>
        <v>2.1014094000000001</v>
      </c>
      <c r="Y262" s="114">
        <f t="shared" si="227"/>
        <v>0</v>
      </c>
      <c r="Z262" s="126" t="str">
        <f t="shared" si="237"/>
        <v>A+J=</v>
      </c>
      <c r="AA262" s="119">
        <f t="shared" si="238"/>
        <v>44459</v>
      </c>
      <c r="AB262" s="4"/>
      <c r="AD262" s="174">
        <f>[2]Plan1!$A316</f>
        <v>46381</v>
      </c>
      <c r="AE262" s="144" t="str">
        <f>[2]Plan1!$C316</f>
        <v>Natal</v>
      </c>
      <c r="AG262" s="134"/>
      <c r="AH262" s="136"/>
      <c r="AI262" s="136"/>
      <c r="AJ262" s="136"/>
      <c r="AK262" s="136"/>
      <c r="AL262" s="13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28"/>
        <v>44439</v>
      </c>
      <c r="B263" s="114">
        <f t="shared" si="220"/>
        <v>1076.5066854500001</v>
      </c>
      <c r="C263" s="114">
        <f t="shared" si="234"/>
        <v>1000</v>
      </c>
      <c r="D263" s="115">
        <f t="shared" si="229"/>
        <v>5769.98</v>
      </c>
      <c r="E263" s="116">
        <f t="shared" si="245"/>
        <v>5825.37</v>
      </c>
      <c r="F263" s="117">
        <f t="shared" si="246"/>
        <v>44397</v>
      </c>
      <c r="G263" s="118">
        <f t="shared" si="221"/>
        <v>9.5996866540266623E-3</v>
      </c>
      <c r="H263" s="119">
        <f t="shared" si="235"/>
        <v>44459</v>
      </c>
      <c r="I263" s="119">
        <f t="shared" si="222"/>
        <v>44459</v>
      </c>
      <c r="J263" s="120">
        <f t="shared" si="230"/>
        <v>20</v>
      </c>
      <c r="K263" s="120">
        <f t="shared" si="247"/>
        <v>7</v>
      </c>
      <c r="L263" s="8">
        <f t="shared" si="231"/>
        <v>1.0033494599999999</v>
      </c>
      <c r="M263" s="121">
        <f t="shared" si="248"/>
        <v>1.00530005</v>
      </c>
      <c r="N263" s="121">
        <f t="shared" si="242"/>
        <v>1.0704679826984329</v>
      </c>
      <c r="O263" s="114">
        <f t="shared" si="244"/>
        <v>1.07405347</v>
      </c>
      <c r="P263" s="114">
        <f t="shared" si="223"/>
        <v>1074.0534700000001</v>
      </c>
      <c r="Q263" s="11">
        <f t="shared" si="236"/>
        <v>0</v>
      </c>
      <c r="R263" s="30">
        <f t="shared" si="232"/>
        <v>0</v>
      </c>
      <c r="S263" s="8">
        <f t="shared" si="224"/>
        <v>0</v>
      </c>
      <c r="T263" s="123">
        <f t="shared" si="233"/>
        <v>8.5599999999999996E-2</v>
      </c>
      <c r="U263" s="122">
        <f t="shared" si="243"/>
        <v>7</v>
      </c>
      <c r="V263" s="122">
        <v>252</v>
      </c>
      <c r="W263" s="121">
        <f t="shared" si="225"/>
        <v>1.0022840719999999</v>
      </c>
      <c r="X263" s="114">
        <f>TRUNC((P263*(W263-1)),8)</f>
        <v>2.4532154500000001</v>
      </c>
      <c r="Y263" s="114">
        <f t="shared" si="227"/>
        <v>0</v>
      </c>
      <c r="Z263" s="126" t="str">
        <f t="shared" si="237"/>
        <v>A+J=</v>
      </c>
      <c r="AA263" s="119">
        <f t="shared" si="238"/>
        <v>44459</v>
      </c>
      <c r="AB263" s="4"/>
      <c r="AD263" s="174">
        <f>[2]Plan1!$A317</f>
        <v>46388</v>
      </c>
      <c r="AE263" s="144" t="str">
        <f>[2]Plan1!$C317</f>
        <v>Confraternização Universal</v>
      </c>
      <c r="AG263" s="134"/>
      <c r="AH263" s="136"/>
      <c r="AI263" s="136"/>
      <c r="AJ263" s="136"/>
      <c r="AK263" s="136"/>
      <c r="AL263" s="13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28"/>
        <v>44440</v>
      </c>
      <c r="B264" s="114">
        <f t="shared" si="220"/>
        <v>1077.3721321799999</v>
      </c>
      <c r="C264" s="114">
        <f t="shared" si="234"/>
        <v>1000</v>
      </c>
      <c r="D264" s="115">
        <f t="shared" si="229"/>
        <v>5769.98</v>
      </c>
      <c r="E264" s="116">
        <f t="shared" si="245"/>
        <v>5825.37</v>
      </c>
      <c r="F264" s="117">
        <f t="shared" si="246"/>
        <v>44397</v>
      </c>
      <c r="G264" s="118">
        <f t="shared" si="221"/>
        <v>9.5996866540266623E-3</v>
      </c>
      <c r="H264" s="119">
        <f t="shared" si="235"/>
        <v>44459</v>
      </c>
      <c r="I264" s="119">
        <f t="shared" si="222"/>
        <v>44459</v>
      </c>
      <c r="J264" s="120">
        <f t="shared" si="230"/>
        <v>20</v>
      </c>
      <c r="K264" s="120">
        <f t="shared" si="247"/>
        <v>8</v>
      </c>
      <c r="L264" s="8">
        <f t="shared" si="231"/>
        <v>1.00382887</v>
      </c>
      <c r="M264" s="121">
        <f t="shared" si="248"/>
        <v>1.00530005</v>
      </c>
      <c r="N264" s="121">
        <f t="shared" si="242"/>
        <v>1.0704679826984329</v>
      </c>
      <c r="O264" s="114">
        <f t="shared" si="244"/>
        <v>1.0745666599999999</v>
      </c>
      <c r="P264" s="114">
        <f t="shared" si="223"/>
        <v>1074.56666</v>
      </c>
      <c r="Q264" s="11">
        <f t="shared" si="236"/>
        <v>0</v>
      </c>
      <c r="R264" s="30">
        <f t="shared" si="232"/>
        <v>0</v>
      </c>
      <c r="S264" s="8">
        <f t="shared" si="224"/>
        <v>0</v>
      </c>
      <c r="T264" s="123">
        <f t="shared" si="233"/>
        <v>8.5599999999999996E-2</v>
      </c>
      <c r="U264" s="122">
        <f t="shared" si="243"/>
        <v>8</v>
      </c>
      <c r="V264" s="122">
        <v>252</v>
      </c>
      <c r="W264" s="121">
        <f t="shared" si="225"/>
        <v>1.002610794</v>
      </c>
      <c r="X264" s="114">
        <f t="shared" si="226"/>
        <v>2.8054721800000002</v>
      </c>
      <c r="Y264" s="114">
        <f t="shared" si="227"/>
        <v>0</v>
      </c>
      <c r="Z264" s="126" t="str">
        <f t="shared" si="237"/>
        <v>A+J=</v>
      </c>
      <c r="AA264" s="119">
        <f t="shared" si="238"/>
        <v>44459</v>
      </c>
      <c r="AB264" s="4"/>
      <c r="AD264" s="174">
        <f>[2]Plan1!$A318</f>
        <v>46426</v>
      </c>
      <c r="AE264" s="144" t="str">
        <f>[2]Plan1!$C318</f>
        <v>Carnaval</v>
      </c>
      <c r="AG264" s="134"/>
      <c r="AH264" s="136"/>
      <c r="AI264" s="136"/>
      <c r="AJ264" s="136"/>
      <c r="AK264" s="136"/>
      <c r="AL264" s="13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28"/>
        <v>44441</v>
      </c>
      <c r="B265" s="114">
        <f t="shared" si="220"/>
        <v>1078.23827895</v>
      </c>
      <c r="C265" s="114">
        <f t="shared" si="234"/>
        <v>1000</v>
      </c>
      <c r="D265" s="115">
        <f t="shared" si="229"/>
        <v>5769.98</v>
      </c>
      <c r="E265" s="116">
        <f t="shared" si="245"/>
        <v>5825.37</v>
      </c>
      <c r="F265" s="117">
        <f t="shared" si="246"/>
        <v>44397</v>
      </c>
      <c r="G265" s="118">
        <f t="shared" si="221"/>
        <v>9.5996866540266623E-3</v>
      </c>
      <c r="H265" s="119">
        <f t="shared" si="235"/>
        <v>44459</v>
      </c>
      <c r="I265" s="119">
        <f t="shared" si="222"/>
        <v>44459</v>
      </c>
      <c r="J265" s="120">
        <f t="shared" si="230"/>
        <v>20</v>
      </c>
      <c r="K265" s="120">
        <f t="shared" si="247"/>
        <v>9</v>
      </c>
      <c r="L265" s="8">
        <f t="shared" si="231"/>
        <v>1.00430851</v>
      </c>
      <c r="M265" s="121">
        <f t="shared" si="248"/>
        <v>1.00530005</v>
      </c>
      <c r="N265" s="121">
        <f t="shared" si="242"/>
        <v>1.0704679826984329</v>
      </c>
      <c r="O265" s="114">
        <f t="shared" si="244"/>
        <v>1.0750801000000001</v>
      </c>
      <c r="P265" s="114">
        <f t="shared" si="223"/>
        <v>1075.0800999999999</v>
      </c>
      <c r="Q265" s="11">
        <f t="shared" si="236"/>
        <v>0</v>
      </c>
      <c r="R265" s="30">
        <f t="shared" si="232"/>
        <v>0</v>
      </c>
      <c r="S265" s="8">
        <f t="shared" si="224"/>
        <v>0</v>
      </c>
      <c r="T265" s="123">
        <f t="shared" si="233"/>
        <v>8.5599999999999996E-2</v>
      </c>
      <c r="U265" s="122">
        <f t="shared" si="243"/>
        <v>9</v>
      </c>
      <c r="V265" s="122">
        <v>252</v>
      </c>
      <c r="W265" s="121">
        <f t="shared" si="225"/>
        <v>1.0029376219999999</v>
      </c>
      <c r="X265" s="114">
        <f t="shared" si="226"/>
        <v>3.1581789499999999</v>
      </c>
      <c r="Y265" s="114">
        <f t="shared" si="227"/>
        <v>0</v>
      </c>
      <c r="Z265" s="126" t="str">
        <f t="shared" si="237"/>
        <v>A+J=</v>
      </c>
      <c r="AA265" s="119">
        <f t="shared" si="238"/>
        <v>44459</v>
      </c>
      <c r="AB265" s="4"/>
      <c r="AD265" s="174">
        <f>[2]Plan1!$A319</f>
        <v>46427</v>
      </c>
      <c r="AE265" s="144" t="str">
        <f>[2]Plan1!$C319</f>
        <v>Carnaval</v>
      </c>
      <c r="AG265" s="134"/>
      <c r="AH265" s="136"/>
      <c r="AI265" s="136"/>
      <c r="AJ265" s="136"/>
      <c r="AK265" s="136"/>
      <c r="AL265" s="13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28"/>
        <v>44442</v>
      </c>
      <c r="B266" s="114">
        <f t="shared" ref="B266:B329" si="249">(P266+X266)</f>
        <v>1079.1051060899999</v>
      </c>
      <c r="C266" s="114">
        <f t="shared" si="234"/>
        <v>1000</v>
      </c>
      <c r="D266" s="115">
        <f t="shared" si="229"/>
        <v>5769.98</v>
      </c>
      <c r="E266" s="116">
        <f t="shared" si="245"/>
        <v>5825.37</v>
      </c>
      <c r="F266" s="117">
        <f t="shared" si="246"/>
        <v>44397</v>
      </c>
      <c r="G266" s="118">
        <f t="shared" ref="G266:G329" si="250">(E266/D266)-1</f>
        <v>9.5996866540266623E-3</v>
      </c>
      <c r="H266" s="119">
        <f t="shared" si="235"/>
        <v>44459</v>
      </c>
      <c r="I266" s="119">
        <f t="shared" ref="I266:I329" si="251">IF(A266&gt;I265,H266,I265)</f>
        <v>44459</v>
      </c>
      <c r="J266" s="120">
        <f t="shared" si="230"/>
        <v>20</v>
      </c>
      <c r="K266" s="120">
        <f t="shared" si="247"/>
        <v>10</v>
      </c>
      <c r="L266" s="8">
        <f t="shared" si="231"/>
        <v>1.00478837</v>
      </c>
      <c r="M266" s="121">
        <f t="shared" si="248"/>
        <v>1.00530005</v>
      </c>
      <c r="N266" s="121">
        <f t="shared" si="242"/>
        <v>1.0704679826984329</v>
      </c>
      <c r="O266" s="114">
        <f t="shared" si="244"/>
        <v>1.07559377</v>
      </c>
      <c r="P266" s="114">
        <f t="shared" ref="P266:P329" si="252">TRUNC(C266*O266,8)</f>
        <v>1075.5937699999999</v>
      </c>
      <c r="Q266" s="11">
        <f t="shared" si="236"/>
        <v>0</v>
      </c>
      <c r="R266" s="30">
        <f t="shared" si="232"/>
        <v>0</v>
      </c>
      <c r="S266" s="8">
        <f t="shared" ref="S266:S329" si="253">IF(R266&gt;0,TRUNC(R266*P266,8),0)</f>
        <v>0</v>
      </c>
      <c r="T266" s="123">
        <f t="shared" si="233"/>
        <v>8.5599999999999996E-2</v>
      </c>
      <c r="U266" s="122">
        <f t="shared" si="243"/>
        <v>10</v>
      </c>
      <c r="V266" s="122">
        <v>252</v>
      </c>
      <c r="W266" s="121">
        <f t="shared" ref="W266:W329" si="254">ROUND((1+T266)^TRUNC((U266/V266),9),9)</f>
        <v>1.003264556</v>
      </c>
      <c r="X266" s="114">
        <f t="shared" ref="X266:X329" si="255">TRUNC((P266*(W266-1)),8)</f>
        <v>3.5113360899999999</v>
      </c>
      <c r="Y266" s="114">
        <f t="shared" ref="Y266:Y329" si="256">IF(Q266&gt;0,S266+X266,0)</f>
        <v>0</v>
      </c>
      <c r="Z266" s="126" t="str">
        <f t="shared" si="237"/>
        <v>A+J=</v>
      </c>
      <c r="AA266" s="119">
        <f t="shared" si="238"/>
        <v>44459</v>
      </c>
      <c r="AB266" s="4"/>
      <c r="AD266" s="174">
        <f>[2]Plan1!$A320</f>
        <v>46472</v>
      </c>
      <c r="AE266" s="144" t="str">
        <f>[2]Plan1!$C320</f>
        <v>Paixão de Cristo</v>
      </c>
      <c r="AG266" s="134"/>
      <c r="AH266" s="136"/>
      <c r="AI266" s="136"/>
      <c r="AJ266" s="136"/>
      <c r="AK266" s="136"/>
      <c r="AL266" s="13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57">(A266+1)</f>
        <v>44443</v>
      </c>
      <c r="B267" s="114">
        <f t="shared" si="249"/>
        <v>1079.97265629</v>
      </c>
      <c r="C267" s="114">
        <f t="shared" si="234"/>
        <v>1000</v>
      </c>
      <c r="D267" s="115">
        <f t="shared" ref="D267:D330" si="258">IF(E267=E266,D266,E266)</f>
        <v>5769.98</v>
      </c>
      <c r="E267" s="116">
        <f t="shared" si="245"/>
        <v>5825.37</v>
      </c>
      <c r="F267" s="117">
        <f t="shared" si="246"/>
        <v>44397</v>
      </c>
      <c r="G267" s="118">
        <f t="shared" si="250"/>
        <v>9.5996866540266623E-3</v>
      </c>
      <c r="H267" s="119">
        <f t="shared" si="235"/>
        <v>44459</v>
      </c>
      <c r="I267" s="119">
        <f t="shared" si="251"/>
        <v>44459</v>
      </c>
      <c r="J267" s="120">
        <f t="shared" ref="J267:J330" si="259">IF(I267=I266,J266,NETWORKDAYS(I266,I267,$AD$176:$AD$502)-1)</f>
        <v>20</v>
      </c>
      <c r="K267" s="120">
        <f t="shared" si="247"/>
        <v>11</v>
      </c>
      <c r="L267" s="8">
        <f t="shared" ref="L267:L330" si="260">IF(E267&lt;D267,1,TRUNC((E267/D267)^TRUNC((K267/J267),9),8))</f>
        <v>1.0052684700000001</v>
      </c>
      <c r="M267" s="121">
        <f t="shared" si="248"/>
        <v>1.00530005</v>
      </c>
      <c r="N267" s="121">
        <f t="shared" si="242"/>
        <v>1.0704679826984329</v>
      </c>
      <c r="O267" s="114">
        <f t="shared" si="244"/>
        <v>1.0761077100000001</v>
      </c>
      <c r="P267" s="114">
        <f t="shared" si="252"/>
        <v>1076.10771</v>
      </c>
      <c r="Q267" s="11">
        <f t="shared" si="236"/>
        <v>0</v>
      </c>
      <c r="R267" s="30">
        <f t="shared" ref="R267:R330" si="261">IF(Q267&gt;0,VLOOKUP($A267,$AD$10:$AI$170,6),0)</f>
        <v>0</v>
      </c>
      <c r="S267" s="8">
        <f t="shared" si="253"/>
        <v>0</v>
      </c>
      <c r="T267" s="123">
        <f t="shared" ref="T267:T330" si="262">(T266)</f>
        <v>8.5599999999999996E-2</v>
      </c>
      <c r="U267" s="122">
        <f t="shared" si="243"/>
        <v>11</v>
      </c>
      <c r="V267" s="122">
        <v>252</v>
      </c>
      <c r="W267" s="121">
        <f t="shared" si="254"/>
        <v>1.0035915980000001</v>
      </c>
      <c r="X267" s="114">
        <f t="shared" si="255"/>
        <v>3.8649462899999998</v>
      </c>
      <c r="Y267" s="114">
        <f t="shared" si="256"/>
        <v>0</v>
      </c>
      <c r="Z267" s="126" t="str">
        <f t="shared" si="237"/>
        <v>A+J=</v>
      </c>
      <c r="AA267" s="119">
        <f t="shared" si="238"/>
        <v>44459</v>
      </c>
      <c r="AB267" s="4"/>
      <c r="AD267" s="174">
        <f>[2]Plan1!$A321</f>
        <v>46498</v>
      </c>
      <c r="AE267" s="144" t="str">
        <f>[2]Plan1!$C321</f>
        <v>Tiradentes</v>
      </c>
      <c r="AG267" s="134"/>
      <c r="AH267" s="136"/>
      <c r="AI267" s="136"/>
      <c r="AJ267" s="136"/>
      <c r="AK267" s="136"/>
      <c r="AL267" s="13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57"/>
        <v>44444</v>
      </c>
      <c r="B268" s="114">
        <f t="shared" si="249"/>
        <v>1079.97265629</v>
      </c>
      <c r="C268" s="114">
        <f t="shared" ref="C268:C331" si="263">TRUNC(IF(Q267&gt;0,VLOOKUP(A267,$AD$12:$AE$170,2),C267),8)</f>
        <v>1000</v>
      </c>
      <c r="D268" s="115">
        <f t="shared" si="258"/>
        <v>5769.98</v>
      </c>
      <c r="E268" s="116">
        <f t="shared" si="245"/>
        <v>5825.37</v>
      </c>
      <c r="F268" s="117">
        <f t="shared" si="246"/>
        <v>44397</v>
      </c>
      <c r="G268" s="118">
        <f t="shared" si="250"/>
        <v>9.5996866540266623E-3</v>
      </c>
      <c r="H268" s="119">
        <f t="shared" ref="H268:H331" si="264">IF(DAY(A268)=H$9,VLOOKUP(A268,AH$118:AN$450,4),H267)</f>
        <v>44459</v>
      </c>
      <c r="I268" s="119">
        <f t="shared" si="251"/>
        <v>44459</v>
      </c>
      <c r="J268" s="120">
        <f t="shared" si="259"/>
        <v>20</v>
      </c>
      <c r="K268" s="120">
        <f t="shared" si="247"/>
        <v>11</v>
      </c>
      <c r="L268" s="8">
        <f t="shared" si="260"/>
        <v>1.0052684700000001</v>
      </c>
      <c r="M268" s="121">
        <f t="shared" si="248"/>
        <v>1.00530005</v>
      </c>
      <c r="N268" s="121">
        <f t="shared" si="242"/>
        <v>1.0704679826984329</v>
      </c>
      <c r="O268" s="114">
        <f t="shared" si="244"/>
        <v>1.0761077100000001</v>
      </c>
      <c r="P268" s="114">
        <f t="shared" si="252"/>
        <v>1076.10771</v>
      </c>
      <c r="Q268" s="11">
        <f t="shared" ref="Q268:Q331" si="265">IF(VLOOKUP(A268,AD$10:AK$170,8)=VLOOKUP(A267,AD$10:AK$170,8),0,VLOOKUP(A268,AD$10:AK$170,8))</f>
        <v>0</v>
      </c>
      <c r="R268" s="30">
        <f t="shared" si="261"/>
        <v>0</v>
      </c>
      <c r="S268" s="8">
        <f t="shared" si="253"/>
        <v>0</v>
      </c>
      <c r="T268" s="123">
        <f t="shared" si="262"/>
        <v>8.5599999999999996E-2</v>
      </c>
      <c r="U268" s="122">
        <f t="shared" si="243"/>
        <v>11</v>
      </c>
      <c r="V268" s="122">
        <v>252</v>
      </c>
      <c r="W268" s="121">
        <f t="shared" si="254"/>
        <v>1.0035915980000001</v>
      </c>
      <c r="X268" s="114">
        <f t="shared" si="255"/>
        <v>3.8649462899999998</v>
      </c>
      <c r="Y268" s="114">
        <f t="shared" si="256"/>
        <v>0</v>
      </c>
      <c r="Z268" s="126" t="str">
        <f t="shared" ref="Z268:Z331" si="266">IF($Q267&gt;0,VLOOKUP($A267,$AD$10:$AM$170,9),Z267)</f>
        <v>A+J=</v>
      </c>
      <c r="AA268" s="119">
        <f t="shared" ref="AA268:AA331" si="267">IF($Q267&gt;0,VLOOKUP($A267,$AD$10:$AM$170,10),AA267)</f>
        <v>44459</v>
      </c>
      <c r="AB268" s="4"/>
      <c r="AD268" s="174">
        <f>[2]Plan1!$A322</f>
        <v>46508</v>
      </c>
      <c r="AE268" s="144" t="str">
        <f>[2]Plan1!$C322</f>
        <v>Dia do Trabalho</v>
      </c>
      <c r="AG268" s="134"/>
      <c r="AH268" s="136"/>
      <c r="AI268" s="136"/>
      <c r="AJ268" s="136"/>
      <c r="AK268" s="136"/>
      <c r="AL268" s="13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57"/>
        <v>44445</v>
      </c>
      <c r="B269" s="114">
        <f t="shared" si="249"/>
        <v>1079.97265629</v>
      </c>
      <c r="C269" s="114">
        <f t="shared" si="263"/>
        <v>1000</v>
      </c>
      <c r="D269" s="115">
        <f t="shared" si="258"/>
        <v>5769.98</v>
      </c>
      <c r="E269" s="116">
        <f t="shared" si="245"/>
        <v>5825.37</v>
      </c>
      <c r="F269" s="117">
        <f t="shared" si="246"/>
        <v>44397</v>
      </c>
      <c r="G269" s="118">
        <f t="shared" si="250"/>
        <v>9.5996866540266623E-3</v>
      </c>
      <c r="H269" s="119">
        <f t="shared" si="264"/>
        <v>44459</v>
      </c>
      <c r="I269" s="119">
        <f t="shared" si="251"/>
        <v>44459</v>
      </c>
      <c r="J269" s="120">
        <f t="shared" si="259"/>
        <v>20</v>
      </c>
      <c r="K269" s="120">
        <f t="shared" si="247"/>
        <v>11</v>
      </c>
      <c r="L269" s="8">
        <f t="shared" si="260"/>
        <v>1.0052684700000001</v>
      </c>
      <c r="M269" s="121">
        <f t="shared" si="248"/>
        <v>1.00530005</v>
      </c>
      <c r="N269" s="121">
        <f t="shared" si="242"/>
        <v>1.0704679826984329</v>
      </c>
      <c r="O269" s="114">
        <f t="shared" si="244"/>
        <v>1.0761077100000001</v>
      </c>
      <c r="P269" s="114">
        <f t="shared" si="252"/>
        <v>1076.10771</v>
      </c>
      <c r="Q269" s="11">
        <f t="shared" si="265"/>
        <v>0</v>
      </c>
      <c r="R269" s="30">
        <f t="shared" si="261"/>
        <v>0</v>
      </c>
      <c r="S269" s="8">
        <f t="shared" si="253"/>
        <v>0</v>
      </c>
      <c r="T269" s="123">
        <f t="shared" si="262"/>
        <v>8.5599999999999996E-2</v>
      </c>
      <c r="U269" s="122">
        <f t="shared" si="243"/>
        <v>11</v>
      </c>
      <c r="V269" s="122">
        <v>252</v>
      </c>
      <c r="W269" s="121">
        <f t="shared" si="254"/>
        <v>1.0035915980000001</v>
      </c>
      <c r="X269" s="114">
        <f t="shared" si="255"/>
        <v>3.8649462899999998</v>
      </c>
      <c r="Y269" s="114">
        <f t="shared" si="256"/>
        <v>0</v>
      </c>
      <c r="Z269" s="126" t="str">
        <f t="shared" si="266"/>
        <v>A+J=</v>
      </c>
      <c r="AA269" s="119">
        <f t="shared" si="267"/>
        <v>44459</v>
      </c>
      <c r="AB269" s="4"/>
      <c r="AD269" s="174">
        <f>[2]Plan1!$A323</f>
        <v>46534</v>
      </c>
      <c r="AE269" s="144" t="str">
        <f>[2]Plan1!$C323</f>
        <v>Corpus Christi</v>
      </c>
      <c r="AG269" s="134"/>
      <c r="AH269" s="136"/>
      <c r="AI269" s="136"/>
      <c r="AJ269" s="136"/>
      <c r="AK269" s="136"/>
      <c r="AL269" s="13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57"/>
        <v>44446</v>
      </c>
      <c r="B270" s="114">
        <f t="shared" si="249"/>
        <v>1080.8408866</v>
      </c>
      <c r="C270" s="114">
        <f t="shared" si="263"/>
        <v>1000</v>
      </c>
      <c r="D270" s="115">
        <f t="shared" si="258"/>
        <v>5769.98</v>
      </c>
      <c r="E270" s="116">
        <f t="shared" si="245"/>
        <v>5825.37</v>
      </c>
      <c r="F270" s="117">
        <f t="shared" si="246"/>
        <v>44397</v>
      </c>
      <c r="G270" s="118">
        <f t="shared" si="250"/>
        <v>9.5996866540266623E-3</v>
      </c>
      <c r="H270" s="119">
        <f t="shared" si="264"/>
        <v>44459</v>
      </c>
      <c r="I270" s="119">
        <f t="shared" si="251"/>
        <v>44459</v>
      </c>
      <c r="J270" s="120">
        <f t="shared" si="259"/>
        <v>20</v>
      </c>
      <c r="K270" s="120">
        <f t="shared" si="247"/>
        <v>12</v>
      </c>
      <c r="L270" s="8">
        <f t="shared" si="260"/>
        <v>1.0057488000000001</v>
      </c>
      <c r="M270" s="121">
        <f t="shared" si="248"/>
        <v>1.00530005</v>
      </c>
      <c r="N270" s="121">
        <f t="shared" si="242"/>
        <v>1.0704679826984329</v>
      </c>
      <c r="O270" s="114">
        <f t="shared" si="244"/>
        <v>1.07662188</v>
      </c>
      <c r="P270" s="114">
        <f t="shared" si="252"/>
        <v>1076.6218799999999</v>
      </c>
      <c r="Q270" s="11">
        <f t="shared" si="265"/>
        <v>0</v>
      </c>
      <c r="R270" s="30">
        <f t="shared" si="261"/>
        <v>0</v>
      </c>
      <c r="S270" s="8">
        <f t="shared" si="253"/>
        <v>0</v>
      </c>
      <c r="T270" s="123">
        <f t="shared" si="262"/>
        <v>8.5599999999999996E-2</v>
      </c>
      <c r="U270" s="122">
        <f t="shared" si="243"/>
        <v>12</v>
      </c>
      <c r="V270" s="122">
        <v>252</v>
      </c>
      <c r="W270" s="121">
        <f t="shared" si="254"/>
        <v>1.003918745</v>
      </c>
      <c r="X270" s="114">
        <f t="shared" si="255"/>
        <v>4.2190066000000002</v>
      </c>
      <c r="Y270" s="114">
        <f t="shared" si="256"/>
        <v>0</v>
      </c>
      <c r="Z270" s="126" t="str">
        <f t="shared" si="266"/>
        <v>A+J=</v>
      </c>
      <c r="AA270" s="119">
        <f t="shared" si="267"/>
        <v>44459</v>
      </c>
      <c r="AB270" s="4"/>
      <c r="AD270" s="174">
        <f>[2]Plan1!$A324</f>
        <v>46637</v>
      </c>
      <c r="AE270" s="144" t="str">
        <f>[2]Plan1!$C324</f>
        <v>Independência do Brasil</v>
      </c>
      <c r="AG270" s="134"/>
      <c r="AH270" s="136"/>
      <c r="AI270" s="136"/>
      <c r="AJ270" s="136"/>
      <c r="AK270" s="136"/>
      <c r="AL270" s="13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57"/>
        <v>44447</v>
      </c>
      <c r="B271" s="114">
        <f t="shared" si="249"/>
        <v>1080.8408866</v>
      </c>
      <c r="C271" s="114">
        <f t="shared" si="263"/>
        <v>1000</v>
      </c>
      <c r="D271" s="115">
        <f t="shared" si="258"/>
        <v>5769.98</v>
      </c>
      <c r="E271" s="116">
        <f t="shared" si="245"/>
        <v>5825.37</v>
      </c>
      <c r="F271" s="117">
        <f t="shared" si="246"/>
        <v>44397</v>
      </c>
      <c r="G271" s="118">
        <f t="shared" si="250"/>
        <v>9.5996866540266623E-3</v>
      </c>
      <c r="H271" s="119">
        <f t="shared" si="264"/>
        <v>44459</v>
      </c>
      <c r="I271" s="119">
        <f t="shared" si="251"/>
        <v>44459</v>
      </c>
      <c r="J271" s="120">
        <f t="shared" si="259"/>
        <v>20</v>
      </c>
      <c r="K271" s="120">
        <f t="shared" si="247"/>
        <v>12</v>
      </c>
      <c r="L271" s="8">
        <f t="shared" si="260"/>
        <v>1.0057488000000001</v>
      </c>
      <c r="M271" s="121">
        <f t="shared" si="248"/>
        <v>1.00530005</v>
      </c>
      <c r="N271" s="121">
        <f t="shared" si="242"/>
        <v>1.0704679826984329</v>
      </c>
      <c r="O271" s="114">
        <f t="shared" si="244"/>
        <v>1.07662188</v>
      </c>
      <c r="P271" s="114">
        <f t="shared" si="252"/>
        <v>1076.6218799999999</v>
      </c>
      <c r="Q271" s="11">
        <f t="shared" si="265"/>
        <v>0</v>
      </c>
      <c r="R271" s="30">
        <f t="shared" si="261"/>
        <v>0</v>
      </c>
      <c r="S271" s="8">
        <f t="shared" si="253"/>
        <v>0</v>
      </c>
      <c r="T271" s="123">
        <f t="shared" si="262"/>
        <v>8.5599999999999996E-2</v>
      </c>
      <c r="U271" s="122">
        <f t="shared" si="243"/>
        <v>12</v>
      </c>
      <c r="V271" s="122">
        <v>252</v>
      </c>
      <c r="W271" s="121">
        <f t="shared" si="254"/>
        <v>1.003918745</v>
      </c>
      <c r="X271" s="114">
        <f t="shared" si="255"/>
        <v>4.2190066000000002</v>
      </c>
      <c r="Y271" s="114">
        <f t="shared" si="256"/>
        <v>0</v>
      </c>
      <c r="Z271" s="126" t="str">
        <f t="shared" si="266"/>
        <v>A+J=</v>
      </c>
      <c r="AA271" s="119">
        <f t="shared" si="267"/>
        <v>44459</v>
      </c>
      <c r="AB271" s="4"/>
      <c r="AD271" s="174">
        <f>[2]Plan1!$A325</f>
        <v>46672</v>
      </c>
      <c r="AE271" s="144" t="str">
        <f>[2]Plan1!$C325</f>
        <v>Nossa Sr.a Aparecida - Padroeira do Brasil</v>
      </c>
      <c r="AG271" s="134"/>
      <c r="AH271" s="136"/>
      <c r="AI271" s="136"/>
      <c r="AJ271" s="136"/>
      <c r="AK271" s="136"/>
      <c r="AL271" s="13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57"/>
        <v>44448</v>
      </c>
      <c r="B272" s="114">
        <f t="shared" si="249"/>
        <v>1081.7098207199999</v>
      </c>
      <c r="C272" s="114">
        <f t="shared" si="263"/>
        <v>1000</v>
      </c>
      <c r="D272" s="115">
        <f t="shared" si="258"/>
        <v>5769.98</v>
      </c>
      <c r="E272" s="116">
        <f t="shared" si="245"/>
        <v>5825.37</v>
      </c>
      <c r="F272" s="117">
        <f t="shared" si="246"/>
        <v>44397</v>
      </c>
      <c r="G272" s="118">
        <f t="shared" si="250"/>
        <v>9.5996866540266623E-3</v>
      </c>
      <c r="H272" s="119">
        <f t="shared" si="264"/>
        <v>44459</v>
      </c>
      <c r="I272" s="119">
        <f t="shared" si="251"/>
        <v>44459</v>
      </c>
      <c r="J272" s="120">
        <f t="shared" si="259"/>
        <v>20</v>
      </c>
      <c r="K272" s="120">
        <f t="shared" si="247"/>
        <v>13</v>
      </c>
      <c r="L272" s="8">
        <f t="shared" si="260"/>
        <v>1.0062293499999999</v>
      </c>
      <c r="M272" s="121">
        <f t="shared" si="248"/>
        <v>1.00530005</v>
      </c>
      <c r="N272" s="121">
        <f t="shared" si="242"/>
        <v>1.0704679826984329</v>
      </c>
      <c r="O272" s="114">
        <f t="shared" si="244"/>
        <v>1.0771363</v>
      </c>
      <c r="P272" s="114">
        <f t="shared" si="252"/>
        <v>1077.1362999999999</v>
      </c>
      <c r="Q272" s="11">
        <f t="shared" si="265"/>
        <v>0</v>
      </c>
      <c r="R272" s="30">
        <f t="shared" si="261"/>
        <v>0</v>
      </c>
      <c r="S272" s="8">
        <f t="shared" si="253"/>
        <v>0</v>
      </c>
      <c r="T272" s="123">
        <f t="shared" si="262"/>
        <v>8.5599999999999996E-2</v>
      </c>
      <c r="U272" s="122">
        <f t="shared" si="243"/>
        <v>13</v>
      </c>
      <c r="V272" s="122">
        <v>252</v>
      </c>
      <c r="W272" s="121">
        <f t="shared" si="254"/>
        <v>1.004246</v>
      </c>
      <c r="X272" s="114">
        <f t="shared" si="255"/>
        <v>4.5735207200000003</v>
      </c>
      <c r="Y272" s="114">
        <f t="shared" si="256"/>
        <v>0</v>
      </c>
      <c r="Z272" s="126" t="str">
        <f t="shared" si="266"/>
        <v>A+J=</v>
      </c>
      <c r="AA272" s="119">
        <f t="shared" si="267"/>
        <v>44459</v>
      </c>
      <c r="AB272" s="4"/>
      <c r="AD272" s="174">
        <f>[2]Plan1!$A326</f>
        <v>46693</v>
      </c>
      <c r="AE272" s="144" t="str">
        <f>[2]Plan1!$C326</f>
        <v>Finados</v>
      </c>
      <c r="AG272" s="134"/>
      <c r="AH272" s="136"/>
      <c r="AI272" s="136"/>
      <c r="AJ272" s="136"/>
      <c r="AK272" s="136"/>
      <c r="AL272" s="13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57"/>
        <v>44449</v>
      </c>
      <c r="B273" s="114">
        <f t="shared" si="249"/>
        <v>1082.5794569099999</v>
      </c>
      <c r="C273" s="114">
        <f t="shared" si="263"/>
        <v>1000</v>
      </c>
      <c r="D273" s="115">
        <f t="shared" si="258"/>
        <v>5769.98</v>
      </c>
      <c r="E273" s="116">
        <f t="shared" si="245"/>
        <v>5825.37</v>
      </c>
      <c r="F273" s="117">
        <f t="shared" si="246"/>
        <v>44397</v>
      </c>
      <c r="G273" s="118">
        <f t="shared" si="250"/>
        <v>9.5996866540266623E-3</v>
      </c>
      <c r="H273" s="119">
        <f t="shared" si="264"/>
        <v>44459</v>
      </c>
      <c r="I273" s="119">
        <f t="shared" si="251"/>
        <v>44459</v>
      </c>
      <c r="J273" s="120">
        <f t="shared" si="259"/>
        <v>20</v>
      </c>
      <c r="K273" s="120">
        <f t="shared" si="247"/>
        <v>14</v>
      </c>
      <c r="L273" s="8">
        <f t="shared" si="260"/>
        <v>1.00671014</v>
      </c>
      <c r="M273" s="121">
        <f t="shared" si="248"/>
        <v>1.00530005</v>
      </c>
      <c r="N273" s="121">
        <f t="shared" si="242"/>
        <v>1.0704679826984329</v>
      </c>
      <c r="O273" s="114">
        <f t="shared" si="244"/>
        <v>1.0776509700000001</v>
      </c>
      <c r="P273" s="114">
        <f t="shared" si="252"/>
        <v>1077.6509699999999</v>
      </c>
      <c r="Q273" s="11">
        <f t="shared" si="265"/>
        <v>0</v>
      </c>
      <c r="R273" s="30">
        <f t="shared" si="261"/>
        <v>0</v>
      </c>
      <c r="S273" s="8">
        <f t="shared" si="253"/>
        <v>0</v>
      </c>
      <c r="T273" s="123">
        <f t="shared" si="262"/>
        <v>8.5599999999999996E-2</v>
      </c>
      <c r="U273" s="122">
        <f t="shared" si="243"/>
        <v>14</v>
      </c>
      <c r="V273" s="122">
        <v>252</v>
      </c>
      <c r="W273" s="121">
        <f t="shared" si="254"/>
        <v>1.0045733610000001</v>
      </c>
      <c r="X273" s="114">
        <f t="shared" si="255"/>
        <v>4.9284869100000002</v>
      </c>
      <c r="Y273" s="114">
        <f t="shared" si="256"/>
        <v>0</v>
      </c>
      <c r="Z273" s="126" t="str">
        <f t="shared" si="266"/>
        <v>A+J=</v>
      </c>
      <c r="AA273" s="119">
        <f t="shared" si="267"/>
        <v>44459</v>
      </c>
      <c r="AB273" s="4"/>
      <c r="AD273" s="174">
        <f>[2]Plan1!$A327</f>
        <v>46706</v>
      </c>
      <c r="AE273" s="144" t="str">
        <f>[2]Plan1!$C327</f>
        <v>Proclamação da República</v>
      </c>
      <c r="AG273" s="134"/>
      <c r="AH273" s="136"/>
      <c r="AI273" s="136"/>
      <c r="AJ273" s="136"/>
      <c r="AK273" s="136"/>
      <c r="AL273" s="13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57"/>
        <v>44450</v>
      </c>
      <c r="B274" s="114">
        <f t="shared" si="249"/>
        <v>1083.4497765600001</v>
      </c>
      <c r="C274" s="114">
        <f t="shared" si="263"/>
        <v>1000</v>
      </c>
      <c r="D274" s="115">
        <f t="shared" si="258"/>
        <v>5769.98</v>
      </c>
      <c r="E274" s="116">
        <f t="shared" si="245"/>
        <v>5825.37</v>
      </c>
      <c r="F274" s="117">
        <f t="shared" si="246"/>
        <v>44397</v>
      </c>
      <c r="G274" s="118">
        <f t="shared" si="250"/>
        <v>9.5996866540266623E-3</v>
      </c>
      <c r="H274" s="119">
        <f t="shared" si="264"/>
        <v>44459</v>
      </c>
      <c r="I274" s="119">
        <f t="shared" si="251"/>
        <v>44459</v>
      </c>
      <c r="J274" s="120">
        <f t="shared" si="259"/>
        <v>20</v>
      </c>
      <c r="K274" s="120">
        <f t="shared" si="247"/>
        <v>15</v>
      </c>
      <c r="L274" s="8">
        <f t="shared" si="260"/>
        <v>1.0071911499999999</v>
      </c>
      <c r="M274" s="121">
        <f t="shared" si="248"/>
        <v>1.00530005</v>
      </c>
      <c r="N274" s="121">
        <f t="shared" si="242"/>
        <v>1.0704679826984329</v>
      </c>
      <c r="O274" s="114">
        <f t="shared" si="244"/>
        <v>1.0781658700000001</v>
      </c>
      <c r="P274" s="114">
        <f t="shared" si="252"/>
        <v>1078.16587</v>
      </c>
      <c r="Q274" s="11">
        <f t="shared" si="265"/>
        <v>0</v>
      </c>
      <c r="R274" s="30">
        <f t="shared" si="261"/>
        <v>0</v>
      </c>
      <c r="S274" s="8">
        <f t="shared" si="253"/>
        <v>0</v>
      </c>
      <c r="T274" s="123">
        <f t="shared" si="262"/>
        <v>8.5599999999999996E-2</v>
      </c>
      <c r="U274" s="122">
        <f t="shared" si="243"/>
        <v>15</v>
      </c>
      <c r="V274" s="122">
        <v>252</v>
      </c>
      <c r="W274" s="121">
        <f t="shared" si="254"/>
        <v>1.0049008290000001</v>
      </c>
      <c r="X274" s="114">
        <f t="shared" si="255"/>
        <v>5.2839065600000001</v>
      </c>
      <c r="Y274" s="114">
        <f t="shared" si="256"/>
        <v>0</v>
      </c>
      <c r="Z274" s="126" t="str">
        <f t="shared" si="266"/>
        <v>A+J=</v>
      </c>
      <c r="AA274" s="119">
        <f t="shared" si="267"/>
        <v>44459</v>
      </c>
      <c r="AB274" s="4"/>
      <c r="AD274" s="174">
        <f>[2]Plan1!$A328</f>
        <v>46711</v>
      </c>
      <c r="AE274" s="144" t="str">
        <f>[2]Plan1!$C328</f>
        <v>Dia Nacional de Zumbi e da Consciência Negra</v>
      </c>
      <c r="AG274" s="134"/>
      <c r="AH274" s="136"/>
      <c r="AI274" s="136"/>
      <c r="AJ274" s="136"/>
      <c r="AK274" s="136"/>
      <c r="AL274" s="13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57"/>
        <v>44451</v>
      </c>
      <c r="B275" s="114">
        <f t="shared" si="249"/>
        <v>1083.4497765600001</v>
      </c>
      <c r="C275" s="114">
        <f t="shared" si="263"/>
        <v>1000</v>
      </c>
      <c r="D275" s="115">
        <f t="shared" si="258"/>
        <v>5769.98</v>
      </c>
      <c r="E275" s="116">
        <f t="shared" si="245"/>
        <v>5825.37</v>
      </c>
      <c r="F275" s="117">
        <f t="shared" si="246"/>
        <v>44397</v>
      </c>
      <c r="G275" s="118">
        <f t="shared" si="250"/>
        <v>9.5996866540266623E-3</v>
      </c>
      <c r="H275" s="119">
        <f t="shared" si="264"/>
        <v>44459</v>
      </c>
      <c r="I275" s="119">
        <f t="shared" si="251"/>
        <v>44459</v>
      </c>
      <c r="J275" s="120">
        <f t="shared" si="259"/>
        <v>20</v>
      </c>
      <c r="K275" s="120">
        <f t="shared" si="247"/>
        <v>15</v>
      </c>
      <c r="L275" s="8">
        <f t="shared" si="260"/>
        <v>1.0071911499999999</v>
      </c>
      <c r="M275" s="121">
        <f t="shared" si="248"/>
        <v>1.00530005</v>
      </c>
      <c r="N275" s="121">
        <f t="shared" si="242"/>
        <v>1.0704679826984329</v>
      </c>
      <c r="O275" s="114">
        <f t="shared" si="244"/>
        <v>1.0781658700000001</v>
      </c>
      <c r="P275" s="114">
        <f t="shared" si="252"/>
        <v>1078.16587</v>
      </c>
      <c r="Q275" s="11">
        <f t="shared" si="265"/>
        <v>0</v>
      </c>
      <c r="R275" s="30">
        <f t="shared" si="261"/>
        <v>0</v>
      </c>
      <c r="S275" s="8">
        <f t="shared" si="253"/>
        <v>0</v>
      </c>
      <c r="T275" s="123">
        <f t="shared" si="262"/>
        <v>8.5599999999999996E-2</v>
      </c>
      <c r="U275" s="122">
        <f t="shared" si="243"/>
        <v>15</v>
      </c>
      <c r="V275" s="122">
        <v>252</v>
      </c>
      <c r="W275" s="121">
        <f t="shared" si="254"/>
        <v>1.0049008290000001</v>
      </c>
      <c r="X275" s="114">
        <f t="shared" si="255"/>
        <v>5.2839065600000001</v>
      </c>
      <c r="Y275" s="114">
        <f t="shared" si="256"/>
        <v>0</v>
      </c>
      <c r="Z275" s="126" t="str">
        <f t="shared" si="266"/>
        <v>A+J=</v>
      </c>
      <c r="AA275" s="119">
        <f t="shared" si="267"/>
        <v>44459</v>
      </c>
      <c r="AB275" s="4"/>
      <c r="AD275" s="174">
        <f>[2]Plan1!$A329</f>
        <v>46746</v>
      </c>
      <c r="AE275" s="144" t="str">
        <f>[2]Plan1!$C329</f>
        <v>Natal</v>
      </c>
      <c r="AG275" s="134"/>
      <c r="AH275" s="136"/>
      <c r="AI275" s="136"/>
      <c r="AJ275" s="136"/>
      <c r="AK275" s="136"/>
      <c r="AL275" s="13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57"/>
        <v>44452</v>
      </c>
      <c r="B276" s="114">
        <f t="shared" si="249"/>
        <v>1083.4497765600001</v>
      </c>
      <c r="C276" s="114">
        <f t="shared" si="263"/>
        <v>1000</v>
      </c>
      <c r="D276" s="115">
        <f t="shared" si="258"/>
        <v>5769.98</v>
      </c>
      <c r="E276" s="116">
        <f t="shared" si="245"/>
        <v>5825.37</v>
      </c>
      <c r="F276" s="117">
        <f t="shared" si="246"/>
        <v>44397</v>
      </c>
      <c r="G276" s="118">
        <f t="shared" si="250"/>
        <v>9.5996866540266623E-3</v>
      </c>
      <c r="H276" s="119">
        <f t="shared" si="264"/>
        <v>44459</v>
      </c>
      <c r="I276" s="119">
        <f t="shared" si="251"/>
        <v>44459</v>
      </c>
      <c r="J276" s="120">
        <f t="shared" si="259"/>
        <v>20</v>
      </c>
      <c r="K276" s="120">
        <f t="shared" si="247"/>
        <v>15</v>
      </c>
      <c r="L276" s="8">
        <f t="shared" si="260"/>
        <v>1.0071911499999999</v>
      </c>
      <c r="M276" s="121">
        <f t="shared" si="248"/>
        <v>1.00530005</v>
      </c>
      <c r="N276" s="121">
        <f t="shared" si="242"/>
        <v>1.0704679826984329</v>
      </c>
      <c r="O276" s="114">
        <f t="shared" si="244"/>
        <v>1.0781658700000001</v>
      </c>
      <c r="P276" s="114">
        <f t="shared" si="252"/>
        <v>1078.16587</v>
      </c>
      <c r="Q276" s="11">
        <f t="shared" si="265"/>
        <v>0</v>
      </c>
      <c r="R276" s="30">
        <f t="shared" si="261"/>
        <v>0</v>
      </c>
      <c r="S276" s="8">
        <f t="shared" si="253"/>
        <v>0</v>
      </c>
      <c r="T276" s="123">
        <f t="shared" si="262"/>
        <v>8.5599999999999996E-2</v>
      </c>
      <c r="U276" s="122">
        <f t="shared" si="243"/>
        <v>15</v>
      </c>
      <c r="V276" s="122">
        <v>252</v>
      </c>
      <c r="W276" s="121">
        <f t="shared" si="254"/>
        <v>1.0049008290000001</v>
      </c>
      <c r="X276" s="114">
        <f t="shared" si="255"/>
        <v>5.2839065600000001</v>
      </c>
      <c r="Y276" s="114">
        <f t="shared" si="256"/>
        <v>0</v>
      </c>
      <c r="Z276" s="126" t="str">
        <f t="shared" si="266"/>
        <v>A+J=</v>
      </c>
      <c r="AA276" s="119">
        <f t="shared" si="267"/>
        <v>44459</v>
      </c>
      <c r="AB276" s="4"/>
      <c r="AD276" s="174">
        <f>[2]Plan1!$A330</f>
        <v>46753</v>
      </c>
      <c r="AE276" s="144" t="str">
        <f>[2]Plan1!$C330</f>
        <v>Confraternização Universal</v>
      </c>
      <c r="AG276" s="134"/>
      <c r="AH276" s="136"/>
      <c r="AI276" s="136"/>
      <c r="AJ276" s="136"/>
      <c r="AK276" s="136"/>
      <c r="AL276" s="13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57"/>
        <v>44453</v>
      </c>
      <c r="B277" s="114">
        <f t="shared" si="249"/>
        <v>1084.3208191799999</v>
      </c>
      <c r="C277" s="114">
        <f t="shared" si="263"/>
        <v>1000</v>
      </c>
      <c r="D277" s="115">
        <f t="shared" si="258"/>
        <v>5769.98</v>
      </c>
      <c r="E277" s="116">
        <f t="shared" si="245"/>
        <v>5825.37</v>
      </c>
      <c r="F277" s="117">
        <f t="shared" si="246"/>
        <v>44397</v>
      </c>
      <c r="G277" s="118">
        <f t="shared" si="250"/>
        <v>9.5996866540266623E-3</v>
      </c>
      <c r="H277" s="119">
        <f t="shared" si="264"/>
        <v>44459</v>
      </c>
      <c r="I277" s="119">
        <f t="shared" si="251"/>
        <v>44459</v>
      </c>
      <c r="J277" s="120">
        <f t="shared" si="259"/>
        <v>20</v>
      </c>
      <c r="K277" s="120">
        <f t="shared" si="247"/>
        <v>16</v>
      </c>
      <c r="L277" s="8">
        <f t="shared" si="260"/>
        <v>1.0076723999999999</v>
      </c>
      <c r="M277" s="121">
        <f t="shared" si="248"/>
        <v>1.00530005</v>
      </c>
      <c r="N277" s="121">
        <f t="shared" si="242"/>
        <v>1.0704679826984329</v>
      </c>
      <c r="O277" s="114">
        <f t="shared" si="244"/>
        <v>1.07868104</v>
      </c>
      <c r="P277" s="114">
        <f t="shared" si="252"/>
        <v>1078.6810399999999</v>
      </c>
      <c r="Q277" s="11">
        <f t="shared" si="265"/>
        <v>0</v>
      </c>
      <c r="R277" s="30">
        <f t="shared" si="261"/>
        <v>0</v>
      </c>
      <c r="S277" s="8">
        <f t="shared" si="253"/>
        <v>0</v>
      </c>
      <c r="T277" s="123">
        <f t="shared" si="262"/>
        <v>8.5599999999999996E-2</v>
      </c>
      <c r="U277" s="122">
        <f t="shared" si="243"/>
        <v>16</v>
      </c>
      <c r="V277" s="122">
        <v>252</v>
      </c>
      <c r="W277" s="121">
        <f t="shared" si="254"/>
        <v>1.005228403</v>
      </c>
      <c r="X277" s="114">
        <f t="shared" si="255"/>
        <v>5.6397791799999997</v>
      </c>
      <c r="Y277" s="114">
        <f t="shared" si="256"/>
        <v>0</v>
      </c>
      <c r="Z277" s="126" t="str">
        <f t="shared" si="266"/>
        <v>A+J=</v>
      </c>
      <c r="AA277" s="119">
        <f t="shared" si="267"/>
        <v>44459</v>
      </c>
      <c r="AB277" s="4"/>
      <c r="AD277" s="174">
        <f>[2]Plan1!$A331</f>
        <v>46811</v>
      </c>
      <c r="AE277" s="144" t="str">
        <f>[2]Plan1!$C331</f>
        <v>Carnaval</v>
      </c>
      <c r="AG277" s="134"/>
      <c r="AH277" s="136"/>
      <c r="AI277" s="136"/>
      <c r="AJ277" s="136"/>
      <c r="AK277" s="136"/>
      <c r="AL277" s="13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57"/>
        <v>44454</v>
      </c>
      <c r="B278" s="114">
        <f t="shared" si="249"/>
        <v>1085.1925572</v>
      </c>
      <c r="C278" s="114">
        <f t="shared" si="263"/>
        <v>1000</v>
      </c>
      <c r="D278" s="115">
        <f t="shared" si="258"/>
        <v>5769.98</v>
      </c>
      <c r="E278" s="116">
        <f t="shared" si="245"/>
        <v>5825.37</v>
      </c>
      <c r="F278" s="117">
        <f t="shared" si="246"/>
        <v>44397</v>
      </c>
      <c r="G278" s="118">
        <f t="shared" si="250"/>
        <v>9.5996866540266623E-3</v>
      </c>
      <c r="H278" s="119">
        <f t="shared" si="264"/>
        <v>44459</v>
      </c>
      <c r="I278" s="119">
        <f t="shared" si="251"/>
        <v>44459</v>
      </c>
      <c r="J278" s="120">
        <f t="shared" si="259"/>
        <v>20</v>
      </c>
      <c r="K278" s="120">
        <f t="shared" si="247"/>
        <v>17</v>
      </c>
      <c r="L278" s="8">
        <f t="shared" si="260"/>
        <v>1.0081538800000001</v>
      </c>
      <c r="M278" s="121">
        <f t="shared" si="248"/>
        <v>1.00530005</v>
      </c>
      <c r="N278" s="121">
        <f t="shared" si="242"/>
        <v>1.0704679826984329</v>
      </c>
      <c r="O278" s="114">
        <f t="shared" si="244"/>
        <v>1.07919645</v>
      </c>
      <c r="P278" s="114">
        <f t="shared" si="252"/>
        <v>1079.1964499999999</v>
      </c>
      <c r="Q278" s="11">
        <f t="shared" si="265"/>
        <v>0</v>
      </c>
      <c r="R278" s="30">
        <f t="shared" si="261"/>
        <v>0</v>
      </c>
      <c r="S278" s="8">
        <f t="shared" si="253"/>
        <v>0</v>
      </c>
      <c r="T278" s="123">
        <f t="shared" si="262"/>
        <v>8.5599999999999996E-2</v>
      </c>
      <c r="U278" s="122">
        <f t="shared" si="243"/>
        <v>17</v>
      </c>
      <c r="V278" s="122">
        <v>252</v>
      </c>
      <c r="W278" s="121">
        <f t="shared" si="254"/>
        <v>1.005556085</v>
      </c>
      <c r="X278" s="114">
        <f t="shared" si="255"/>
        <v>5.9961072</v>
      </c>
      <c r="Y278" s="114">
        <f t="shared" si="256"/>
        <v>0</v>
      </c>
      <c r="Z278" s="126" t="str">
        <f t="shared" si="266"/>
        <v>A+J=</v>
      </c>
      <c r="AA278" s="119">
        <f t="shared" si="267"/>
        <v>44459</v>
      </c>
      <c r="AB278" s="4"/>
      <c r="AD278" s="174">
        <f>[2]Plan1!$A332</f>
        <v>46812</v>
      </c>
      <c r="AE278" s="144" t="str">
        <f>[2]Plan1!$C332</f>
        <v>Carnaval</v>
      </c>
      <c r="AG278" s="134"/>
      <c r="AH278" s="136"/>
      <c r="AI278" s="136"/>
      <c r="AJ278" s="136"/>
      <c r="AK278" s="136"/>
      <c r="AL278" s="13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57"/>
        <v>44455</v>
      </c>
      <c r="B279" s="114">
        <f t="shared" si="249"/>
        <v>1086.06497881</v>
      </c>
      <c r="C279" s="114">
        <f t="shared" si="263"/>
        <v>1000</v>
      </c>
      <c r="D279" s="115">
        <f t="shared" si="258"/>
        <v>5769.98</v>
      </c>
      <c r="E279" s="116">
        <f t="shared" si="245"/>
        <v>5825.37</v>
      </c>
      <c r="F279" s="117">
        <f t="shared" si="246"/>
        <v>44397</v>
      </c>
      <c r="G279" s="118">
        <f t="shared" si="250"/>
        <v>9.5996866540266623E-3</v>
      </c>
      <c r="H279" s="119">
        <f t="shared" si="264"/>
        <v>44459</v>
      </c>
      <c r="I279" s="119">
        <f t="shared" si="251"/>
        <v>44459</v>
      </c>
      <c r="J279" s="120">
        <f t="shared" si="259"/>
        <v>20</v>
      </c>
      <c r="K279" s="120">
        <f t="shared" si="247"/>
        <v>18</v>
      </c>
      <c r="L279" s="8">
        <f t="shared" si="260"/>
        <v>1.00863558</v>
      </c>
      <c r="M279" s="121">
        <f t="shared" si="248"/>
        <v>1.00530005</v>
      </c>
      <c r="N279" s="121">
        <f t="shared" si="242"/>
        <v>1.0704679826984329</v>
      </c>
      <c r="O279" s="114">
        <f t="shared" si="244"/>
        <v>1.0797120899999999</v>
      </c>
      <c r="P279" s="114">
        <f t="shared" si="252"/>
        <v>1079.71209</v>
      </c>
      <c r="Q279" s="11">
        <f t="shared" si="265"/>
        <v>0</v>
      </c>
      <c r="R279" s="30">
        <f t="shared" si="261"/>
        <v>0</v>
      </c>
      <c r="S279" s="8">
        <f t="shared" si="253"/>
        <v>0</v>
      </c>
      <c r="T279" s="123">
        <f t="shared" si="262"/>
        <v>8.5599999999999996E-2</v>
      </c>
      <c r="U279" s="122">
        <f t="shared" si="243"/>
        <v>18</v>
      </c>
      <c r="V279" s="122">
        <v>252</v>
      </c>
      <c r="W279" s="121">
        <f t="shared" si="254"/>
        <v>1.0058838729999999</v>
      </c>
      <c r="X279" s="114">
        <f t="shared" si="255"/>
        <v>6.3528888099999996</v>
      </c>
      <c r="Y279" s="114">
        <f t="shared" si="256"/>
        <v>0</v>
      </c>
      <c r="Z279" s="126" t="str">
        <f t="shared" si="266"/>
        <v>A+J=</v>
      </c>
      <c r="AA279" s="119">
        <f t="shared" si="267"/>
        <v>44459</v>
      </c>
      <c r="AB279" s="4"/>
      <c r="AD279" s="174">
        <f>[2]Plan1!$A333</f>
        <v>46857</v>
      </c>
      <c r="AE279" s="144" t="str">
        <f>[2]Plan1!$C333</f>
        <v>Paixão de Cristo</v>
      </c>
      <c r="AG279" s="134"/>
      <c r="AH279" s="136"/>
      <c r="AI279" s="136"/>
      <c r="AJ279" s="136"/>
      <c r="AK279" s="136"/>
      <c r="AL279" s="13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57"/>
        <v>44456</v>
      </c>
      <c r="B280" s="114">
        <f t="shared" si="249"/>
        <v>1086.93811566</v>
      </c>
      <c r="C280" s="114">
        <f t="shared" si="263"/>
        <v>1000</v>
      </c>
      <c r="D280" s="115">
        <f t="shared" si="258"/>
        <v>5769.98</v>
      </c>
      <c r="E280" s="116">
        <f t="shared" si="245"/>
        <v>5825.37</v>
      </c>
      <c r="F280" s="117">
        <f t="shared" si="246"/>
        <v>44397</v>
      </c>
      <c r="G280" s="118">
        <f t="shared" si="250"/>
        <v>9.5996866540266623E-3</v>
      </c>
      <c r="H280" s="119">
        <f t="shared" si="264"/>
        <v>44459</v>
      </c>
      <c r="I280" s="119">
        <f t="shared" si="251"/>
        <v>44459</v>
      </c>
      <c r="J280" s="120">
        <f t="shared" si="259"/>
        <v>20</v>
      </c>
      <c r="K280" s="120">
        <f t="shared" si="247"/>
        <v>19</v>
      </c>
      <c r="L280" s="8">
        <f t="shared" si="260"/>
        <v>1.00911752</v>
      </c>
      <c r="M280" s="121">
        <f t="shared" si="248"/>
        <v>1.00530005</v>
      </c>
      <c r="N280" s="121">
        <f t="shared" si="242"/>
        <v>1.0704679826984329</v>
      </c>
      <c r="O280" s="114">
        <f t="shared" si="244"/>
        <v>1.08022799</v>
      </c>
      <c r="P280" s="114">
        <f t="shared" si="252"/>
        <v>1080.2279900000001</v>
      </c>
      <c r="Q280" s="11">
        <f t="shared" si="265"/>
        <v>0</v>
      </c>
      <c r="R280" s="30">
        <f t="shared" si="261"/>
        <v>0</v>
      </c>
      <c r="S280" s="8">
        <f t="shared" si="253"/>
        <v>0</v>
      </c>
      <c r="T280" s="123">
        <f t="shared" si="262"/>
        <v>8.5599999999999996E-2</v>
      </c>
      <c r="U280" s="122">
        <f t="shared" si="243"/>
        <v>19</v>
      </c>
      <c r="V280" s="122">
        <v>252</v>
      </c>
      <c r="W280" s="121">
        <f t="shared" si="254"/>
        <v>1.006211768</v>
      </c>
      <c r="X280" s="114">
        <f t="shared" si="255"/>
        <v>6.7101256600000001</v>
      </c>
      <c r="Y280" s="114">
        <f t="shared" si="256"/>
        <v>0</v>
      </c>
      <c r="Z280" s="126" t="str">
        <f t="shared" si="266"/>
        <v>A+J=</v>
      </c>
      <c r="AA280" s="119">
        <f t="shared" si="267"/>
        <v>44459</v>
      </c>
      <c r="AB280" s="4"/>
      <c r="AD280" s="174">
        <f>[2]Plan1!$A334</f>
        <v>46864</v>
      </c>
      <c r="AE280" s="144" t="str">
        <f>[2]Plan1!$C334</f>
        <v>Tiradentes</v>
      </c>
      <c r="AG280" s="134"/>
      <c r="AH280" s="136"/>
      <c r="AI280" s="136"/>
      <c r="AJ280" s="136"/>
      <c r="AK280" s="136"/>
      <c r="AL280" s="13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57"/>
        <v>44457</v>
      </c>
      <c r="B281" s="114">
        <f t="shared" si="249"/>
        <v>1087.8119480299999</v>
      </c>
      <c r="C281" s="114">
        <f t="shared" si="263"/>
        <v>1000</v>
      </c>
      <c r="D281" s="115">
        <f t="shared" si="258"/>
        <v>5769.98</v>
      </c>
      <c r="E281" s="116">
        <f t="shared" si="245"/>
        <v>5825.37</v>
      </c>
      <c r="F281" s="117">
        <f t="shared" si="246"/>
        <v>44397</v>
      </c>
      <c r="G281" s="118">
        <f t="shared" si="250"/>
        <v>9.5996866540266623E-3</v>
      </c>
      <c r="H281" s="119">
        <f t="shared" si="264"/>
        <v>44459</v>
      </c>
      <c r="I281" s="119">
        <f t="shared" si="251"/>
        <v>44459</v>
      </c>
      <c r="J281" s="120">
        <f t="shared" si="259"/>
        <v>20</v>
      </c>
      <c r="K281" s="120">
        <f t="shared" si="247"/>
        <v>20</v>
      </c>
      <c r="L281" s="8">
        <f t="shared" si="260"/>
        <v>1.00959968</v>
      </c>
      <c r="M281" s="121">
        <f t="shared" si="248"/>
        <v>1.00530005</v>
      </c>
      <c r="N281" s="121">
        <f t="shared" si="242"/>
        <v>1.0704679826984329</v>
      </c>
      <c r="O281" s="114">
        <f t="shared" si="244"/>
        <v>1.08074413</v>
      </c>
      <c r="P281" s="114">
        <f t="shared" si="252"/>
        <v>1080.74413</v>
      </c>
      <c r="Q281" s="11">
        <f t="shared" si="265"/>
        <v>0</v>
      </c>
      <c r="R281" s="30">
        <f t="shared" si="261"/>
        <v>0</v>
      </c>
      <c r="S281" s="8">
        <f t="shared" si="253"/>
        <v>0</v>
      </c>
      <c r="T281" s="123">
        <f t="shared" si="262"/>
        <v>8.5599999999999996E-2</v>
      </c>
      <c r="U281" s="122">
        <f t="shared" si="243"/>
        <v>20</v>
      </c>
      <c r="V281" s="122">
        <v>252</v>
      </c>
      <c r="W281" s="121">
        <f t="shared" si="254"/>
        <v>1.0065397700000001</v>
      </c>
      <c r="X281" s="114">
        <f t="shared" si="255"/>
        <v>7.0678180299999998</v>
      </c>
      <c r="Y281" s="114">
        <f t="shared" si="256"/>
        <v>0</v>
      </c>
      <c r="Z281" s="126" t="str">
        <f t="shared" si="266"/>
        <v>A+J=</v>
      </c>
      <c r="AA281" s="119">
        <f t="shared" si="267"/>
        <v>44459</v>
      </c>
      <c r="AB281" s="4"/>
      <c r="AD281" s="174">
        <f>[2]Plan1!$A335</f>
        <v>46874</v>
      </c>
      <c r="AE281" s="144" t="str">
        <f>[2]Plan1!$C335</f>
        <v>Dia do Trabalho</v>
      </c>
      <c r="AG281" s="134"/>
      <c r="AH281" s="136"/>
      <c r="AI281" s="136"/>
      <c r="AJ281" s="136"/>
      <c r="AK281" s="136"/>
      <c r="AL281" s="13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57"/>
        <v>44458</v>
      </c>
      <c r="B282" s="114">
        <f t="shared" si="249"/>
        <v>1087.8119480299999</v>
      </c>
      <c r="C282" s="114">
        <f t="shared" si="263"/>
        <v>1000</v>
      </c>
      <c r="D282" s="115">
        <f t="shared" si="258"/>
        <v>5769.98</v>
      </c>
      <c r="E282" s="116">
        <f t="shared" si="245"/>
        <v>5825.37</v>
      </c>
      <c r="F282" s="117">
        <f t="shared" si="246"/>
        <v>44397</v>
      </c>
      <c r="G282" s="118">
        <f t="shared" si="250"/>
        <v>9.5996866540266623E-3</v>
      </c>
      <c r="H282" s="119">
        <f t="shared" si="264"/>
        <v>44459</v>
      </c>
      <c r="I282" s="119">
        <f t="shared" si="251"/>
        <v>44459</v>
      </c>
      <c r="J282" s="120">
        <f t="shared" si="259"/>
        <v>20</v>
      </c>
      <c r="K282" s="120">
        <f t="shared" si="247"/>
        <v>20</v>
      </c>
      <c r="L282" s="8">
        <f t="shared" si="260"/>
        <v>1.00959968</v>
      </c>
      <c r="M282" s="121">
        <f t="shared" si="248"/>
        <v>1.00530005</v>
      </c>
      <c r="N282" s="121">
        <f t="shared" si="242"/>
        <v>1.0704679826984329</v>
      </c>
      <c r="O282" s="114">
        <f t="shared" si="244"/>
        <v>1.08074413</v>
      </c>
      <c r="P282" s="114">
        <f t="shared" si="252"/>
        <v>1080.74413</v>
      </c>
      <c r="Q282" s="11">
        <f t="shared" si="265"/>
        <v>0</v>
      </c>
      <c r="R282" s="30">
        <f t="shared" si="261"/>
        <v>0</v>
      </c>
      <c r="S282" s="8">
        <f t="shared" si="253"/>
        <v>0</v>
      </c>
      <c r="T282" s="123">
        <f t="shared" si="262"/>
        <v>8.5599999999999996E-2</v>
      </c>
      <c r="U282" s="122">
        <f t="shared" si="243"/>
        <v>20</v>
      </c>
      <c r="V282" s="122">
        <v>252</v>
      </c>
      <c r="W282" s="121">
        <f t="shared" si="254"/>
        <v>1.0065397700000001</v>
      </c>
      <c r="X282" s="114">
        <f t="shared" si="255"/>
        <v>7.0678180299999998</v>
      </c>
      <c r="Y282" s="114">
        <f t="shared" si="256"/>
        <v>0</v>
      </c>
      <c r="Z282" s="126" t="str">
        <f t="shared" si="266"/>
        <v>A+J=</v>
      </c>
      <c r="AA282" s="119">
        <f t="shared" si="267"/>
        <v>44459</v>
      </c>
      <c r="AB282" s="4"/>
      <c r="AD282" s="174">
        <f>[2]Plan1!$A336</f>
        <v>46919</v>
      </c>
      <c r="AE282" s="144" t="str">
        <f>[2]Plan1!$C336</f>
        <v>Corpus Christi</v>
      </c>
      <c r="AG282" s="134"/>
      <c r="AH282" s="136"/>
      <c r="AI282" s="136"/>
      <c r="AJ282" s="136"/>
      <c r="AK282" s="136"/>
      <c r="AL282" s="13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57"/>
        <v>44459</v>
      </c>
      <c r="B283" s="114">
        <f t="shared" si="249"/>
        <v>1087.8119480299999</v>
      </c>
      <c r="C283" s="114">
        <f t="shared" si="263"/>
        <v>1000</v>
      </c>
      <c r="D283" s="115">
        <f t="shared" si="258"/>
        <v>5769.98</v>
      </c>
      <c r="E283" s="116">
        <f t="shared" si="245"/>
        <v>5825.37</v>
      </c>
      <c r="F283" s="117">
        <f t="shared" si="246"/>
        <v>44397</v>
      </c>
      <c r="G283" s="118">
        <f t="shared" si="250"/>
        <v>9.5996866540266623E-3</v>
      </c>
      <c r="H283" s="119">
        <f t="shared" si="264"/>
        <v>44489</v>
      </c>
      <c r="I283" s="119">
        <f t="shared" si="251"/>
        <v>44459</v>
      </c>
      <c r="J283" s="120">
        <f t="shared" si="259"/>
        <v>20</v>
      </c>
      <c r="K283" s="120">
        <f t="shared" si="247"/>
        <v>20</v>
      </c>
      <c r="L283" s="8">
        <f t="shared" si="260"/>
        <v>1.00959968</v>
      </c>
      <c r="M283" s="121">
        <f t="shared" si="248"/>
        <v>1.00530005</v>
      </c>
      <c r="N283" s="121">
        <f t="shared" si="242"/>
        <v>1.0704679826984329</v>
      </c>
      <c r="O283" s="114">
        <f t="shared" si="244"/>
        <v>1.08074413</v>
      </c>
      <c r="P283" s="114">
        <f t="shared" si="252"/>
        <v>1080.74413</v>
      </c>
      <c r="Q283" s="11">
        <f t="shared" si="265"/>
        <v>9</v>
      </c>
      <c r="R283" s="30">
        <f t="shared" si="261"/>
        <v>0</v>
      </c>
      <c r="S283" s="8">
        <f t="shared" si="253"/>
        <v>0</v>
      </c>
      <c r="T283" s="123">
        <f t="shared" si="262"/>
        <v>8.5599999999999996E-2</v>
      </c>
      <c r="U283" s="122">
        <f t="shared" si="243"/>
        <v>20</v>
      </c>
      <c r="V283" s="122">
        <v>252</v>
      </c>
      <c r="W283" s="121">
        <f t="shared" si="254"/>
        <v>1.0065397700000001</v>
      </c>
      <c r="X283" s="114">
        <f t="shared" si="255"/>
        <v>7.0678180299999998</v>
      </c>
      <c r="Y283" s="114">
        <f t="shared" si="256"/>
        <v>7.0678180299999998</v>
      </c>
      <c r="Z283" s="126" t="str">
        <f t="shared" si="266"/>
        <v>A+J=</v>
      </c>
      <c r="AA283" s="119">
        <f t="shared" si="267"/>
        <v>44459</v>
      </c>
      <c r="AB283" s="4"/>
      <c r="AD283" s="174">
        <f>[2]Plan1!$A337</f>
        <v>47003</v>
      </c>
      <c r="AE283" s="144" t="str">
        <f>[2]Plan1!$C337</f>
        <v>Independência do Brasil</v>
      </c>
      <c r="AG283" s="134"/>
      <c r="AH283" s="136"/>
      <c r="AI283" s="136"/>
      <c r="AJ283" s="136"/>
      <c r="AK283" s="136"/>
      <c r="AL283" s="13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57"/>
        <v>44460</v>
      </c>
      <c r="B284" s="114">
        <f t="shared" si="249"/>
        <v>1081.54245307</v>
      </c>
      <c r="C284" s="114">
        <f t="shared" si="263"/>
        <v>1000</v>
      </c>
      <c r="D284" s="115">
        <f t="shared" si="258"/>
        <v>5825.37</v>
      </c>
      <c r="E284" s="116">
        <f t="shared" si="245"/>
        <v>5876.05</v>
      </c>
      <c r="F284" s="117">
        <f t="shared" si="246"/>
        <v>44428</v>
      </c>
      <c r="G284" s="118">
        <f t="shared" si="250"/>
        <v>8.699876574363552E-3</v>
      </c>
      <c r="H284" s="119">
        <f t="shared" si="264"/>
        <v>44489</v>
      </c>
      <c r="I284" s="119">
        <f t="shared" si="251"/>
        <v>44489</v>
      </c>
      <c r="J284" s="120">
        <f t="shared" si="259"/>
        <v>21</v>
      </c>
      <c r="K284" s="120">
        <f t="shared" si="247"/>
        <v>1</v>
      </c>
      <c r="L284" s="8">
        <f t="shared" si="260"/>
        <v>1.0004125699999999</v>
      </c>
      <c r="M284" s="121">
        <f t="shared" si="248"/>
        <v>1.00959968</v>
      </c>
      <c r="N284" s="121">
        <f t="shared" si="242"/>
        <v>1.0807441327825833</v>
      </c>
      <c r="O284" s="114">
        <f t="shared" si="244"/>
        <v>1.08119001</v>
      </c>
      <c r="P284" s="114">
        <f t="shared" si="252"/>
        <v>1081.19001</v>
      </c>
      <c r="Q284" s="11">
        <f t="shared" si="265"/>
        <v>0</v>
      </c>
      <c r="R284" s="30">
        <f t="shared" si="261"/>
        <v>0</v>
      </c>
      <c r="S284" s="8">
        <f t="shared" si="253"/>
        <v>0</v>
      </c>
      <c r="T284" s="123">
        <f t="shared" si="262"/>
        <v>8.5599999999999996E-2</v>
      </c>
      <c r="U284" s="122">
        <f t="shared" si="243"/>
        <v>1</v>
      </c>
      <c r="V284" s="122">
        <v>252</v>
      </c>
      <c r="W284" s="121">
        <f t="shared" si="254"/>
        <v>1.0003259769999999</v>
      </c>
      <c r="X284" s="114">
        <f t="shared" si="255"/>
        <v>0.35244307000000002</v>
      </c>
      <c r="Y284" s="114">
        <f t="shared" si="256"/>
        <v>0</v>
      </c>
      <c r="Z284" s="126" t="str">
        <f t="shared" si="266"/>
        <v>A+J=</v>
      </c>
      <c r="AA284" s="119">
        <f t="shared" si="267"/>
        <v>44489</v>
      </c>
      <c r="AB284" s="4"/>
      <c r="AD284" s="174">
        <f>[2]Plan1!$A338</f>
        <v>47038</v>
      </c>
      <c r="AE284" s="144" t="str">
        <f>[2]Plan1!$C338</f>
        <v>Nossa Sr.a Aparecida - Padroeira do Brasil</v>
      </c>
      <c r="AG284" s="134"/>
      <c r="AH284" s="136"/>
      <c r="AI284" s="136"/>
      <c r="AJ284" s="136"/>
      <c r="AK284" s="136"/>
      <c r="AL284" s="13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57"/>
        <v>44461</v>
      </c>
      <c r="B285" s="114">
        <f t="shared" si="249"/>
        <v>1082.34137162</v>
      </c>
      <c r="C285" s="114">
        <f t="shared" si="263"/>
        <v>1000</v>
      </c>
      <c r="D285" s="115">
        <f t="shared" si="258"/>
        <v>5825.37</v>
      </c>
      <c r="E285" s="116">
        <f t="shared" si="245"/>
        <v>5876.05</v>
      </c>
      <c r="F285" s="117">
        <f t="shared" si="246"/>
        <v>44428</v>
      </c>
      <c r="G285" s="118">
        <f t="shared" si="250"/>
        <v>8.699876574363552E-3</v>
      </c>
      <c r="H285" s="119">
        <f t="shared" si="264"/>
        <v>44489</v>
      </c>
      <c r="I285" s="119">
        <f t="shared" si="251"/>
        <v>44489</v>
      </c>
      <c r="J285" s="120">
        <f t="shared" si="259"/>
        <v>21</v>
      </c>
      <c r="K285" s="120">
        <f t="shared" si="247"/>
        <v>2</v>
      </c>
      <c r="L285" s="8">
        <f t="shared" si="260"/>
        <v>1.00082531</v>
      </c>
      <c r="M285" s="121">
        <f t="shared" si="248"/>
        <v>1.00959968</v>
      </c>
      <c r="N285" s="121">
        <f t="shared" si="242"/>
        <v>1.0807441327825833</v>
      </c>
      <c r="O285" s="114">
        <f t="shared" si="244"/>
        <v>1.08163608</v>
      </c>
      <c r="P285" s="114">
        <f t="shared" si="252"/>
        <v>1081.63608</v>
      </c>
      <c r="Q285" s="11">
        <f t="shared" si="265"/>
        <v>0</v>
      </c>
      <c r="R285" s="30">
        <f t="shared" si="261"/>
        <v>0</v>
      </c>
      <c r="S285" s="8">
        <f t="shared" si="253"/>
        <v>0</v>
      </c>
      <c r="T285" s="123">
        <f t="shared" si="262"/>
        <v>8.5599999999999996E-2</v>
      </c>
      <c r="U285" s="122">
        <f t="shared" si="243"/>
        <v>2</v>
      </c>
      <c r="V285" s="122">
        <v>252</v>
      </c>
      <c r="W285" s="121">
        <f t="shared" si="254"/>
        <v>1.00065206</v>
      </c>
      <c r="X285" s="114">
        <f t="shared" si="255"/>
        <v>0.70529162000000001</v>
      </c>
      <c r="Y285" s="114">
        <f t="shared" si="256"/>
        <v>0</v>
      </c>
      <c r="Z285" s="126" t="str">
        <f t="shared" si="266"/>
        <v>A+J=</v>
      </c>
      <c r="AA285" s="119">
        <f t="shared" si="267"/>
        <v>44489</v>
      </c>
      <c r="AB285" s="4"/>
      <c r="AD285" s="174">
        <f>[2]Plan1!$A339</f>
        <v>47059</v>
      </c>
      <c r="AE285" s="144" t="str">
        <f>[2]Plan1!$C339</f>
        <v>Finados</v>
      </c>
      <c r="AG285" s="134"/>
      <c r="AH285" s="136"/>
      <c r="AI285" s="136"/>
      <c r="AJ285" s="136"/>
      <c r="AK285" s="136"/>
      <c r="AL285" s="13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57"/>
        <v>44462</v>
      </c>
      <c r="B286" s="114">
        <f t="shared" si="249"/>
        <v>1083.1408870399998</v>
      </c>
      <c r="C286" s="114">
        <f t="shared" si="263"/>
        <v>1000</v>
      </c>
      <c r="D286" s="115">
        <f t="shared" si="258"/>
        <v>5825.37</v>
      </c>
      <c r="E286" s="116">
        <f t="shared" si="245"/>
        <v>5876.05</v>
      </c>
      <c r="F286" s="117">
        <f t="shared" si="246"/>
        <v>44428</v>
      </c>
      <c r="G286" s="118">
        <f t="shared" si="250"/>
        <v>8.699876574363552E-3</v>
      </c>
      <c r="H286" s="119">
        <f t="shared" si="264"/>
        <v>44489</v>
      </c>
      <c r="I286" s="119">
        <f t="shared" si="251"/>
        <v>44489</v>
      </c>
      <c r="J286" s="120">
        <f t="shared" si="259"/>
        <v>21</v>
      </c>
      <c r="K286" s="120">
        <f t="shared" si="247"/>
        <v>3</v>
      </c>
      <c r="L286" s="8">
        <f t="shared" si="260"/>
        <v>1.00123823</v>
      </c>
      <c r="M286" s="121">
        <f t="shared" si="248"/>
        <v>1.00959968</v>
      </c>
      <c r="N286" s="121">
        <f t="shared" si="242"/>
        <v>1.0807441327825833</v>
      </c>
      <c r="O286" s="114">
        <f t="shared" si="244"/>
        <v>1.0820823399999999</v>
      </c>
      <c r="P286" s="114">
        <f t="shared" si="252"/>
        <v>1082.0823399999999</v>
      </c>
      <c r="Q286" s="11">
        <f t="shared" si="265"/>
        <v>0</v>
      </c>
      <c r="R286" s="30">
        <f t="shared" si="261"/>
        <v>0</v>
      </c>
      <c r="S286" s="8">
        <f t="shared" si="253"/>
        <v>0</v>
      </c>
      <c r="T286" s="123">
        <f t="shared" si="262"/>
        <v>8.5599999999999996E-2</v>
      </c>
      <c r="U286" s="122">
        <f t="shared" si="243"/>
        <v>3</v>
      </c>
      <c r="V286" s="122">
        <v>252</v>
      </c>
      <c r="W286" s="121">
        <f t="shared" si="254"/>
        <v>1.00097825</v>
      </c>
      <c r="X286" s="114">
        <f t="shared" si="255"/>
        <v>1.0585470400000001</v>
      </c>
      <c r="Y286" s="114">
        <f t="shared" si="256"/>
        <v>0</v>
      </c>
      <c r="Z286" s="126" t="str">
        <f t="shared" si="266"/>
        <v>A+J=</v>
      </c>
      <c r="AA286" s="119">
        <f t="shared" si="267"/>
        <v>44489</v>
      </c>
      <c r="AB286" s="4"/>
      <c r="AD286" s="174">
        <f>[2]Plan1!$A340</f>
        <v>47072</v>
      </c>
      <c r="AE286" s="144" t="str">
        <f>[2]Plan1!$C340</f>
        <v>Proclamação da República</v>
      </c>
      <c r="AG286" s="134"/>
      <c r="AH286" s="136"/>
      <c r="AI286" s="136"/>
      <c r="AJ286" s="136"/>
      <c r="AK286" s="136"/>
      <c r="AL286" s="13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57"/>
        <v>44463</v>
      </c>
      <c r="B287" s="114">
        <f t="shared" si="249"/>
        <v>1083.94097857</v>
      </c>
      <c r="C287" s="114">
        <f t="shared" si="263"/>
        <v>1000</v>
      </c>
      <c r="D287" s="115">
        <f t="shared" si="258"/>
        <v>5825.37</v>
      </c>
      <c r="E287" s="116">
        <f t="shared" si="245"/>
        <v>5876.05</v>
      </c>
      <c r="F287" s="117">
        <f t="shared" si="246"/>
        <v>44428</v>
      </c>
      <c r="G287" s="118">
        <f t="shared" si="250"/>
        <v>8.699876574363552E-3</v>
      </c>
      <c r="H287" s="119">
        <f t="shared" si="264"/>
        <v>44489</v>
      </c>
      <c r="I287" s="119">
        <f t="shared" si="251"/>
        <v>44489</v>
      </c>
      <c r="J287" s="120">
        <f t="shared" si="259"/>
        <v>21</v>
      </c>
      <c r="K287" s="120">
        <f t="shared" si="247"/>
        <v>4</v>
      </c>
      <c r="L287" s="8">
        <f t="shared" si="260"/>
        <v>1.00165131</v>
      </c>
      <c r="M287" s="121">
        <f t="shared" si="248"/>
        <v>1.00959968</v>
      </c>
      <c r="N287" s="121">
        <f t="shared" ref="N287:N350" si="268">IF(I287&gt;I286,N286*M287,N286)</f>
        <v>1.0807441327825833</v>
      </c>
      <c r="O287" s="114">
        <f t="shared" si="244"/>
        <v>1.0825287699999999</v>
      </c>
      <c r="P287" s="114">
        <f t="shared" si="252"/>
        <v>1082.5287699999999</v>
      </c>
      <c r="Q287" s="11">
        <f t="shared" si="265"/>
        <v>0</v>
      </c>
      <c r="R287" s="30">
        <f t="shared" si="261"/>
        <v>0</v>
      </c>
      <c r="S287" s="8">
        <f t="shared" si="253"/>
        <v>0</v>
      </c>
      <c r="T287" s="123">
        <f t="shared" si="262"/>
        <v>8.5599999999999996E-2</v>
      </c>
      <c r="U287" s="122">
        <f t="shared" si="243"/>
        <v>4</v>
      </c>
      <c r="V287" s="122">
        <v>252</v>
      </c>
      <c r="W287" s="121">
        <f t="shared" si="254"/>
        <v>1.0013045460000001</v>
      </c>
      <c r="X287" s="114">
        <f t="shared" si="255"/>
        <v>1.41220857</v>
      </c>
      <c r="Y287" s="114">
        <f t="shared" si="256"/>
        <v>0</v>
      </c>
      <c r="Z287" s="126" t="str">
        <f t="shared" si="266"/>
        <v>A+J=</v>
      </c>
      <c r="AA287" s="119">
        <f t="shared" si="267"/>
        <v>44489</v>
      </c>
      <c r="AB287" s="4"/>
      <c r="AD287" s="174">
        <f>[2]Plan1!$A341</f>
        <v>47077</v>
      </c>
      <c r="AE287" s="144" t="str">
        <f>[2]Plan1!$C341</f>
        <v>Dia Nacional de Zumbi e da Consciência Negra</v>
      </c>
      <c r="AG287" s="134"/>
      <c r="AH287" s="136"/>
      <c r="AI287" s="136"/>
      <c r="AJ287" s="136"/>
      <c r="AK287" s="136"/>
      <c r="AL287" s="13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57"/>
        <v>44464</v>
      </c>
      <c r="B288" s="114">
        <f t="shared" si="249"/>
        <v>1084.7416665400001</v>
      </c>
      <c r="C288" s="114">
        <f t="shared" si="263"/>
        <v>1000</v>
      </c>
      <c r="D288" s="115">
        <f t="shared" si="258"/>
        <v>5825.37</v>
      </c>
      <c r="E288" s="116">
        <f t="shared" si="245"/>
        <v>5876.05</v>
      </c>
      <c r="F288" s="117">
        <f t="shared" si="246"/>
        <v>44428</v>
      </c>
      <c r="G288" s="118">
        <f t="shared" si="250"/>
        <v>8.699876574363552E-3</v>
      </c>
      <c r="H288" s="119">
        <f t="shared" si="264"/>
        <v>44489</v>
      </c>
      <c r="I288" s="119">
        <f t="shared" si="251"/>
        <v>44489</v>
      </c>
      <c r="J288" s="120">
        <f t="shared" si="259"/>
        <v>21</v>
      </c>
      <c r="K288" s="120">
        <f t="shared" si="247"/>
        <v>5</v>
      </c>
      <c r="L288" s="8">
        <f t="shared" si="260"/>
        <v>1.00206456</v>
      </c>
      <c r="M288" s="121">
        <f t="shared" si="248"/>
        <v>1.00959968</v>
      </c>
      <c r="N288" s="121">
        <f t="shared" si="268"/>
        <v>1.0807441327825833</v>
      </c>
      <c r="O288" s="114">
        <f t="shared" si="244"/>
        <v>1.0829753900000001</v>
      </c>
      <c r="P288" s="114">
        <f t="shared" si="252"/>
        <v>1082.9753900000001</v>
      </c>
      <c r="Q288" s="11">
        <f t="shared" si="265"/>
        <v>0</v>
      </c>
      <c r="R288" s="30">
        <f t="shared" si="261"/>
        <v>0</v>
      </c>
      <c r="S288" s="8">
        <f t="shared" si="253"/>
        <v>0</v>
      </c>
      <c r="T288" s="123">
        <f t="shared" si="262"/>
        <v>8.5599999999999996E-2</v>
      </c>
      <c r="U288" s="122">
        <f t="shared" si="243"/>
        <v>5</v>
      </c>
      <c r="V288" s="122">
        <v>252</v>
      </c>
      <c r="W288" s="121">
        <f t="shared" si="254"/>
        <v>1.0016309480000001</v>
      </c>
      <c r="X288" s="114">
        <f t="shared" si="255"/>
        <v>1.76627654</v>
      </c>
      <c r="Y288" s="114">
        <f t="shared" si="256"/>
        <v>0</v>
      </c>
      <c r="Z288" s="126" t="str">
        <f t="shared" si="266"/>
        <v>A+J=</v>
      </c>
      <c r="AA288" s="119">
        <f t="shared" si="267"/>
        <v>44489</v>
      </c>
      <c r="AB288" s="4"/>
      <c r="AD288" s="174">
        <f>[2]Plan1!$A342</f>
        <v>47112</v>
      </c>
      <c r="AE288" s="144" t="str">
        <f>[2]Plan1!$C342</f>
        <v>Natal</v>
      </c>
      <c r="AG288" s="134"/>
      <c r="AH288" s="136"/>
      <c r="AI288" s="136"/>
      <c r="AJ288" s="136"/>
      <c r="AK288" s="136"/>
      <c r="AL288" s="13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57"/>
        <v>44465</v>
      </c>
      <c r="B289" s="114">
        <f t="shared" si="249"/>
        <v>1084.7416665400001</v>
      </c>
      <c r="C289" s="114">
        <f t="shared" si="263"/>
        <v>1000</v>
      </c>
      <c r="D289" s="115">
        <f t="shared" si="258"/>
        <v>5825.37</v>
      </c>
      <c r="E289" s="116">
        <f t="shared" si="245"/>
        <v>5876.05</v>
      </c>
      <c r="F289" s="117">
        <f t="shared" si="246"/>
        <v>44428</v>
      </c>
      <c r="G289" s="118">
        <f t="shared" si="250"/>
        <v>8.699876574363552E-3</v>
      </c>
      <c r="H289" s="119">
        <f t="shared" si="264"/>
        <v>44489</v>
      </c>
      <c r="I289" s="119">
        <f t="shared" si="251"/>
        <v>44489</v>
      </c>
      <c r="J289" s="120">
        <f t="shared" si="259"/>
        <v>21</v>
      </c>
      <c r="K289" s="120">
        <f t="shared" si="247"/>
        <v>5</v>
      </c>
      <c r="L289" s="8">
        <f t="shared" si="260"/>
        <v>1.00206456</v>
      </c>
      <c r="M289" s="121">
        <f t="shared" si="248"/>
        <v>1.00959968</v>
      </c>
      <c r="N289" s="121">
        <f t="shared" si="268"/>
        <v>1.0807441327825833</v>
      </c>
      <c r="O289" s="114">
        <f t="shared" si="244"/>
        <v>1.0829753900000001</v>
      </c>
      <c r="P289" s="114">
        <f t="shared" si="252"/>
        <v>1082.9753900000001</v>
      </c>
      <c r="Q289" s="11">
        <f t="shared" si="265"/>
        <v>0</v>
      </c>
      <c r="R289" s="30">
        <f t="shared" si="261"/>
        <v>0</v>
      </c>
      <c r="S289" s="8">
        <f t="shared" si="253"/>
        <v>0</v>
      </c>
      <c r="T289" s="123">
        <f t="shared" si="262"/>
        <v>8.5599999999999996E-2</v>
      </c>
      <c r="U289" s="122">
        <f t="shared" si="243"/>
        <v>5</v>
      </c>
      <c r="V289" s="122">
        <v>252</v>
      </c>
      <c r="W289" s="121">
        <f t="shared" si="254"/>
        <v>1.0016309480000001</v>
      </c>
      <c r="X289" s="114">
        <f t="shared" si="255"/>
        <v>1.76627654</v>
      </c>
      <c r="Y289" s="114">
        <f t="shared" si="256"/>
        <v>0</v>
      </c>
      <c r="Z289" s="126" t="str">
        <f t="shared" si="266"/>
        <v>A+J=</v>
      </c>
      <c r="AA289" s="119">
        <f t="shared" si="267"/>
        <v>44489</v>
      </c>
      <c r="AB289" s="4"/>
      <c r="AD289" s="174">
        <f>[2]Plan1!$A343</f>
        <v>47119</v>
      </c>
      <c r="AE289" s="144" t="str">
        <f>[2]Plan1!$C343</f>
        <v>Confraternização Universal</v>
      </c>
      <c r="AG289" s="134"/>
      <c r="AH289" s="136"/>
      <c r="AI289" s="136"/>
      <c r="AJ289" s="136"/>
      <c r="AK289" s="136"/>
      <c r="AL289" s="13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57"/>
        <v>44466</v>
      </c>
      <c r="B290" s="114">
        <f t="shared" si="249"/>
        <v>1084.7416665400001</v>
      </c>
      <c r="C290" s="114">
        <f t="shared" si="263"/>
        <v>1000</v>
      </c>
      <c r="D290" s="115">
        <f t="shared" si="258"/>
        <v>5825.37</v>
      </c>
      <c r="E290" s="116">
        <f t="shared" si="245"/>
        <v>5876.05</v>
      </c>
      <c r="F290" s="117">
        <f t="shared" si="246"/>
        <v>44428</v>
      </c>
      <c r="G290" s="118">
        <f t="shared" si="250"/>
        <v>8.699876574363552E-3</v>
      </c>
      <c r="H290" s="119">
        <f t="shared" si="264"/>
        <v>44489</v>
      </c>
      <c r="I290" s="119">
        <f t="shared" si="251"/>
        <v>44489</v>
      </c>
      <c r="J290" s="120">
        <f t="shared" si="259"/>
        <v>21</v>
      </c>
      <c r="K290" s="120">
        <f t="shared" si="247"/>
        <v>5</v>
      </c>
      <c r="L290" s="8">
        <f t="shared" si="260"/>
        <v>1.00206456</v>
      </c>
      <c r="M290" s="121">
        <f t="shared" si="248"/>
        <v>1.00959968</v>
      </c>
      <c r="N290" s="121">
        <f t="shared" si="268"/>
        <v>1.0807441327825833</v>
      </c>
      <c r="O290" s="114">
        <f t="shared" si="244"/>
        <v>1.0829753900000001</v>
      </c>
      <c r="P290" s="114">
        <f t="shared" si="252"/>
        <v>1082.9753900000001</v>
      </c>
      <c r="Q290" s="11">
        <f t="shared" si="265"/>
        <v>0</v>
      </c>
      <c r="R290" s="30">
        <f t="shared" si="261"/>
        <v>0</v>
      </c>
      <c r="S290" s="8">
        <f t="shared" si="253"/>
        <v>0</v>
      </c>
      <c r="T290" s="123">
        <f t="shared" si="262"/>
        <v>8.5599999999999996E-2</v>
      </c>
      <c r="U290" s="122">
        <f t="shared" si="243"/>
        <v>5</v>
      </c>
      <c r="V290" s="122">
        <v>252</v>
      </c>
      <c r="W290" s="121">
        <f t="shared" si="254"/>
        <v>1.0016309480000001</v>
      </c>
      <c r="X290" s="114">
        <f t="shared" si="255"/>
        <v>1.76627654</v>
      </c>
      <c r="Y290" s="114">
        <f t="shared" si="256"/>
        <v>0</v>
      </c>
      <c r="Z290" s="126" t="str">
        <f t="shared" si="266"/>
        <v>A+J=</v>
      </c>
      <c r="AA290" s="119">
        <f t="shared" si="267"/>
        <v>44489</v>
      </c>
      <c r="AB290" s="4"/>
      <c r="AD290" s="174">
        <f>[2]Plan1!$A344</f>
        <v>47161</v>
      </c>
      <c r="AE290" s="144" t="str">
        <f>[2]Plan1!$C344</f>
        <v>Carnaval</v>
      </c>
      <c r="AG290" s="134"/>
      <c r="AH290" s="136"/>
      <c r="AI290" s="136"/>
      <c r="AJ290" s="136"/>
      <c r="AK290" s="136"/>
      <c r="AL290" s="13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57"/>
        <v>44467</v>
      </c>
      <c r="B291" s="114">
        <f t="shared" si="249"/>
        <v>1085.5429523600001</v>
      </c>
      <c r="C291" s="114">
        <f t="shared" si="263"/>
        <v>1000</v>
      </c>
      <c r="D291" s="115">
        <f t="shared" si="258"/>
        <v>5825.37</v>
      </c>
      <c r="E291" s="116">
        <f t="shared" si="245"/>
        <v>5876.05</v>
      </c>
      <c r="F291" s="117">
        <f t="shared" si="246"/>
        <v>44428</v>
      </c>
      <c r="G291" s="118">
        <f t="shared" si="250"/>
        <v>8.699876574363552E-3</v>
      </c>
      <c r="H291" s="119">
        <f t="shared" si="264"/>
        <v>44489</v>
      </c>
      <c r="I291" s="119">
        <f t="shared" si="251"/>
        <v>44489</v>
      </c>
      <c r="J291" s="120">
        <f t="shared" si="259"/>
        <v>21</v>
      </c>
      <c r="K291" s="120">
        <f t="shared" si="247"/>
        <v>6</v>
      </c>
      <c r="L291" s="8">
        <f t="shared" si="260"/>
        <v>1.00247799</v>
      </c>
      <c r="M291" s="121">
        <f t="shared" si="248"/>
        <v>1.00959968</v>
      </c>
      <c r="N291" s="121">
        <f t="shared" si="268"/>
        <v>1.0807441327825833</v>
      </c>
      <c r="O291" s="114">
        <f t="shared" si="244"/>
        <v>1.0834222</v>
      </c>
      <c r="P291" s="114">
        <f t="shared" si="252"/>
        <v>1083.4222</v>
      </c>
      <c r="Q291" s="11">
        <f t="shared" si="265"/>
        <v>0</v>
      </c>
      <c r="R291" s="30">
        <f t="shared" si="261"/>
        <v>0</v>
      </c>
      <c r="S291" s="8">
        <f t="shared" si="253"/>
        <v>0</v>
      </c>
      <c r="T291" s="123">
        <f t="shared" si="262"/>
        <v>8.5599999999999996E-2</v>
      </c>
      <c r="U291" s="122">
        <f t="shared" si="243"/>
        <v>6</v>
      </c>
      <c r="V291" s="122">
        <v>252</v>
      </c>
      <c r="W291" s="121">
        <f t="shared" si="254"/>
        <v>1.0019574570000001</v>
      </c>
      <c r="X291" s="114">
        <f t="shared" si="255"/>
        <v>2.12075236</v>
      </c>
      <c r="Y291" s="114">
        <f t="shared" si="256"/>
        <v>0</v>
      </c>
      <c r="Z291" s="126" t="str">
        <f t="shared" si="266"/>
        <v>A+J=</v>
      </c>
      <c r="AA291" s="119">
        <f t="shared" si="267"/>
        <v>44489</v>
      </c>
      <c r="AB291" s="4"/>
      <c r="AD291" s="174">
        <f>[2]Plan1!$A345</f>
        <v>47162</v>
      </c>
      <c r="AE291" s="144" t="str">
        <f>[2]Plan1!$C345</f>
        <v>Carnaval</v>
      </c>
      <c r="AG291" s="134"/>
      <c r="AH291" s="136"/>
      <c r="AI291" s="136"/>
      <c r="AJ291" s="136"/>
      <c r="AK291" s="136"/>
      <c r="AL291" s="13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57"/>
        <v>44468</v>
      </c>
      <c r="B292" s="114">
        <f t="shared" si="249"/>
        <v>1086.3448252599999</v>
      </c>
      <c r="C292" s="114">
        <f t="shared" si="263"/>
        <v>1000</v>
      </c>
      <c r="D292" s="115">
        <f t="shared" si="258"/>
        <v>5825.37</v>
      </c>
      <c r="E292" s="116">
        <f t="shared" si="245"/>
        <v>5876.05</v>
      </c>
      <c r="F292" s="117">
        <f t="shared" si="246"/>
        <v>44428</v>
      </c>
      <c r="G292" s="118">
        <f t="shared" si="250"/>
        <v>8.699876574363552E-3</v>
      </c>
      <c r="H292" s="119">
        <f t="shared" si="264"/>
        <v>44489</v>
      </c>
      <c r="I292" s="119">
        <f t="shared" si="251"/>
        <v>44489</v>
      </c>
      <c r="J292" s="120">
        <f t="shared" si="259"/>
        <v>21</v>
      </c>
      <c r="K292" s="120">
        <f t="shared" si="247"/>
        <v>7</v>
      </c>
      <c r="L292" s="8">
        <f t="shared" si="260"/>
        <v>1.00289158</v>
      </c>
      <c r="M292" s="121">
        <f t="shared" si="248"/>
        <v>1.00959968</v>
      </c>
      <c r="N292" s="121">
        <f t="shared" si="268"/>
        <v>1.0807441327825833</v>
      </c>
      <c r="O292" s="114">
        <f t="shared" si="244"/>
        <v>1.0838691899999999</v>
      </c>
      <c r="P292" s="114">
        <f t="shared" si="252"/>
        <v>1083.8691899999999</v>
      </c>
      <c r="Q292" s="11">
        <f t="shared" si="265"/>
        <v>0</v>
      </c>
      <c r="R292" s="30">
        <f t="shared" si="261"/>
        <v>0</v>
      </c>
      <c r="S292" s="8">
        <f t="shared" si="253"/>
        <v>0</v>
      </c>
      <c r="T292" s="123">
        <f t="shared" si="262"/>
        <v>8.5599999999999996E-2</v>
      </c>
      <c r="U292" s="122">
        <f t="shared" si="243"/>
        <v>7</v>
      </c>
      <c r="V292" s="122">
        <v>252</v>
      </c>
      <c r="W292" s="121">
        <f t="shared" si="254"/>
        <v>1.0022840719999999</v>
      </c>
      <c r="X292" s="114">
        <f t="shared" si="255"/>
        <v>2.4756352599999998</v>
      </c>
      <c r="Y292" s="114">
        <f t="shared" si="256"/>
        <v>0</v>
      </c>
      <c r="Z292" s="126" t="str">
        <f t="shared" si="266"/>
        <v>A+J=</v>
      </c>
      <c r="AA292" s="119">
        <f t="shared" si="267"/>
        <v>44489</v>
      </c>
      <c r="AB292" s="4"/>
      <c r="AD292" s="174">
        <f>[2]Plan1!$A346</f>
        <v>47207</v>
      </c>
      <c r="AE292" s="144" t="str">
        <f>[2]Plan1!$C346</f>
        <v>Paixão de Cristo</v>
      </c>
      <c r="AG292" s="134"/>
      <c r="AH292" s="136"/>
      <c r="AI292" s="136"/>
      <c r="AJ292" s="136"/>
      <c r="AK292" s="136"/>
      <c r="AL292" s="13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57"/>
        <v>44469</v>
      </c>
      <c r="B293" s="114">
        <f t="shared" si="249"/>
        <v>1087.1472966700001</v>
      </c>
      <c r="C293" s="114">
        <f t="shared" si="263"/>
        <v>1000</v>
      </c>
      <c r="D293" s="115">
        <f t="shared" si="258"/>
        <v>5825.37</v>
      </c>
      <c r="E293" s="116">
        <f t="shared" si="245"/>
        <v>5876.05</v>
      </c>
      <c r="F293" s="117">
        <f t="shared" si="246"/>
        <v>44428</v>
      </c>
      <c r="G293" s="118">
        <f t="shared" si="250"/>
        <v>8.699876574363552E-3</v>
      </c>
      <c r="H293" s="119">
        <f t="shared" si="264"/>
        <v>44489</v>
      </c>
      <c r="I293" s="119">
        <f t="shared" si="251"/>
        <v>44489</v>
      </c>
      <c r="J293" s="120">
        <f t="shared" si="259"/>
        <v>21</v>
      </c>
      <c r="K293" s="120">
        <f t="shared" si="247"/>
        <v>8</v>
      </c>
      <c r="L293" s="8">
        <f t="shared" si="260"/>
        <v>1.00330535</v>
      </c>
      <c r="M293" s="121">
        <f t="shared" si="248"/>
        <v>1.00959968</v>
      </c>
      <c r="N293" s="121">
        <f t="shared" si="268"/>
        <v>1.0807441327825833</v>
      </c>
      <c r="O293" s="114">
        <f t="shared" si="244"/>
        <v>1.08431637</v>
      </c>
      <c r="P293" s="114">
        <f t="shared" si="252"/>
        <v>1084.31637</v>
      </c>
      <c r="Q293" s="11">
        <f t="shared" si="265"/>
        <v>0</v>
      </c>
      <c r="R293" s="30">
        <f t="shared" si="261"/>
        <v>0</v>
      </c>
      <c r="S293" s="8">
        <f t="shared" si="253"/>
        <v>0</v>
      </c>
      <c r="T293" s="123">
        <f t="shared" si="262"/>
        <v>8.5599999999999996E-2</v>
      </c>
      <c r="U293" s="122">
        <f t="shared" ref="U293:U356" si="269">IF(Q292&gt;0,1,IF(K293=K292,U292,U292+1))</f>
        <v>8</v>
      </c>
      <c r="V293" s="122">
        <v>252</v>
      </c>
      <c r="W293" s="121">
        <f t="shared" si="254"/>
        <v>1.002610794</v>
      </c>
      <c r="X293" s="114">
        <f t="shared" si="255"/>
        <v>2.8309266700000002</v>
      </c>
      <c r="Y293" s="114">
        <f t="shared" si="256"/>
        <v>0</v>
      </c>
      <c r="Z293" s="126" t="str">
        <f t="shared" si="266"/>
        <v>A+J=</v>
      </c>
      <c r="AA293" s="119">
        <f t="shared" si="267"/>
        <v>44489</v>
      </c>
      <c r="AB293" s="4"/>
      <c r="AD293" s="174">
        <f>[2]Plan1!$A347</f>
        <v>47229</v>
      </c>
      <c r="AE293" s="144" t="str">
        <f>[2]Plan1!$C347</f>
        <v>Tiradentes</v>
      </c>
      <c r="AG293" s="134"/>
      <c r="AH293" s="136"/>
      <c r="AI293" s="136"/>
      <c r="AJ293" s="136"/>
      <c r="AK293" s="136"/>
      <c r="AL293" s="13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57"/>
        <v>44470</v>
      </c>
      <c r="B294" s="114">
        <f t="shared" si="249"/>
        <v>1087.95035579</v>
      </c>
      <c r="C294" s="114">
        <f t="shared" si="263"/>
        <v>1000</v>
      </c>
      <c r="D294" s="115">
        <f t="shared" si="258"/>
        <v>5825.37</v>
      </c>
      <c r="E294" s="116">
        <f t="shared" si="245"/>
        <v>5876.05</v>
      </c>
      <c r="F294" s="117">
        <f t="shared" si="246"/>
        <v>44428</v>
      </c>
      <c r="G294" s="118">
        <f t="shared" si="250"/>
        <v>8.699876574363552E-3</v>
      </c>
      <c r="H294" s="119">
        <f t="shared" si="264"/>
        <v>44489</v>
      </c>
      <c r="I294" s="119">
        <f t="shared" si="251"/>
        <v>44489</v>
      </c>
      <c r="J294" s="120">
        <f t="shared" si="259"/>
        <v>21</v>
      </c>
      <c r="K294" s="120">
        <f t="shared" si="247"/>
        <v>9</v>
      </c>
      <c r="L294" s="8">
        <f t="shared" si="260"/>
        <v>1.00371929</v>
      </c>
      <c r="M294" s="121">
        <f t="shared" si="248"/>
        <v>1.00959968</v>
      </c>
      <c r="N294" s="121">
        <f t="shared" si="268"/>
        <v>1.0807441327825833</v>
      </c>
      <c r="O294" s="114">
        <f t="shared" si="244"/>
        <v>1.0847637299999999</v>
      </c>
      <c r="P294" s="114">
        <f t="shared" si="252"/>
        <v>1084.7637299999999</v>
      </c>
      <c r="Q294" s="11">
        <f t="shared" si="265"/>
        <v>0</v>
      </c>
      <c r="R294" s="30">
        <f t="shared" si="261"/>
        <v>0</v>
      </c>
      <c r="S294" s="8">
        <f t="shared" si="253"/>
        <v>0</v>
      </c>
      <c r="T294" s="123">
        <f t="shared" si="262"/>
        <v>8.5599999999999996E-2</v>
      </c>
      <c r="U294" s="122">
        <f t="shared" si="269"/>
        <v>9</v>
      </c>
      <c r="V294" s="122">
        <v>252</v>
      </c>
      <c r="W294" s="121">
        <f t="shared" si="254"/>
        <v>1.0029376219999999</v>
      </c>
      <c r="X294" s="114">
        <f t="shared" si="255"/>
        <v>3.1866257899999999</v>
      </c>
      <c r="Y294" s="114">
        <f t="shared" si="256"/>
        <v>0</v>
      </c>
      <c r="Z294" s="126" t="str">
        <f t="shared" si="266"/>
        <v>A+J=</v>
      </c>
      <c r="AA294" s="119">
        <f t="shared" si="267"/>
        <v>44489</v>
      </c>
      <c r="AB294" s="4"/>
      <c r="AD294" s="174">
        <f>[2]Plan1!$A348</f>
        <v>47239</v>
      </c>
      <c r="AE294" s="144" t="str">
        <f>[2]Plan1!$C348</f>
        <v>Dia do Trabalho</v>
      </c>
      <c r="AG294" s="134"/>
      <c r="AH294" s="136"/>
      <c r="AI294" s="136"/>
      <c r="AJ294" s="136"/>
      <c r="AK294" s="136"/>
      <c r="AL294" s="13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57"/>
        <v>44471</v>
      </c>
      <c r="B295" s="114">
        <f t="shared" si="249"/>
        <v>1088.7540129900001</v>
      </c>
      <c r="C295" s="114">
        <f t="shared" si="263"/>
        <v>1000</v>
      </c>
      <c r="D295" s="115">
        <f t="shared" si="258"/>
        <v>5825.37</v>
      </c>
      <c r="E295" s="116">
        <f t="shared" si="245"/>
        <v>5876.05</v>
      </c>
      <c r="F295" s="117">
        <f t="shared" si="246"/>
        <v>44428</v>
      </c>
      <c r="G295" s="118">
        <f t="shared" si="250"/>
        <v>8.699876574363552E-3</v>
      </c>
      <c r="H295" s="119">
        <f t="shared" si="264"/>
        <v>44489</v>
      </c>
      <c r="I295" s="119">
        <f t="shared" si="251"/>
        <v>44489</v>
      </c>
      <c r="J295" s="120">
        <f t="shared" si="259"/>
        <v>21</v>
      </c>
      <c r="K295" s="120">
        <f t="shared" si="247"/>
        <v>10</v>
      </c>
      <c r="L295" s="8">
        <f t="shared" si="260"/>
        <v>1.0041334</v>
      </c>
      <c r="M295" s="121">
        <f t="shared" si="248"/>
        <v>1.00959968</v>
      </c>
      <c r="N295" s="121">
        <f t="shared" si="268"/>
        <v>1.0807441327825833</v>
      </c>
      <c r="O295" s="114">
        <f t="shared" si="244"/>
        <v>1.08521128</v>
      </c>
      <c r="P295" s="114">
        <f t="shared" si="252"/>
        <v>1085.21128</v>
      </c>
      <c r="Q295" s="11">
        <f t="shared" si="265"/>
        <v>0</v>
      </c>
      <c r="R295" s="30">
        <f t="shared" si="261"/>
        <v>0</v>
      </c>
      <c r="S295" s="8">
        <f t="shared" si="253"/>
        <v>0</v>
      </c>
      <c r="T295" s="123">
        <f t="shared" si="262"/>
        <v>8.5599999999999996E-2</v>
      </c>
      <c r="U295" s="122">
        <f t="shared" si="269"/>
        <v>10</v>
      </c>
      <c r="V295" s="122">
        <v>252</v>
      </c>
      <c r="W295" s="121">
        <f t="shared" si="254"/>
        <v>1.003264556</v>
      </c>
      <c r="X295" s="114">
        <f t="shared" si="255"/>
        <v>3.5427329900000002</v>
      </c>
      <c r="Y295" s="114">
        <f t="shared" si="256"/>
        <v>0</v>
      </c>
      <c r="Z295" s="126" t="str">
        <f t="shared" si="266"/>
        <v>A+J=</v>
      </c>
      <c r="AA295" s="119">
        <f t="shared" si="267"/>
        <v>44489</v>
      </c>
      <c r="AB295" s="4"/>
      <c r="AD295" s="174">
        <f>[2]Plan1!$A349</f>
        <v>47269</v>
      </c>
      <c r="AE295" s="144" t="str">
        <f>[2]Plan1!$C349</f>
        <v>Corpus Christi</v>
      </c>
      <c r="AG295" s="134"/>
      <c r="AH295" s="136"/>
      <c r="AI295" s="136"/>
      <c r="AJ295" s="136"/>
      <c r="AK295" s="136"/>
      <c r="AL295" s="13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57"/>
        <v>44472</v>
      </c>
      <c r="B296" s="114">
        <f t="shared" si="249"/>
        <v>1088.7540129900001</v>
      </c>
      <c r="C296" s="114">
        <f t="shared" si="263"/>
        <v>1000</v>
      </c>
      <c r="D296" s="115">
        <f t="shared" si="258"/>
        <v>5825.37</v>
      </c>
      <c r="E296" s="116">
        <f t="shared" si="245"/>
        <v>5876.05</v>
      </c>
      <c r="F296" s="117">
        <f t="shared" si="246"/>
        <v>44428</v>
      </c>
      <c r="G296" s="118">
        <f t="shared" si="250"/>
        <v>8.699876574363552E-3</v>
      </c>
      <c r="H296" s="119">
        <f t="shared" si="264"/>
        <v>44489</v>
      </c>
      <c r="I296" s="119">
        <f t="shared" si="251"/>
        <v>44489</v>
      </c>
      <c r="J296" s="120">
        <f t="shared" si="259"/>
        <v>21</v>
      </c>
      <c r="K296" s="120">
        <f t="shared" si="247"/>
        <v>10</v>
      </c>
      <c r="L296" s="8">
        <f t="shared" si="260"/>
        <v>1.0041334</v>
      </c>
      <c r="M296" s="121">
        <f t="shared" si="248"/>
        <v>1.00959968</v>
      </c>
      <c r="N296" s="121">
        <f t="shared" si="268"/>
        <v>1.0807441327825833</v>
      </c>
      <c r="O296" s="114">
        <f t="shared" si="244"/>
        <v>1.08521128</v>
      </c>
      <c r="P296" s="114">
        <f t="shared" si="252"/>
        <v>1085.21128</v>
      </c>
      <c r="Q296" s="11">
        <f t="shared" si="265"/>
        <v>0</v>
      </c>
      <c r="R296" s="30">
        <f t="shared" si="261"/>
        <v>0</v>
      </c>
      <c r="S296" s="8">
        <f t="shared" si="253"/>
        <v>0</v>
      </c>
      <c r="T296" s="123">
        <f t="shared" si="262"/>
        <v>8.5599999999999996E-2</v>
      </c>
      <c r="U296" s="122">
        <f t="shared" si="269"/>
        <v>10</v>
      </c>
      <c r="V296" s="122">
        <v>252</v>
      </c>
      <c r="W296" s="121">
        <f t="shared" si="254"/>
        <v>1.003264556</v>
      </c>
      <c r="X296" s="114">
        <f t="shared" si="255"/>
        <v>3.5427329900000002</v>
      </c>
      <c r="Y296" s="114">
        <f t="shared" si="256"/>
        <v>0</v>
      </c>
      <c r="Z296" s="126" t="str">
        <f t="shared" si="266"/>
        <v>A+J=</v>
      </c>
      <c r="AA296" s="119">
        <f t="shared" si="267"/>
        <v>44489</v>
      </c>
      <c r="AB296" s="4"/>
      <c r="AD296" s="174">
        <f>[2]Plan1!$A350</f>
        <v>47368</v>
      </c>
      <c r="AE296" s="144" t="str">
        <f>[2]Plan1!$C350</f>
        <v>Independência do Brasil</v>
      </c>
      <c r="AG296" s="134"/>
      <c r="AH296" s="136"/>
      <c r="AI296" s="136"/>
      <c r="AJ296" s="136"/>
      <c r="AK296" s="136"/>
      <c r="AL296" s="13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57"/>
        <v>44473</v>
      </c>
      <c r="B297" s="114">
        <f t="shared" si="249"/>
        <v>1088.7540129900001</v>
      </c>
      <c r="C297" s="114">
        <f t="shared" si="263"/>
        <v>1000</v>
      </c>
      <c r="D297" s="115">
        <f t="shared" si="258"/>
        <v>5825.37</v>
      </c>
      <c r="E297" s="116">
        <f t="shared" si="245"/>
        <v>5876.05</v>
      </c>
      <c r="F297" s="117">
        <f t="shared" si="246"/>
        <v>44428</v>
      </c>
      <c r="G297" s="118">
        <f t="shared" si="250"/>
        <v>8.699876574363552E-3</v>
      </c>
      <c r="H297" s="119">
        <f t="shared" si="264"/>
        <v>44489</v>
      </c>
      <c r="I297" s="119">
        <f t="shared" si="251"/>
        <v>44489</v>
      </c>
      <c r="J297" s="120">
        <f t="shared" si="259"/>
        <v>21</v>
      </c>
      <c r="K297" s="120">
        <f t="shared" si="247"/>
        <v>10</v>
      </c>
      <c r="L297" s="8">
        <f t="shared" si="260"/>
        <v>1.0041334</v>
      </c>
      <c r="M297" s="121">
        <f t="shared" si="248"/>
        <v>1.00959968</v>
      </c>
      <c r="N297" s="121">
        <f t="shared" si="268"/>
        <v>1.0807441327825833</v>
      </c>
      <c r="O297" s="114">
        <f t="shared" ref="O297:O360" si="270">TRUNC(TRUNC((L297*N297),15),8)</f>
        <v>1.08521128</v>
      </c>
      <c r="P297" s="114">
        <f t="shared" si="252"/>
        <v>1085.21128</v>
      </c>
      <c r="Q297" s="11">
        <f t="shared" si="265"/>
        <v>0</v>
      </c>
      <c r="R297" s="30">
        <f t="shared" si="261"/>
        <v>0</v>
      </c>
      <c r="S297" s="8">
        <f t="shared" si="253"/>
        <v>0</v>
      </c>
      <c r="T297" s="123">
        <f t="shared" si="262"/>
        <v>8.5599999999999996E-2</v>
      </c>
      <c r="U297" s="122">
        <f t="shared" si="269"/>
        <v>10</v>
      </c>
      <c r="V297" s="122">
        <v>252</v>
      </c>
      <c r="W297" s="121">
        <f t="shared" si="254"/>
        <v>1.003264556</v>
      </c>
      <c r="X297" s="114">
        <f t="shared" si="255"/>
        <v>3.5427329900000002</v>
      </c>
      <c r="Y297" s="114">
        <f t="shared" si="256"/>
        <v>0</v>
      </c>
      <c r="Z297" s="126" t="str">
        <f t="shared" si="266"/>
        <v>A+J=</v>
      </c>
      <c r="AA297" s="119">
        <f t="shared" si="267"/>
        <v>44489</v>
      </c>
      <c r="AB297" s="4"/>
      <c r="AD297" s="174">
        <f>[2]Plan1!$A351</f>
        <v>47403</v>
      </c>
      <c r="AE297" s="144" t="str">
        <f>[2]Plan1!$C351</f>
        <v>Nossa Sr.a Aparecida - Padroeira do Brasil</v>
      </c>
      <c r="AG297" s="134"/>
      <c r="AH297" s="136"/>
      <c r="AI297" s="136"/>
      <c r="AJ297" s="136"/>
      <c r="AK297" s="136"/>
      <c r="AL297" s="13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57"/>
        <v>44474</v>
      </c>
      <c r="B298" s="114">
        <f t="shared" si="249"/>
        <v>1089.55825069</v>
      </c>
      <c r="C298" s="114">
        <f t="shared" si="263"/>
        <v>1000</v>
      </c>
      <c r="D298" s="115">
        <f t="shared" si="258"/>
        <v>5825.37</v>
      </c>
      <c r="E298" s="116">
        <f t="shared" ref="E298:E361" si="271">IF($K298=1,VLOOKUP($A297,$AO$10:$AS$131,4),E297)</f>
        <v>5876.05</v>
      </c>
      <c r="F298" s="117">
        <f t="shared" ref="F298:F361" si="272">IF($K298=1,VLOOKUP($A297,$AO$10:$AS$131,5),F297)</f>
        <v>44428</v>
      </c>
      <c r="G298" s="118">
        <f t="shared" si="250"/>
        <v>8.699876574363552E-3</v>
      </c>
      <c r="H298" s="119">
        <f t="shared" si="264"/>
        <v>44489</v>
      </c>
      <c r="I298" s="119">
        <f t="shared" si="251"/>
        <v>44489</v>
      </c>
      <c r="J298" s="120">
        <f t="shared" si="259"/>
        <v>21</v>
      </c>
      <c r="K298" s="120">
        <f t="shared" ref="K298:K361" si="273">(J298-(NETWORKDAYS(A298,I298,AD$176:AD$502)-1))</f>
        <v>11</v>
      </c>
      <c r="L298" s="8">
        <f t="shared" si="260"/>
        <v>1.00454767</v>
      </c>
      <c r="M298" s="121">
        <f t="shared" ref="M298:M361" si="274">IF(I298&gt;I297,L297,M297)</f>
        <v>1.00959968</v>
      </c>
      <c r="N298" s="121">
        <f t="shared" si="268"/>
        <v>1.0807441327825833</v>
      </c>
      <c r="O298" s="114">
        <f t="shared" si="270"/>
        <v>1.0856589999999999</v>
      </c>
      <c r="P298" s="114">
        <f t="shared" si="252"/>
        <v>1085.6590000000001</v>
      </c>
      <c r="Q298" s="11">
        <f t="shared" si="265"/>
        <v>0</v>
      </c>
      <c r="R298" s="30">
        <f t="shared" si="261"/>
        <v>0</v>
      </c>
      <c r="S298" s="8">
        <f t="shared" si="253"/>
        <v>0</v>
      </c>
      <c r="T298" s="123">
        <f t="shared" si="262"/>
        <v>8.5599999999999996E-2</v>
      </c>
      <c r="U298" s="122">
        <f t="shared" si="269"/>
        <v>11</v>
      </c>
      <c r="V298" s="122">
        <v>252</v>
      </c>
      <c r="W298" s="121">
        <f t="shared" si="254"/>
        <v>1.0035915980000001</v>
      </c>
      <c r="X298" s="114">
        <f t="shared" si="255"/>
        <v>3.8992506900000001</v>
      </c>
      <c r="Y298" s="114">
        <f t="shared" si="256"/>
        <v>0</v>
      </c>
      <c r="Z298" s="126" t="str">
        <f t="shared" si="266"/>
        <v>A+J=</v>
      </c>
      <c r="AA298" s="119">
        <f t="shared" si="267"/>
        <v>44489</v>
      </c>
      <c r="AB298" s="4"/>
      <c r="AD298" s="174">
        <f>[2]Plan1!$A352</f>
        <v>47424</v>
      </c>
      <c r="AE298" s="144" t="str">
        <f>[2]Plan1!$C352</f>
        <v>Finados</v>
      </c>
      <c r="AG298" s="134"/>
      <c r="AH298" s="136"/>
      <c r="AI298" s="136"/>
      <c r="AJ298" s="136"/>
      <c r="AK298" s="136"/>
      <c r="AL298" s="13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57"/>
        <v>44475</v>
      </c>
      <c r="B299" s="114">
        <f t="shared" si="249"/>
        <v>1090.3630860200001</v>
      </c>
      <c r="C299" s="114">
        <f t="shared" si="263"/>
        <v>1000</v>
      </c>
      <c r="D299" s="115">
        <f t="shared" si="258"/>
        <v>5825.37</v>
      </c>
      <c r="E299" s="116">
        <f t="shared" si="271"/>
        <v>5876.05</v>
      </c>
      <c r="F299" s="117">
        <f t="shared" si="272"/>
        <v>44428</v>
      </c>
      <c r="G299" s="118">
        <f t="shared" si="250"/>
        <v>8.699876574363552E-3</v>
      </c>
      <c r="H299" s="119">
        <f t="shared" si="264"/>
        <v>44489</v>
      </c>
      <c r="I299" s="119">
        <f t="shared" si="251"/>
        <v>44489</v>
      </c>
      <c r="J299" s="120">
        <f t="shared" si="259"/>
        <v>21</v>
      </c>
      <c r="K299" s="120">
        <f t="shared" si="273"/>
        <v>12</v>
      </c>
      <c r="L299" s="8">
        <f t="shared" si="260"/>
        <v>1.0049621200000001</v>
      </c>
      <c r="M299" s="121">
        <f t="shared" si="274"/>
        <v>1.00959968</v>
      </c>
      <c r="N299" s="121">
        <f t="shared" si="268"/>
        <v>1.0807441327825833</v>
      </c>
      <c r="O299" s="114">
        <f t="shared" si="270"/>
        <v>1.08610691</v>
      </c>
      <c r="P299" s="114">
        <f t="shared" si="252"/>
        <v>1086.10691</v>
      </c>
      <c r="Q299" s="11">
        <f t="shared" si="265"/>
        <v>0</v>
      </c>
      <c r="R299" s="30">
        <f t="shared" si="261"/>
        <v>0</v>
      </c>
      <c r="S299" s="8">
        <f t="shared" si="253"/>
        <v>0</v>
      </c>
      <c r="T299" s="123">
        <f t="shared" si="262"/>
        <v>8.5599999999999996E-2</v>
      </c>
      <c r="U299" s="122">
        <f t="shared" si="269"/>
        <v>12</v>
      </c>
      <c r="V299" s="122">
        <v>252</v>
      </c>
      <c r="W299" s="121">
        <f t="shared" si="254"/>
        <v>1.003918745</v>
      </c>
      <c r="X299" s="114">
        <f t="shared" si="255"/>
        <v>4.2561760199999998</v>
      </c>
      <c r="Y299" s="114">
        <f t="shared" si="256"/>
        <v>0</v>
      </c>
      <c r="Z299" s="126" t="str">
        <f t="shared" si="266"/>
        <v>A+J=</v>
      </c>
      <c r="AA299" s="119">
        <f t="shared" si="267"/>
        <v>44489</v>
      </c>
      <c r="AB299" s="4"/>
      <c r="AD299" s="174">
        <f>[2]Plan1!$A353</f>
        <v>47437</v>
      </c>
      <c r="AE299" s="144" t="str">
        <f>[2]Plan1!$C353</f>
        <v>Proclamação da República</v>
      </c>
      <c r="AG299" s="134"/>
      <c r="AH299" s="136"/>
      <c r="AI299" s="136"/>
      <c r="AJ299" s="136"/>
      <c r="AK299" s="136"/>
      <c r="AL299" s="13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57"/>
        <v>44476</v>
      </c>
      <c r="B300" s="114">
        <f t="shared" si="249"/>
        <v>1091.1685225700001</v>
      </c>
      <c r="C300" s="114">
        <f t="shared" si="263"/>
        <v>1000</v>
      </c>
      <c r="D300" s="115">
        <f t="shared" si="258"/>
        <v>5825.37</v>
      </c>
      <c r="E300" s="116">
        <f t="shared" si="271"/>
        <v>5876.05</v>
      </c>
      <c r="F300" s="117">
        <f t="shared" si="272"/>
        <v>44428</v>
      </c>
      <c r="G300" s="118">
        <f t="shared" si="250"/>
        <v>8.699876574363552E-3</v>
      </c>
      <c r="H300" s="119">
        <f t="shared" si="264"/>
        <v>44489</v>
      </c>
      <c r="I300" s="119">
        <f t="shared" si="251"/>
        <v>44489</v>
      </c>
      <c r="J300" s="120">
        <f t="shared" si="259"/>
        <v>21</v>
      </c>
      <c r="K300" s="120">
        <f t="shared" si="273"/>
        <v>13</v>
      </c>
      <c r="L300" s="8">
        <f t="shared" si="260"/>
        <v>1.00537674</v>
      </c>
      <c r="M300" s="121">
        <f t="shared" si="274"/>
        <v>1.00959968</v>
      </c>
      <c r="N300" s="121">
        <f t="shared" si="268"/>
        <v>1.0807441327825833</v>
      </c>
      <c r="O300" s="114">
        <f t="shared" si="270"/>
        <v>1.0865550100000001</v>
      </c>
      <c r="P300" s="114">
        <f t="shared" si="252"/>
        <v>1086.55501</v>
      </c>
      <c r="Q300" s="11">
        <f t="shared" si="265"/>
        <v>0</v>
      </c>
      <c r="R300" s="30">
        <f t="shared" si="261"/>
        <v>0</v>
      </c>
      <c r="S300" s="8">
        <f t="shared" si="253"/>
        <v>0</v>
      </c>
      <c r="T300" s="123">
        <f t="shared" si="262"/>
        <v>8.5599999999999996E-2</v>
      </c>
      <c r="U300" s="122">
        <f t="shared" si="269"/>
        <v>13</v>
      </c>
      <c r="V300" s="122">
        <v>252</v>
      </c>
      <c r="W300" s="121">
        <f t="shared" si="254"/>
        <v>1.004246</v>
      </c>
      <c r="X300" s="114">
        <f t="shared" si="255"/>
        <v>4.6135125700000001</v>
      </c>
      <c r="Y300" s="114">
        <f t="shared" si="256"/>
        <v>0</v>
      </c>
      <c r="Z300" s="126" t="str">
        <f t="shared" si="266"/>
        <v>A+J=</v>
      </c>
      <c r="AA300" s="119">
        <f t="shared" si="267"/>
        <v>44489</v>
      </c>
      <c r="AB300" s="4"/>
      <c r="AD300" s="174">
        <f>[2]Plan1!$A354</f>
        <v>47442</v>
      </c>
      <c r="AE300" s="144" t="str">
        <f>[2]Plan1!$C354</f>
        <v>Dia Nacional de Zumbi e da Consciência Negra</v>
      </c>
      <c r="AG300" s="134"/>
      <c r="AH300" s="136"/>
      <c r="AI300" s="136"/>
      <c r="AJ300" s="136"/>
      <c r="AK300" s="136"/>
      <c r="AL300" s="13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57"/>
        <v>44477</v>
      </c>
      <c r="B301" s="114">
        <f t="shared" si="249"/>
        <v>1091.9745584900002</v>
      </c>
      <c r="C301" s="114">
        <f t="shared" si="263"/>
        <v>1000</v>
      </c>
      <c r="D301" s="115">
        <f t="shared" si="258"/>
        <v>5825.37</v>
      </c>
      <c r="E301" s="116">
        <f t="shared" si="271"/>
        <v>5876.05</v>
      </c>
      <c r="F301" s="117">
        <f t="shared" si="272"/>
        <v>44428</v>
      </c>
      <c r="G301" s="118">
        <f t="shared" si="250"/>
        <v>8.699876574363552E-3</v>
      </c>
      <c r="H301" s="119">
        <f t="shared" si="264"/>
        <v>44489</v>
      </c>
      <c r="I301" s="119">
        <f t="shared" si="251"/>
        <v>44489</v>
      </c>
      <c r="J301" s="120">
        <f t="shared" si="259"/>
        <v>21</v>
      </c>
      <c r="K301" s="120">
        <f t="shared" si="273"/>
        <v>14</v>
      </c>
      <c r="L301" s="8">
        <f t="shared" si="260"/>
        <v>1.0057915399999999</v>
      </c>
      <c r="M301" s="121">
        <f t="shared" si="274"/>
        <v>1.00959968</v>
      </c>
      <c r="N301" s="121">
        <f t="shared" si="268"/>
        <v>1.0807441327825833</v>
      </c>
      <c r="O301" s="114">
        <f t="shared" si="270"/>
        <v>1.0870032999999999</v>
      </c>
      <c r="P301" s="114">
        <f t="shared" si="252"/>
        <v>1087.0033000000001</v>
      </c>
      <c r="Q301" s="11">
        <f t="shared" si="265"/>
        <v>0</v>
      </c>
      <c r="R301" s="30">
        <f t="shared" si="261"/>
        <v>0</v>
      </c>
      <c r="S301" s="8">
        <f t="shared" si="253"/>
        <v>0</v>
      </c>
      <c r="T301" s="123">
        <f t="shared" si="262"/>
        <v>8.5599999999999996E-2</v>
      </c>
      <c r="U301" s="122">
        <f t="shared" si="269"/>
        <v>14</v>
      </c>
      <c r="V301" s="122">
        <v>252</v>
      </c>
      <c r="W301" s="121">
        <f t="shared" si="254"/>
        <v>1.0045733610000001</v>
      </c>
      <c r="X301" s="114">
        <f t="shared" si="255"/>
        <v>4.9712584900000003</v>
      </c>
      <c r="Y301" s="114">
        <f t="shared" si="256"/>
        <v>0</v>
      </c>
      <c r="Z301" s="126" t="str">
        <f t="shared" si="266"/>
        <v>A+J=</v>
      </c>
      <c r="AA301" s="119">
        <f t="shared" si="267"/>
        <v>44489</v>
      </c>
      <c r="AB301" s="4"/>
      <c r="AD301" s="174">
        <f>[2]Plan1!$A355</f>
        <v>47477</v>
      </c>
      <c r="AE301" s="144" t="str">
        <f>[2]Plan1!$C355</f>
        <v>Natal</v>
      </c>
      <c r="AG301" s="134"/>
      <c r="AH301" s="136"/>
      <c r="AI301" s="136"/>
      <c r="AJ301" s="136"/>
      <c r="AK301" s="136"/>
      <c r="AL301" s="13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57"/>
        <v>44478</v>
      </c>
      <c r="B302" s="114">
        <f t="shared" si="249"/>
        <v>1092.7811851699998</v>
      </c>
      <c r="C302" s="114">
        <f t="shared" si="263"/>
        <v>1000</v>
      </c>
      <c r="D302" s="115">
        <f t="shared" si="258"/>
        <v>5825.37</v>
      </c>
      <c r="E302" s="116">
        <f t="shared" si="271"/>
        <v>5876.05</v>
      </c>
      <c r="F302" s="117">
        <f t="shared" si="272"/>
        <v>44428</v>
      </c>
      <c r="G302" s="118">
        <f t="shared" si="250"/>
        <v>8.699876574363552E-3</v>
      </c>
      <c r="H302" s="119">
        <f t="shared" si="264"/>
        <v>44489</v>
      </c>
      <c r="I302" s="119">
        <f t="shared" si="251"/>
        <v>44489</v>
      </c>
      <c r="J302" s="120">
        <f t="shared" si="259"/>
        <v>21</v>
      </c>
      <c r="K302" s="120">
        <f t="shared" si="273"/>
        <v>15</v>
      </c>
      <c r="L302" s="8">
        <f t="shared" si="260"/>
        <v>1.0062065</v>
      </c>
      <c r="M302" s="121">
        <f t="shared" si="274"/>
        <v>1.00959968</v>
      </c>
      <c r="N302" s="121">
        <f t="shared" si="268"/>
        <v>1.0807441327825833</v>
      </c>
      <c r="O302" s="114">
        <f t="shared" si="270"/>
        <v>1.0874517699999999</v>
      </c>
      <c r="P302" s="114">
        <f t="shared" si="252"/>
        <v>1087.4517699999999</v>
      </c>
      <c r="Q302" s="11">
        <f t="shared" si="265"/>
        <v>0</v>
      </c>
      <c r="R302" s="30">
        <f t="shared" si="261"/>
        <v>0</v>
      </c>
      <c r="S302" s="8">
        <f t="shared" si="253"/>
        <v>0</v>
      </c>
      <c r="T302" s="123">
        <f t="shared" si="262"/>
        <v>8.5599999999999996E-2</v>
      </c>
      <c r="U302" s="122">
        <f t="shared" si="269"/>
        <v>15</v>
      </c>
      <c r="V302" s="122">
        <v>252</v>
      </c>
      <c r="W302" s="121">
        <f t="shared" si="254"/>
        <v>1.0049008290000001</v>
      </c>
      <c r="X302" s="114">
        <f t="shared" si="255"/>
        <v>5.3294151699999999</v>
      </c>
      <c r="Y302" s="114">
        <f t="shared" si="256"/>
        <v>0</v>
      </c>
      <c r="Z302" s="126" t="str">
        <f t="shared" si="266"/>
        <v>A+J=</v>
      </c>
      <c r="AA302" s="119">
        <f t="shared" si="267"/>
        <v>44489</v>
      </c>
      <c r="AB302" s="4"/>
      <c r="AD302" s="174">
        <f>[2]Plan1!$A356</f>
        <v>47484</v>
      </c>
      <c r="AE302" s="144" t="str">
        <f>[2]Plan1!$C356</f>
        <v>Confraternização Universal</v>
      </c>
      <c r="AG302" s="134"/>
      <c r="AH302" s="136"/>
      <c r="AI302" s="136"/>
      <c r="AJ302" s="136"/>
      <c r="AK302" s="136"/>
      <c r="AL302" s="13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57"/>
        <v>44479</v>
      </c>
      <c r="B303" s="114">
        <f t="shared" si="249"/>
        <v>1092.7811851699998</v>
      </c>
      <c r="C303" s="114">
        <f t="shared" si="263"/>
        <v>1000</v>
      </c>
      <c r="D303" s="115">
        <f t="shared" si="258"/>
        <v>5825.37</v>
      </c>
      <c r="E303" s="116">
        <f t="shared" si="271"/>
        <v>5876.05</v>
      </c>
      <c r="F303" s="117">
        <f t="shared" si="272"/>
        <v>44428</v>
      </c>
      <c r="G303" s="118">
        <f t="shared" si="250"/>
        <v>8.699876574363552E-3</v>
      </c>
      <c r="H303" s="119">
        <f t="shared" si="264"/>
        <v>44489</v>
      </c>
      <c r="I303" s="119">
        <f t="shared" si="251"/>
        <v>44489</v>
      </c>
      <c r="J303" s="120">
        <f t="shared" si="259"/>
        <v>21</v>
      </c>
      <c r="K303" s="120">
        <f t="shared" si="273"/>
        <v>15</v>
      </c>
      <c r="L303" s="8">
        <f t="shared" si="260"/>
        <v>1.0062065</v>
      </c>
      <c r="M303" s="121">
        <f t="shared" si="274"/>
        <v>1.00959968</v>
      </c>
      <c r="N303" s="121">
        <f t="shared" si="268"/>
        <v>1.0807441327825833</v>
      </c>
      <c r="O303" s="114">
        <f t="shared" si="270"/>
        <v>1.0874517699999999</v>
      </c>
      <c r="P303" s="114">
        <f t="shared" si="252"/>
        <v>1087.4517699999999</v>
      </c>
      <c r="Q303" s="11">
        <f t="shared" si="265"/>
        <v>0</v>
      </c>
      <c r="R303" s="30">
        <f t="shared" si="261"/>
        <v>0</v>
      </c>
      <c r="S303" s="8">
        <f t="shared" si="253"/>
        <v>0</v>
      </c>
      <c r="T303" s="123">
        <f t="shared" si="262"/>
        <v>8.5599999999999996E-2</v>
      </c>
      <c r="U303" s="122">
        <f t="shared" si="269"/>
        <v>15</v>
      </c>
      <c r="V303" s="122">
        <v>252</v>
      </c>
      <c r="W303" s="121">
        <f t="shared" si="254"/>
        <v>1.0049008290000001</v>
      </c>
      <c r="X303" s="114">
        <f t="shared" si="255"/>
        <v>5.3294151699999999</v>
      </c>
      <c r="Y303" s="114">
        <f t="shared" si="256"/>
        <v>0</v>
      </c>
      <c r="Z303" s="126" t="str">
        <f t="shared" si="266"/>
        <v>A+J=</v>
      </c>
      <c r="AA303" s="119">
        <f t="shared" si="267"/>
        <v>44489</v>
      </c>
      <c r="AB303" s="4"/>
      <c r="AD303" s="174">
        <f>[2]Plan1!$A357</f>
        <v>47546</v>
      </c>
      <c r="AE303" s="144" t="str">
        <f>[2]Plan1!$C357</f>
        <v>Carnaval</v>
      </c>
      <c r="AG303" s="134"/>
      <c r="AH303" s="136"/>
      <c r="AI303" s="136"/>
      <c r="AJ303" s="136"/>
      <c r="AK303" s="136"/>
      <c r="AL303" s="13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57"/>
        <v>44480</v>
      </c>
      <c r="B304" s="114">
        <f t="shared" si="249"/>
        <v>1092.7811851699998</v>
      </c>
      <c r="C304" s="114">
        <f t="shared" si="263"/>
        <v>1000</v>
      </c>
      <c r="D304" s="115">
        <f t="shared" si="258"/>
        <v>5825.37</v>
      </c>
      <c r="E304" s="116">
        <f t="shared" si="271"/>
        <v>5876.05</v>
      </c>
      <c r="F304" s="117">
        <f t="shared" si="272"/>
        <v>44428</v>
      </c>
      <c r="G304" s="118">
        <f t="shared" si="250"/>
        <v>8.699876574363552E-3</v>
      </c>
      <c r="H304" s="119">
        <f t="shared" si="264"/>
        <v>44489</v>
      </c>
      <c r="I304" s="119">
        <f t="shared" si="251"/>
        <v>44489</v>
      </c>
      <c r="J304" s="120">
        <f t="shared" si="259"/>
        <v>21</v>
      </c>
      <c r="K304" s="120">
        <f t="shared" si="273"/>
        <v>15</v>
      </c>
      <c r="L304" s="8">
        <f t="shared" si="260"/>
        <v>1.0062065</v>
      </c>
      <c r="M304" s="121">
        <f t="shared" si="274"/>
        <v>1.00959968</v>
      </c>
      <c r="N304" s="121">
        <f t="shared" si="268"/>
        <v>1.0807441327825833</v>
      </c>
      <c r="O304" s="114">
        <f t="shared" si="270"/>
        <v>1.0874517699999999</v>
      </c>
      <c r="P304" s="114">
        <f t="shared" si="252"/>
        <v>1087.4517699999999</v>
      </c>
      <c r="Q304" s="11">
        <f t="shared" si="265"/>
        <v>0</v>
      </c>
      <c r="R304" s="30">
        <f t="shared" si="261"/>
        <v>0</v>
      </c>
      <c r="S304" s="8">
        <f t="shared" si="253"/>
        <v>0</v>
      </c>
      <c r="T304" s="123">
        <f t="shared" si="262"/>
        <v>8.5599999999999996E-2</v>
      </c>
      <c r="U304" s="122">
        <f t="shared" si="269"/>
        <v>15</v>
      </c>
      <c r="V304" s="122">
        <v>252</v>
      </c>
      <c r="W304" s="121">
        <f t="shared" si="254"/>
        <v>1.0049008290000001</v>
      </c>
      <c r="X304" s="114">
        <f t="shared" si="255"/>
        <v>5.3294151699999999</v>
      </c>
      <c r="Y304" s="114">
        <f t="shared" si="256"/>
        <v>0</v>
      </c>
      <c r="Z304" s="126" t="str">
        <f t="shared" si="266"/>
        <v>A+J=</v>
      </c>
      <c r="AA304" s="119">
        <f t="shared" si="267"/>
        <v>44489</v>
      </c>
      <c r="AB304" s="4"/>
      <c r="AD304" s="174">
        <f>[2]Plan1!$A358</f>
        <v>47547</v>
      </c>
      <c r="AE304" s="144" t="str">
        <f>[2]Plan1!$C358</f>
        <v>Carnaval</v>
      </c>
      <c r="AG304" s="134"/>
      <c r="AH304" s="136"/>
      <c r="AI304" s="136"/>
      <c r="AJ304" s="136"/>
      <c r="AK304" s="136"/>
      <c r="AL304" s="13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57"/>
        <v>44481</v>
      </c>
      <c r="B305" s="114">
        <f t="shared" si="249"/>
        <v>1093.5884018100001</v>
      </c>
      <c r="C305" s="114">
        <f t="shared" si="263"/>
        <v>1000</v>
      </c>
      <c r="D305" s="115">
        <f t="shared" si="258"/>
        <v>5825.37</v>
      </c>
      <c r="E305" s="116">
        <f t="shared" si="271"/>
        <v>5876.05</v>
      </c>
      <c r="F305" s="117">
        <f t="shared" si="272"/>
        <v>44428</v>
      </c>
      <c r="G305" s="118">
        <f t="shared" si="250"/>
        <v>8.699876574363552E-3</v>
      </c>
      <c r="H305" s="119">
        <f t="shared" si="264"/>
        <v>44489</v>
      </c>
      <c r="I305" s="119">
        <f t="shared" si="251"/>
        <v>44489</v>
      </c>
      <c r="J305" s="120">
        <f t="shared" si="259"/>
        <v>21</v>
      </c>
      <c r="K305" s="120">
        <f t="shared" si="273"/>
        <v>16</v>
      </c>
      <c r="L305" s="8">
        <f t="shared" si="260"/>
        <v>1.0066216299999999</v>
      </c>
      <c r="M305" s="121">
        <f t="shared" si="274"/>
        <v>1.00959968</v>
      </c>
      <c r="N305" s="121">
        <f t="shared" si="268"/>
        <v>1.0807441327825833</v>
      </c>
      <c r="O305" s="114">
        <f t="shared" si="270"/>
        <v>1.08790042</v>
      </c>
      <c r="P305" s="114">
        <f t="shared" si="252"/>
        <v>1087.9004199999999</v>
      </c>
      <c r="Q305" s="11">
        <f t="shared" si="265"/>
        <v>0</v>
      </c>
      <c r="R305" s="30">
        <f t="shared" si="261"/>
        <v>0</v>
      </c>
      <c r="S305" s="8">
        <f t="shared" si="253"/>
        <v>0</v>
      </c>
      <c r="T305" s="123">
        <f t="shared" si="262"/>
        <v>8.5599999999999996E-2</v>
      </c>
      <c r="U305" s="122">
        <f t="shared" si="269"/>
        <v>16</v>
      </c>
      <c r="V305" s="122">
        <v>252</v>
      </c>
      <c r="W305" s="121">
        <f t="shared" si="254"/>
        <v>1.005228403</v>
      </c>
      <c r="X305" s="114">
        <f t="shared" si="255"/>
        <v>5.6879818100000001</v>
      </c>
      <c r="Y305" s="114">
        <f t="shared" si="256"/>
        <v>0</v>
      </c>
      <c r="Z305" s="126" t="str">
        <f t="shared" si="266"/>
        <v>A+J=</v>
      </c>
      <c r="AA305" s="119">
        <f t="shared" si="267"/>
        <v>44489</v>
      </c>
      <c r="AB305" s="4"/>
      <c r="AD305" s="174">
        <f>[2]Plan1!$A359</f>
        <v>47592</v>
      </c>
      <c r="AE305" s="144" t="str">
        <f>[2]Plan1!$C359</f>
        <v>Paixão de Cristo</v>
      </c>
      <c r="AG305" s="134"/>
      <c r="AH305" s="136"/>
      <c r="AI305" s="136"/>
      <c r="AJ305" s="136"/>
      <c r="AK305" s="136"/>
      <c r="AL305" s="13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57"/>
        <v>44482</v>
      </c>
      <c r="B306" s="114">
        <f t="shared" si="249"/>
        <v>1093.5884018100001</v>
      </c>
      <c r="C306" s="114">
        <f t="shared" si="263"/>
        <v>1000</v>
      </c>
      <c r="D306" s="115">
        <f t="shared" si="258"/>
        <v>5825.37</v>
      </c>
      <c r="E306" s="116">
        <f t="shared" si="271"/>
        <v>5876.05</v>
      </c>
      <c r="F306" s="117">
        <f t="shared" si="272"/>
        <v>44428</v>
      </c>
      <c r="G306" s="118">
        <f t="shared" si="250"/>
        <v>8.699876574363552E-3</v>
      </c>
      <c r="H306" s="119">
        <f t="shared" si="264"/>
        <v>44489</v>
      </c>
      <c r="I306" s="119">
        <f t="shared" si="251"/>
        <v>44489</v>
      </c>
      <c r="J306" s="120">
        <f t="shared" si="259"/>
        <v>21</v>
      </c>
      <c r="K306" s="120">
        <f t="shared" si="273"/>
        <v>16</v>
      </c>
      <c r="L306" s="8">
        <f t="shared" si="260"/>
        <v>1.0066216299999999</v>
      </c>
      <c r="M306" s="121">
        <f t="shared" si="274"/>
        <v>1.00959968</v>
      </c>
      <c r="N306" s="121">
        <f t="shared" si="268"/>
        <v>1.0807441327825833</v>
      </c>
      <c r="O306" s="114">
        <f t="shared" si="270"/>
        <v>1.08790042</v>
      </c>
      <c r="P306" s="114">
        <f t="shared" si="252"/>
        <v>1087.9004199999999</v>
      </c>
      <c r="Q306" s="11">
        <f t="shared" si="265"/>
        <v>0</v>
      </c>
      <c r="R306" s="30">
        <f t="shared" si="261"/>
        <v>0</v>
      </c>
      <c r="S306" s="8">
        <f t="shared" si="253"/>
        <v>0</v>
      </c>
      <c r="T306" s="123">
        <f t="shared" si="262"/>
        <v>8.5599999999999996E-2</v>
      </c>
      <c r="U306" s="122">
        <f t="shared" si="269"/>
        <v>16</v>
      </c>
      <c r="V306" s="122">
        <v>252</v>
      </c>
      <c r="W306" s="121">
        <f t="shared" si="254"/>
        <v>1.005228403</v>
      </c>
      <c r="X306" s="114">
        <f t="shared" si="255"/>
        <v>5.6879818100000001</v>
      </c>
      <c r="Y306" s="114">
        <f t="shared" si="256"/>
        <v>0</v>
      </c>
      <c r="Z306" s="126" t="str">
        <f t="shared" si="266"/>
        <v>A+J=</v>
      </c>
      <c r="AA306" s="119">
        <f t="shared" si="267"/>
        <v>44489</v>
      </c>
      <c r="AB306" s="4"/>
      <c r="AD306" s="174">
        <f>[2]Plan1!$A360</f>
        <v>47594</v>
      </c>
      <c r="AE306" s="144" t="str">
        <f>[2]Plan1!$C360</f>
        <v>Tiradentes</v>
      </c>
      <c r="AG306" s="134"/>
      <c r="AH306" s="136"/>
      <c r="AI306" s="136"/>
      <c r="AJ306" s="136"/>
      <c r="AK306" s="136"/>
      <c r="AL306" s="13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57"/>
        <v>44483</v>
      </c>
      <c r="B307" s="114">
        <f t="shared" si="249"/>
        <v>1094.3962209899998</v>
      </c>
      <c r="C307" s="114">
        <f t="shared" si="263"/>
        <v>1000</v>
      </c>
      <c r="D307" s="115">
        <f t="shared" si="258"/>
        <v>5825.37</v>
      </c>
      <c r="E307" s="116">
        <f t="shared" si="271"/>
        <v>5876.05</v>
      </c>
      <c r="F307" s="117">
        <f t="shared" si="272"/>
        <v>44428</v>
      </c>
      <c r="G307" s="118">
        <f t="shared" si="250"/>
        <v>8.699876574363552E-3</v>
      </c>
      <c r="H307" s="119">
        <f t="shared" si="264"/>
        <v>44489</v>
      </c>
      <c r="I307" s="119">
        <f t="shared" si="251"/>
        <v>44489</v>
      </c>
      <c r="J307" s="120">
        <f t="shared" si="259"/>
        <v>21</v>
      </c>
      <c r="K307" s="120">
        <f t="shared" si="273"/>
        <v>17</v>
      </c>
      <c r="L307" s="8">
        <f t="shared" si="260"/>
        <v>1.0070369400000001</v>
      </c>
      <c r="M307" s="121">
        <f t="shared" si="274"/>
        <v>1.00959968</v>
      </c>
      <c r="N307" s="121">
        <f t="shared" si="268"/>
        <v>1.0807441327825833</v>
      </c>
      <c r="O307" s="114">
        <f t="shared" si="270"/>
        <v>1.08834926</v>
      </c>
      <c r="P307" s="114">
        <f t="shared" si="252"/>
        <v>1088.34926</v>
      </c>
      <c r="Q307" s="11">
        <f t="shared" si="265"/>
        <v>0</v>
      </c>
      <c r="R307" s="30">
        <f t="shared" si="261"/>
        <v>0</v>
      </c>
      <c r="S307" s="8">
        <f t="shared" si="253"/>
        <v>0</v>
      </c>
      <c r="T307" s="123">
        <f t="shared" si="262"/>
        <v>8.5599999999999996E-2</v>
      </c>
      <c r="U307" s="122">
        <f t="shared" si="269"/>
        <v>17</v>
      </c>
      <c r="V307" s="122">
        <v>252</v>
      </c>
      <c r="W307" s="121">
        <f t="shared" si="254"/>
        <v>1.005556085</v>
      </c>
      <c r="X307" s="114">
        <f t="shared" si="255"/>
        <v>6.0469609899999996</v>
      </c>
      <c r="Y307" s="114">
        <f t="shared" si="256"/>
        <v>0</v>
      </c>
      <c r="Z307" s="126" t="str">
        <f t="shared" si="266"/>
        <v>A+J=</v>
      </c>
      <c r="AA307" s="119">
        <f t="shared" si="267"/>
        <v>44489</v>
      </c>
      <c r="AB307" s="4"/>
      <c r="AD307" s="174">
        <f>[2]Plan1!$A361</f>
        <v>47604</v>
      </c>
      <c r="AE307" s="144" t="str">
        <f>[2]Plan1!$C361</f>
        <v>Dia do Trabalho</v>
      </c>
      <c r="AG307" s="134"/>
      <c r="AH307" s="136"/>
      <c r="AI307" s="136"/>
      <c r="AJ307" s="136"/>
      <c r="AK307" s="136"/>
      <c r="AL307" s="13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57"/>
        <v>44484</v>
      </c>
      <c r="B308" s="114">
        <f t="shared" si="249"/>
        <v>1095.2046307999999</v>
      </c>
      <c r="C308" s="114">
        <f t="shared" si="263"/>
        <v>1000</v>
      </c>
      <c r="D308" s="115">
        <f t="shared" si="258"/>
        <v>5825.37</v>
      </c>
      <c r="E308" s="116">
        <f t="shared" si="271"/>
        <v>5876.05</v>
      </c>
      <c r="F308" s="117">
        <f t="shared" si="272"/>
        <v>44428</v>
      </c>
      <c r="G308" s="118">
        <f t="shared" si="250"/>
        <v>8.699876574363552E-3</v>
      </c>
      <c r="H308" s="119">
        <f t="shared" si="264"/>
        <v>44489</v>
      </c>
      <c r="I308" s="119">
        <f t="shared" si="251"/>
        <v>44489</v>
      </c>
      <c r="J308" s="120">
        <f t="shared" si="259"/>
        <v>21</v>
      </c>
      <c r="K308" s="120">
        <f t="shared" si="273"/>
        <v>18</v>
      </c>
      <c r="L308" s="8">
        <f t="shared" si="260"/>
        <v>1.00745241</v>
      </c>
      <c r="M308" s="121">
        <f t="shared" si="274"/>
        <v>1.00959968</v>
      </c>
      <c r="N308" s="121">
        <f t="shared" si="268"/>
        <v>1.0807441327825833</v>
      </c>
      <c r="O308" s="114">
        <f t="shared" si="270"/>
        <v>1.08879828</v>
      </c>
      <c r="P308" s="114">
        <f t="shared" si="252"/>
        <v>1088.79828</v>
      </c>
      <c r="Q308" s="11">
        <f t="shared" si="265"/>
        <v>0</v>
      </c>
      <c r="R308" s="30">
        <f t="shared" si="261"/>
        <v>0</v>
      </c>
      <c r="S308" s="8">
        <f t="shared" si="253"/>
        <v>0</v>
      </c>
      <c r="T308" s="123">
        <f t="shared" si="262"/>
        <v>8.5599999999999996E-2</v>
      </c>
      <c r="U308" s="122">
        <f t="shared" si="269"/>
        <v>18</v>
      </c>
      <c r="V308" s="122">
        <v>252</v>
      </c>
      <c r="W308" s="121">
        <f t="shared" si="254"/>
        <v>1.0058838729999999</v>
      </c>
      <c r="X308" s="114">
        <f t="shared" si="255"/>
        <v>6.4063508000000002</v>
      </c>
      <c r="Y308" s="114">
        <f t="shared" si="256"/>
        <v>0</v>
      </c>
      <c r="Z308" s="126" t="str">
        <f t="shared" si="266"/>
        <v>A+J=</v>
      </c>
      <c r="AA308" s="119">
        <f t="shared" si="267"/>
        <v>44489</v>
      </c>
      <c r="AB308" s="4"/>
      <c r="AD308" s="174">
        <f>[2]Plan1!$A362</f>
        <v>47654</v>
      </c>
      <c r="AE308" s="144" t="str">
        <f>[2]Plan1!$C362</f>
        <v>Corpus Christi</v>
      </c>
      <c r="AG308" s="134"/>
      <c r="AH308" s="136"/>
      <c r="AI308" s="136"/>
      <c r="AJ308" s="136"/>
      <c r="AK308" s="136"/>
      <c r="AL308" s="13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57"/>
        <v>44485</v>
      </c>
      <c r="B309" s="114">
        <f t="shared" si="249"/>
        <v>1096.0136427</v>
      </c>
      <c r="C309" s="114">
        <f t="shared" si="263"/>
        <v>1000</v>
      </c>
      <c r="D309" s="115">
        <f t="shared" si="258"/>
        <v>5825.37</v>
      </c>
      <c r="E309" s="116">
        <f t="shared" si="271"/>
        <v>5876.05</v>
      </c>
      <c r="F309" s="117">
        <f t="shared" si="272"/>
        <v>44428</v>
      </c>
      <c r="G309" s="118">
        <f t="shared" si="250"/>
        <v>8.699876574363552E-3</v>
      </c>
      <c r="H309" s="119">
        <f t="shared" si="264"/>
        <v>44489</v>
      </c>
      <c r="I309" s="119">
        <f t="shared" si="251"/>
        <v>44489</v>
      </c>
      <c r="J309" s="120">
        <f t="shared" si="259"/>
        <v>21</v>
      </c>
      <c r="K309" s="120">
        <f t="shared" si="273"/>
        <v>19</v>
      </c>
      <c r="L309" s="8">
        <f t="shared" si="260"/>
        <v>1.0078680600000001</v>
      </c>
      <c r="M309" s="121">
        <f t="shared" si="274"/>
        <v>1.00959968</v>
      </c>
      <c r="N309" s="121">
        <f t="shared" si="268"/>
        <v>1.0807441327825833</v>
      </c>
      <c r="O309" s="114">
        <f t="shared" si="270"/>
        <v>1.08924749</v>
      </c>
      <c r="P309" s="114">
        <f t="shared" si="252"/>
        <v>1089.24749</v>
      </c>
      <c r="Q309" s="11">
        <f t="shared" si="265"/>
        <v>0</v>
      </c>
      <c r="R309" s="30">
        <f t="shared" si="261"/>
        <v>0</v>
      </c>
      <c r="S309" s="8">
        <f t="shared" si="253"/>
        <v>0</v>
      </c>
      <c r="T309" s="123">
        <f t="shared" si="262"/>
        <v>8.5599999999999996E-2</v>
      </c>
      <c r="U309" s="122">
        <f t="shared" si="269"/>
        <v>19</v>
      </c>
      <c r="V309" s="122">
        <v>252</v>
      </c>
      <c r="W309" s="121">
        <f t="shared" si="254"/>
        <v>1.006211768</v>
      </c>
      <c r="X309" s="114">
        <f t="shared" si="255"/>
        <v>6.7661527000000001</v>
      </c>
      <c r="Y309" s="114">
        <f t="shared" si="256"/>
        <v>0</v>
      </c>
      <c r="Z309" s="126" t="str">
        <f t="shared" si="266"/>
        <v>A+J=</v>
      </c>
      <c r="AA309" s="119">
        <f t="shared" si="267"/>
        <v>44489</v>
      </c>
      <c r="AB309" s="4"/>
      <c r="AD309" s="174">
        <f>[2]Plan1!$A363</f>
        <v>47733</v>
      </c>
      <c r="AE309" s="144" t="str">
        <f>[2]Plan1!$C363</f>
        <v>Independência do Brasil</v>
      </c>
      <c r="AG309" s="134"/>
      <c r="AH309" s="136"/>
      <c r="AI309" s="136"/>
      <c r="AJ309" s="136"/>
      <c r="AK309" s="136"/>
      <c r="AL309" s="13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57"/>
        <v>44486</v>
      </c>
      <c r="B310" s="114">
        <f t="shared" si="249"/>
        <v>1096.0136427</v>
      </c>
      <c r="C310" s="114">
        <f t="shared" si="263"/>
        <v>1000</v>
      </c>
      <c r="D310" s="115">
        <f t="shared" si="258"/>
        <v>5825.37</v>
      </c>
      <c r="E310" s="116">
        <f t="shared" si="271"/>
        <v>5876.05</v>
      </c>
      <c r="F310" s="117">
        <f t="shared" si="272"/>
        <v>44428</v>
      </c>
      <c r="G310" s="118">
        <f t="shared" si="250"/>
        <v>8.699876574363552E-3</v>
      </c>
      <c r="H310" s="119">
        <f t="shared" si="264"/>
        <v>44489</v>
      </c>
      <c r="I310" s="119">
        <f t="shared" si="251"/>
        <v>44489</v>
      </c>
      <c r="J310" s="120">
        <f t="shared" si="259"/>
        <v>21</v>
      </c>
      <c r="K310" s="120">
        <f t="shared" si="273"/>
        <v>19</v>
      </c>
      <c r="L310" s="8">
        <f t="shared" si="260"/>
        <v>1.0078680600000001</v>
      </c>
      <c r="M310" s="121">
        <f t="shared" si="274"/>
        <v>1.00959968</v>
      </c>
      <c r="N310" s="121">
        <f t="shared" si="268"/>
        <v>1.0807441327825833</v>
      </c>
      <c r="O310" s="114">
        <f t="shared" si="270"/>
        <v>1.08924749</v>
      </c>
      <c r="P310" s="114">
        <f t="shared" si="252"/>
        <v>1089.24749</v>
      </c>
      <c r="Q310" s="11">
        <f t="shared" si="265"/>
        <v>0</v>
      </c>
      <c r="R310" s="30">
        <f t="shared" si="261"/>
        <v>0</v>
      </c>
      <c r="S310" s="8">
        <f t="shared" si="253"/>
        <v>0</v>
      </c>
      <c r="T310" s="123">
        <f t="shared" si="262"/>
        <v>8.5599999999999996E-2</v>
      </c>
      <c r="U310" s="122">
        <f t="shared" si="269"/>
        <v>19</v>
      </c>
      <c r="V310" s="122">
        <v>252</v>
      </c>
      <c r="W310" s="121">
        <f t="shared" si="254"/>
        <v>1.006211768</v>
      </c>
      <c r="X310" s="114">
        <f t="shared" si="255"/>
        <v>6.7661527000000001</v>
      </c>
      <c r="Y310" s="114">
        <f t="shared" si="256"/>
        <v>0</v>
      </c>
      <c r="Z310" s="126" t="str">
        <f t="shared" si="266"/>
        <v>A+J=</v>
      </c>
      <c r="AA310" s="119">
        <f t="shared" si="267"/>
        <v>44489</v>
      </c>
      <c r="AB310" s="4"/>
      <c r="AD310" s="174">
        <f>[2]Plan1!$A364</f>
        <v>47768</v>
      </c>
      <c r="AE310" s="144" t="str">
        <f>[2]Plan1!$C364</f>
        <v>Nossa Sr.a Aparecida - Padroeira do Brasil</v>
      </c>
      <c r="AG310" s="134"/>
      <c r="AH310" s="136"/>
      <c r="AI310" s="136"/>
      <c r="AJ310" s="136"/>
      <c r="AK310" s="136"/>
      <c r="AL310" s="13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57"/>
        <v>44487</v>
      </c>
      <c r="B311" s="114">
        <f t="shared" si="249"/>
        <v>1096.0136427</v>
      </c>
      <c r="C311" s="114">
        <f t="shared" si="263"/>
        <v>1000</v>
      </c>
      <c r="D311" s="115">
        <f t="shared" si="258"/>
        <v>5825.37</v>
      </c>
      <c r="E311" s="116">
        <f t="shared" si="271"/>
        <v>5876.05</v>
      </c>
      <c r="F311" s="117">
        <f t="shared" si="272"/>
        <v>44428</v>
      </c>
      <c r="G311" s="118">
        <f t="shared" si="250"/>
        <v>8.699876574363552E-3</v>
      </c>
      <c r="H311" s="119">
        <f t="shared" si="264"/>
        <v>44489</v>
      </c>
      <c r="I311" s="119">
        <f t="shared" si="251"/>
        <v>44489</v>
      </c>
      <c r="J311" s="120">
        <f t="shared" si="259"/>
        <v>21</v>
      </c>
      <c r="K311" s="120">
        <f t="shared" si="273"/>
        <v>19</v>
      </c>
      <c r="L311" s="8">
        <f t="shared" si="260"/>
        <v>1.0078680600000001</v>
      </c>
      <c r="M311" s="121">
        <f t="shared" si="274"/>
        <v>1.00959968</v>
      </c>
      <c r="N311" s="121">
        <f t="shared" si="268"/>
        <v>1.0807441327825833</v>
      </c>
      <c r="O311" s="114">
        <f t="shared" si="270"/>
        <v>1.08924749</v>
      </c>
      <c r="P311" s="114">
        <f t="shared" si="252"/>
        <v>1089.24749</v>
      </c>
      <c r="Q311" s="11">
        <f t="shared" si="265"/>
        <v>0</v>
      </c>
      <c r="R311" s="30">
        <f t="shared" si="261"/>
        <v>0</v>
      </c>
      <c r="S311" s="8">
        <f t="shared" si="253"/>
        <v>0</v>
      </c>
      <c r="T311" s="123">
        <f t="shared" si="262"/>
        <v>8.5599999999999996E-2</v>
      </c>
      <c r="U311" s="122">
        <f t="shared" si="269"/>
        <v>19</v>
      </c>
      <c r="V311" s="122">
        <v>252</v>
      </c>
      <c r="W311" s="121">
        <f t="shared" si="254"/>
        <v>1.006211768</v>
      </c>
      <c r="X311" s="114">
        <f t="shared" si="255"/>
        <v>6.7661527000000001</v>
      </c>
      <c r="Y311" s="114">
        <f t="shared" si="256"/>
        <v>0</v>
      </c>
      <c r="Z311" s="126" t="str">
        <f t="shared" si="266"/>
        <v>A+J=</v>
      </c>
      <c r="AA311" s="119">
        <f t="shared" si="267"/>
        <v>44489</v>
      </c>
      <c r="AB311" s="4"/>
      <c r="AD311" s="174">
        <f>[2]Plan1!$A365</f>
        <v>47789</v>
      </c>
      <c r="AE311" s="144" t="str">
        <f>[2]Plan1!$C365</f>
        <v>Finados</v>
      </c>
      <c r="AG311" s="134"/>
      <c r="AH311" s="136"/>
      <c r="AI311" s="136"/>
      <c r="AJ311" s="136"/>
      <c r="AK311" s="136"/>
      <c r="AL311" s="13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57"/>
        <v>44488</v>
      </c>
      <c r="B312" s="114">
        <f t="shared" si="249"/>
        <v>1096.82324696</v>
      </c>
      <c r="C312" s="114">
        <f t="shared" si="263"/>
        <v>1000</v>
      </c>
      <c r="D312" s="115">
        <f t="shared" si="258"/>
        <v>5825.37</v>
      </c>
      <c r="E312" s="116">
        <f t="shared" si="271"/>
        <v>5876.05</v>
      </c>
      <c r="F312" s="117">
        <f t="shared" si="272"/>
        <v>44428</v>
      </c>
      <c r="G312" s="118">
        <f t="shared" si="250"/>
        <v>8.699876574363552E-3</v>
      </c>
      <c r="H312" s="119">
        <f t="shared" si="264"/>
        <v>44489</v>
      </c>
      <c r="I312" s="119">
        <f t="shared" si="251"/>
        <v>44489</v>
      </c>
      <c r="J312" s="120">
        <f t="shared" si="259"/>
        <v>21</v>
      </c>
      <c r="K312" s="120">
        <f t="shared" si="273"/>
        <v>20</v>
      </c>
      <c r="L312" s="8">
        <f t="shared" si="260"/>
        <v>1.00828388</v>
      </c>
      <c r="M312" s="121">
        <f t="shared" si="274"/>
        <v>1.00959968</v>
      </c>
      <c r="N312" s="121">
        <f t="shared" si="268"/>
        <v>1.0807441327825833</v>
      </c>
      <c r="O312" s="114">
        <f t="shared" si="270"/>
        <v>1.08969688</v>
      </c>
      <c r="P312" s="114">
        <f t="shared" si="252"/>
        <v>1089.69688</v>
      </c>
      <c r="Q312" s="11">
        <f t="shared" si="265"/>
        <v>0</v>
      </c>
      <c r="R312" s="30">
        <f t="shared" si="261"/>
        <v>0</v>
      </c>
      <c r="S312" s="8">
        <f t="shared" si="253"/>
        <v>0</v>
      </c>
      <c r="T312" s="123">
        <f t="shared" si="262"/>
        <v>8.5599999999999996E-2</v>
      </c>
      <c r="U312" s="122">
        <f t="shared" si="269"/>
        <v>20</v>
      </c>
      <c r="V312" s="122">
        <v>252</v>
      </c>
      <c r="W312" s="121">
        <f t="shared" si="254"/>
        <v>1.0065397700000001</v>
      </c>
      <c r="X312" s="114">
        <f t="shared" si="255"/>
        <v>7.1263669600000004</v>
      </c>
      <c r="Y312" s="114">
        <f t="shared" si="256"/>
        <v>0</v>
      </c>
      <c r="Z312" s="126" t="str">
        <f t="shared" si="266"/>
        <v>A+J=</v>
      </c>
      <c r="AA312" s="119">
        <f t="shared" si="267"/>
        <v>44489</v>
      </c>
      <c r="AB312" s="4"/>
      <c r="AD312" s="174">
        <f>[2]Plan1!$A366</f>
        <v>47802</v>
      </c>
      <c r="AE312" s="144" t="str">
        <f>[2]Plan1!$C366</f>
        <v>Proclamação da República</v>
      </c>
      <c r="AG312" s="134"/>
      <c r="AH312" s="136"/>
      <c r="AI312" s="136"/>
      <c r="AJ312" s="136"/>
      <c r="AK312" s="136"/>
      <c r="AL312" s="13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57"/>
        <v>44489</v>
      </c>
      <c r="B313" s="114">
        <f t="shared" si="249"/>
        <v>1097.6334539699999</v>
      </c>
      <c r="C313" s="114">
        <f t="shared" si="263"/>
        <v>1000</v>
      </c>
      <c r="D313" s="115">
        <f t="shared" si="258"/>
        <v>5825.37</v>
      </c>
      <c r="E313" s="116">
        <f t="shared" si="271"/>
        <v>5876.05</v>
      </c>
      <c r="F313" s="117">
        <f t="shared" si="272"/>
        <v>44428</v>
      </c>
      <c r="G313" s="118">
        <f t="shared" si="250"/>
        <v>8.699876574363552E-3</v>
      </c>
      <c r="H313" s="119">
        <f t="shared" si="264"/>
        <v>44522</v>
      </c>
      <c r="I313" s="119">
        <f t="shared" si="251"/>
        <v>44489</v>
      </c>
      <c r="J313" s="120">
        <f t="shared" si="259"/>
        <v>21</v>
      </c>
      <c r="K313" s="120">
        <f t="shared" si="273"/>
        <v>21</v>
      </c>
      <c r="L313" s="8">
        <f t="shared" si="260"/>
        <v>1.0086998700000001</v>
      </c>
      <c r="M313" s="121">
        <f t="shared" si="274"/>
        <v>1.00959968</v>
      </c>
      <c r="N313" s="121">
        <f t="shared" si="268"/>
        <v>1.0807441327825833</v>
      </c>
      <c r="O313" s="114">
        <f t="shared" si="270"/>
        <v>1.0901464599999999</v>
      </c>
      <c r="P313" s="114">
        <f t="shared" si="252"/>
        <v>1090.1464599999999</v>
      </c>
      <c r="Q313" s="11">
        <f t="shared" si="265"/>
        <v>10</v>
      </c>
      <c r="R313" s="30">
        <f t="shared" si="261"/>
        <v>0</v>
      </c>
      <c r="S313" s="8">
        <f t="shared" si="253"/>
        <v>0</v>
      </c>
      <c r="T313" s="123">
        <f t="shared" si="262"/>
        <v>8.5599999999999996E-2</v>
      </c>
      <c r="U313" s="122">
        <f t="shared" si="269"/>
        <v>21</v>
      </c>
      <c r="V313" s="122">
        <v>252</v>
      </c>
      <c r="W313" s="121">
        <f t="shared" si="254"/>
        <v>1.0068678790000001</v>
      </c>
      <c r="X313" s="114">
        <f t="shared" si="255"/>
        <v>7.4869939700000003</v>
      </c>
      <c r="Y313" s="114">
        <f t="shared" si="256"/>
        <v>7.4869939700000003</v>
      </c>
      <c r="Z313" s="126" t="str">
        <f t="shared" si="266"/>
        <v>A+J=</v>
      </c>
      <c r="AA313" s="119">
        <f t="shared" si="267"/>
        <v>44489</v>
      </c>
      <c r="AB313" s="4"/>
      <c r="AD313" s="174">
        <f>[2]Plan1!$A367</f>
        <v>47807</v>
      </c>
      <c r="AE313" s="144" t="str">
        <f>[2]Plan1!$C367</f>
        <v>Dia Nacional de Zumbi e da Consciência Negra</v>
      </c>
      <c r="AG313" s="134"/>
      <c r="AH313" s="136"/>
      <c r="AI313" s="136"/>
      <c r="AJ313" s="136"/>
      <c r="AK313" s="136"/>
      <c r="AL313" s="13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57"/>
        <v>44490</v>
      </c>
      <c r="B314" s="114">
        <f t="shared" si="249"/>
        <v>1091.1008678800001</v>
      </c>
      <c r="C314" s="114">
        <f t="shared" si="263"/>
        <v>1000</v>
      </c>
      <c r="D314" s="115">
        <f t="shared" si="258"/>
        <v>5876.05</v>
      </c>
      <c r="E314" s="116">
        <f t="shared" si="271"/>
        <v>5944.21</v>
      </c>
      <c r="F314" s="117">
        <f t="shared" si="272"/>
        <v>44459</v>
      </c>
      <c r="G314" s="118">
        <f t="shared" si="250"/>
        <v>1.159962900247602E-2</v>
      </c>
      <c r="H314" s="119">
        <f t="shared" si="264"/>
        <v>44522</v>
      </c>
      <c r="I314" s="119">
        <f t="shared" si="251"/>
        <v>44522</v>
      </c>
      <c r="J314" s="120">
        <f t="shared" si="259"/>
        <v>21</v>
      </c>
      <c r="K314" s="120">
        <f t="shared" si="273"/>
        <v>1</v>
      </c>
      <c r="L314" s="8">
        <f t="shared" si="260"/>
        <v>1.0005493299999999</v>
      </c>
      <c r="M314" s="121">
        <f t="shared" si="274"/>
        <v>1.0086998700000001</v>
      </c>
      <c r="N314" s="121">
        <f t="shared" si="268"/>
        <v>1.0901464662410545</v>
      </c>
      <c r="O314" s="114">
        <f t="shared" si="270"/>
        <v>1.09074531</v>
      </c>
      <c r="P314" s="114">
        <f t="shared" si="252"/>
        <v>1090.74531</v>
      </c>
      <c r="Q314" s="11">
        <f t="shared" si="265"/>
        <v>0</v>
      </c>
      <c r="R314" s="30">
        <f t="shared" si="261"/>
        <v>0</v>
      </c>
      <c r="S314" s="8">
        <f t="shared" si="253"/>
        <v>0</v>
      </c>
      <c r="T314" s="123">
        <f t="shared" si="262"/>
        <v>8.5599999999999996E-2</v>
      </c>
      <c r="U314" s="122">
        <f t="shared" si="269"/>
        <v>1</v>
      </c>
      <c r="V314" s="122">
        <v>252</v>
      </c>
      <c r="W314" s="121">
        <f t="shared" si="254"/>
        <v>1.0003259769999999</v>
      </c>
      <c r="X314" s="114">
        <f t="shared" si="255"/>
        <v>0.35555787999999999</v>
      </c>
      <c r="Y314" s="114">
        <f t="shared" si="256"/>
        <v>0</v>
      </c>
      <c r="Z314" s="126" t="str">
        <f t="shared" si="266"/>
        <v>A+J=</v>
      </c>
      <c r="AA314" s="119">
        <f t="shared" si="267"/>
        <v>44522</v>
      </c>
      <c r="AB314" s="4"/>
      <c r="AD314" s="174">
        <f>[2]Plan1!$A368</f>
        <v>47842</v>
      </c>
      <c r="AE314" s="144" t="str">
        <f>[2]Plan1!$C368</f>
        <v>Natal</v>
      </c>
      <c r="AG314" s="134"/>
      <c r="AH314" s="136"/>
      <c r="AI314" s="136"/>
      <c r="AJ314" s="136"/>
      <c r="AK314" s="136"/>
      <c r="AL314" s="13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57"/>
        <v>44491</v>
      </c>
      <c r="B315" s="114">
        <f t="shared" si="249"/>
        <v>1092.0561220899999</v>
      </c>
      <c r="C315" s="114">
        <f t="shared" si="263"/>
        <v>1000</v>
      </c>
      <c r="D315" s="115">
        <f t="shared" si="258"/>
        <v>5876.05</v>
      </c>
      <c r="E315" s="116">
        <f t="shared" si="271"/>
        <v>5944.21</v>
      </c>
      <c r="F315" s="117">
        <f t="shared" si="272"/>
        <v>44459</v>
      </c>
      <c r="G315" s="118">
        <f t="shared" si="250"/>
        <v>1.159962900247602E-2</v>
      </c>
      <c r="H315" s="119">
        <f t="shared" si="264"/>
        <v>44522</v>
      </c>
      <c r="I315" s="119">
        <f t="shared" si="251"/>
        <v>44522</v>
      </c>
      <c r="J315" s="120">
        <f t="shared" si="259"/>
        <v>21</v>
      </c>
      <c r="K315" s="120">
        <f t="shared" si="273"/>
        <v>2</v>
      </c>
      <c r="L315" s="8">
        <f t="shared" si="260"/>
        <v>1.0010989699999999</v>
      </c>
      <c r="M315" s="121">
        <f t="shared" si="274"/>
        <v>1.0086998700000001</v>
      </c>
      <c r="N315" s="121">
        <f t="shared" si="268"/>
        <v>1.0901464662410545</v>
      </c>
      <c r="O315" s="114">
        <f t="shared" si="270"/>
        <v>1.0913444999999999</v>
      </c>
      <c r="P315" s="114">
        <f t="shared" si="252"/>
        <v>1091.3444999999999</v>
      </c>
      <c r="Q315" s="11">
        <f t="shared" si="265"/>
        <v>0</v>
      </c>
      <c r="R315" s="30">
        <f t="shared" si="261"/>
        <v>0</v>
      </c>
      <c r="S315" s="8">
        <f t="shared" si="253"/>
        <v>0</v>
      </c>
      <c r="T315" s="123">
        <f t="shared" si="262"/>
        <v>8.5599999999999996E-2</v>
      </c>
      <c r="U315" s="122">
        <f t="shared" si="269"/>
        <v>2</v>
      </c>
      <c r="V315" s="122">
        <v>252</v>
      </c>
      <c r="W315" s="121">
        <f t="shared" si="254"/>
        <v>1.00065206</v>
      </c>
      <c r="X315" s="114">
        <f t="shared" si="255"/>
        <v>0.71162208999999998</v>
      </c>
      <c r="Y315" s="114">
        <f t="shared" si="256"/>
        <v>0</v>
      </c>
      <c r="Z315" s="126" t="str">
        <f t="shared" si="266"/>
        <v>A+J=</v>
      </c>
      <c r="AA315" s="119">
        <f t="shared" si="267"/>
        <v>44522</v>
      </c>
      <c r="AB315" s="4"/>
      <c r="AD315" s="174">
        <f>[2]Plan1!$A369</f>
        <v>47849</v>
      </c>
      <c r="AE315" s="144" t="str">
        <f>[2]Plan1!$C369</f>
        <v>Confraternização Universal</v>
      </c>
      <c r="AG315" s="134"/>
      <c r="AH315" s="136"/>
      <c r="AI315" s="136"/>
      <c r="AJ315" s="136"/>
      <c r="AK315" s="136"/>
      <c r="AL315" s="13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57"/>
        <v>44492</v>
      </c>
      <c r="B316" s="114">
        <f t="shared" si="249"/>
        <v>1093.0122042199998</v>
      </c>
      <c r="C316" s="114">
        <f t="shared" si="263"/>
        <v>1000</v>
      </c>
      <c r="D316" s="115">
        <f t="shared" si="258"/>
        <v>5876.05</v>
      </c>
      <c r="E316" s="116">
        <f t="shared" si="271"/>
        <v>5944.21</v>
      </c>
      <c r="F316" s="117">
        <f t="shared" si="272"/>
        <v>44459</v>
      </c>
      <c r="G316" s="118">
        <f t="shared" si="250"/>
        <v>1.159962900247602E-2</v>
      </c>
      <c r="H316" s="119">
        <f t="shared" si="264"/>
        <v>44522</v>
      </c>
      <c r="I316" s="119">
        <f t="shared" si="251"/>
        <v>44522</v>
      </c>
      <c r="J316" s="120">
        <f t="shared" si="259"/>
        <v>21</v>
      </c>
      <c r="K316" s="120">
        <f t="shared" si="273"/>
        <v>3</v>
      </c>
      <c r="L316" s="8">
        <f t="shared" si="260"/>
        <v>1.0016489099999999</v>
      </c>
      <c r="M316" s="121">
        <f t="shared" si="274"/>
        <v>1.0086998700000001</v>
      </c>
      <c r="N316" s="121">
        <f t="shared" si="268"/>
        <v>1.0901464662410545</v>
      </c>
      <c r="O316" s="114">
        <f t="shared" si="270"/>
        <v>1.09194401</v>
      </c>
      <c r="P316" s="114">
        <f t="shared" si="252"/>
        <v>1091.9440099999999</v>
      </c>
      <c r="Q316" s="11">
        <f t="shared" si="265"/>
        <v>0</v>
      </c>
      <c r="R316" s="30">
        <f t="shared" si="261"/>
        <v>0</v>
      </c>
      <c r="S316" s="8">
        <f t="shared" si="253"/>
        <v>0</v>
      </c>
      <c r="T316" s="123">
        <f t="shared" si="262"/>
        <v>8.5599999999999996E-2</v>
      </c>
      <c r="U316" s="122">
        <f t="shared" si="269"/>
        <v>3</v>
      </c>
      <c r="V316" s="122">
        <v>252</v>
      </c>
      <c r="W316" s="121">
        <f t="shared" si="254"/>
        <v>1.00097825</v>
      </c>
      <c r="X316" s="114">
        <f t="shared" si="255"/>
        <v>1.0681942200000001</v>
      </c>
      <c r="Y316" s="114">
        <f t="shared" si="256"/>
        <v>0</v>
      </c>
      <c r="Z316" s="126" t="str">
        <f t="shared" si="266"/>
        <v>A+J=</v>
      </c>
      <c r="AA316" s="119">
        <f t="shared" si="267"/>
        <v>44522</v>
      </c>
      <c r="AB316" s="4"/>
      <c r="AD316" s="174">
        <f>[2]Plan1!$A370</f>
        <v>47903</v>
      </c>
      <c r="AE316" s="144" t="str">
        <f>[2]Plan1!$C370</f>
        <v>Carnaval</v>
      </c>
      <c r="AG316" s="134"/>
      <c r="AH316" s="136"/>
      <c r="AI316" s="136"/>
      <c r="AJ316" s="136"/>
      <c r="AK316" s="136"/>
      <c r="AL316" s="13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57"/>
        <v>44493</v>
      </c>
      <c r="B317" s="114">
        <f t="shared" si="249"/>
        <v>1093.0122042199998</v>
      </c>
      <c r="C317" s="114">
        <f t="shared" si="263"/>
        <v>1000</v>
      </c>
      <c r="D317" s="115">
        <f t="shared" si="258"/>
        <v>5876.05</v>
      </c>
      <c r="E317" s="116">
        <f t="shared" si="271"/>
        <v>5944.21</v>
      </c>
      <c r="F317" s="117">
        <f t="shared" si="272"/>
        <v>44459</v>
      </c>
      <c r="G317" s="118">
        <f t="shared" si="250"/>
        <v>1.159962900247602E-2</v>
      </c>
      <c r="H317" s="119">
        <f t="shared" si="264"/>
        <v>44522</v>
      </c>
      <c r="I317" s="119">
        <f t="shared" si="251"/>
        <v>44522</v>
      </c>
      <c r="J317" s="120">
        <f t="shared" si="259"/>
        <v>21</v>
      </c>
      <c r="K317" s="120">
        <f t="shared" si="273"/>
        <v>3</v>
      </c>
      <c r="L317" s="8">
        <f t="shared" si="260"/>
        <v>1.0016489099999999</v>
      </c>
      <c r="M317" s="121">
        <f t="shared" si="274"/>
        <v>1.0086998700000001</v>
      </c>
      <c r="N317" s="121">
        <f t="shared" si="268"/>
        <v>1.0901464662410545</v>
      </c>
      <c r="O317" s="114">
        <f t="shared" si="270"/>
        <v>1.09194401</v>
      </c>
      <c r="P317" s="114">
        <f t="shared" si="252"/>
        <v>1091.9440099999999</v>
      </c>
      <c r="Q317" s="11">
        <f t="shared" si="265"/>
        <v>0</v>
      </c>
      <c r="R317" s="30">
        <f t="shared" si="261"/>
        <v>0</v>
      </c>
      <c r="S317" s="8">
        <f t="shared" si="253"/>
        <v>0</v>
      </c>
      <c r="T317" s="123">
        <f t="shared" si="262"/>
        <v>8.5599999999999996E-2</v>
      </c>
      <c r="U317" s="122">
        <f t="shared" si="269"/>
        <v>3</v>
      </c>
      <c r="V317" s="122">
        <v>252</v>
      </c>
      <c r="W317" s="121">
        <f t="shared" si="254"/>
        <v>1.00097825</v>
      </c>
      <c r="X317" s="114">
        <f t="shared" si="255"/>
        <v>1.0681942200000001</v>
      </c>
      <c r="Y317" s="114">
        <f t="shared" si="256"/>
        <v>0</v>
      </c>
      <c r="Z317" s="126" t="str">
        <f t="shared" si="266"/>
        <v>A+J=</v>
      </c>
      <c r="AA317" s="119">
        <f t="shared" si="267"/>
        <v>44522</v>
      </c>
      <c r="AB317" s="4"/>
      <c r="AD317" s="174">
        <f>[2]Plan1!$A371</f>
        <v>47904</v>
      </c>
      <c r="AE317" s="144" t="str">
        <f>[2]Plan1!$C371</f>
        <v>Carnaval</v>
      </c>
      <c r="AG317" s="134"/>
      <c r="AH317" s="136"/>
      <c r="AI317" s="136"/>
      <c r="AJ317" s="136"/>
      <c r="AK317" s="136"/>
      <c r="AL317" s="13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57"/>
        <v>44494</v>
      </c>
      <c r="B318" s="114">
        <f t="shared" si="249"/>
        <v>1093.0122042199998</v>
      </c>
      <c r="C318" s="114">
        <f t="shared" si="263"/>
        <v>1000</v>
      </c>
      <c r="D318" s="115">
        <f t="shared" si="258"/>
        <v>5876.05</v>
      </c>
      <c r="E318" s="116">
        <f t="shared" si="271"/>
        <v>5944.21</v>
      </c>
      <c r="F318" s="117">
        <f t="shared" si="272"/>
        <v>44459</v>
      </c>
      <c r="G318" s="118">
        <f t="shared" si="250"/>
        <v>1.159962900247602E-2</v>
      </c>
      <c r="H318" s="119">
        <f t="shared" si="264"/>
        <v>44522</v>
      </c>
      <c r="I318" s="119">
        <f t="shared" si="251"/>
        <v>44522</v>
      </c>
      <c r="J318" s="120">
        <f t="shared" si="259"/>
        <v>21</v>
      </c>
      <c r="K318" s="120">
        <f t="shared" si="273"/>
        <v>3</v>
      </c>
      <c r="L318" s="8">
        <f t="shared" si="260"/>
        <v>1.0016489099999999</v>
      </c>
      <c r="M318" s="121">
        <f t="shared" si="274"/>
        <v>1.0086998700000001</v>
      </c>
      <c r="N318" s="121">
        <f t="shared" si="268"/>
        <v>1.0901464662410545</v>
      </c>
      <c r="O318" s="114">
        <f t="shared" si="270"/>
        <v>1.09194401</v>
      </c>
      <c r="P318" s="114">
        <f t="shared" si="252"/>
        <v>1091.9440099999999</v>
      </c>
      <c r="Q318" s="11">
        <f t="shared" si="265"/>
        <v>0</v>
      </c>
      <c r="R318" s="30">
        <f t="shared" si="261"/>
        <v>0</v>
      </c>
      <c r="S318" s="8">
        <f t="shared" si="253"/>
        <v>0</v>
      </c>
      <c r="T318" s="123">
        <f t="shared" si="262"/>
        <v>8.5599999999999996E-2</v>
      </c>
      <c r="U318" s="122">
        <f t="shared" si="269"/>
        <v>3</v>
      </c>
      <c r="V318" s="122">
        <v>252</v>
      </c>
      <c r="W318" s="121">
        <f t="shared" si="254"/>
        <v>1.00097825</v>
      </c>
      <c r="X318" s="114">
        <f t="shared" si="255"/>
        <v>1.0681942200000001</v>
      </c>
      <c r="Y318" s="114">
        <f t="shared" si="256"/>
        <v>0</v>
      </c>
      <c r="Z318" s="126" t="str">
        <f t="shared" si="266"/>
        <v>A+J=</v>
      </c>
      <c r="AA318" s="119">
        <f t="shared" si="267"/>
        <v>44522</v>
      </c>
      <c r="AB318" s="4"/>
      <c r="AD318" s="174">
        <f>[2]Plan1!$A372</f>
        <v>47949</v>
      </c>
      <c r="AE318" s="144" t="str">
        <f>[2]Plan1!$C372</f>
        <v>Paixão de Cristo</v>
      </c>
      <c r="AG318" s="134"/>
      <c r="AH318" s="136"/>
      <c r="AI318" s="136"/>
      <c r="AJ318" s="136"/>
      <c r="AK318" s="136"/>
      <c r="AL318" s="13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57"/>
        <v>44495</v>
      </c>
      <c r="B319" s="114">
        <f t="shared" si="249"/>
        <v>1093.9691337199999</v>
      </c>
      <c r="C319" s="114">
        <f t="shared" si="263"/>
        <v>1000</v>
      </c>
      <c r="D319" s="115">
        <f t="shared" si="258"/>
        <v>5876.05</v>
      </c>
      <c r="E319" s="116">
        <f t="shared" si="271"/>
        <v>5944.21</v>
      </c>
      <c r="F319" s="117">
        <f t="shared" si="272"/>
        <v>44459</v>
      </c>
      <c r="G319" s="118">
        <f t="shared" si="250"/>
        <v>1.159962900247602E-2</v>
      </c>
      <c r="H319" s="119">
        <f t="shared" si="264"/>
        <v>44522</v>
      </c>
      <c r="I319" s="119">
        <f t="shared" si="251"/>
        <v>44522</v>
      </c>
      <c r="J319" s="120">
        <f t="shared" si="259"/>
        <v>21</v>
      </c>
      <c r="K319" s="120">
        <f t="shared" si="273"/>
        <v>4</v>
      </c>
      <c r="L319" s="8">
        <f t="shared" si="260"/>
        <v>1.00219915</v>
      </c>
      <c r="M319" s="121">
        <f t="shared" si="274"/>
        <v>1.0086998700000001</v>
      </c>
      <c r="N319" s="121">
        <f t="shared" si="268"/>
        <v>1.0901464662410545</v>
      </c>
      <c r="O319" s="114">
        <f t="shared" si="270"/>
        <v>1.0925438599999999</v>
      </c>
      <c r="P319" s="114">
        <f t="shared" si="252"/>
        <v>1092.54386</v>
      </c>
      <c r="Q319" s="11">
        <f t="shared" si="265"/>
        <v>0</v>
      </c>
      <c r="R319" s="30">
        <f t="shared" si="261"/>
        <v>0</v>
      </c>
      <c r="S319" s="8">
        <f t="shared" si="253"/>
        <v>0</v>
      </c>
      <c r="T319" s="123">
        <f t="shared" si="262"/>
        <v>8.5599999999999996E-2</v>
      </c>
      <c r="U319" s="122">
        <f t="shared" si="269"/>
        <v>4</v>
      </c>
      <c r="V319" s="122">
        <v>252</v>
      </c>
      <c r="W319" s="121">
        <f t="shared" si="254"/>
        <v>1.0013045460000001</v>
      </c>
      <c r="X319" s="114">
        <f t="shared" si="255"/>
        <v>1.4252737200000001</v>
      </c>
      <c r="Y319" s="114">
        <f t="shared" si="256"/>
        <v>0</v>
      </c>
      <c r="Z319" s="126" t="str">
        <f t="shared" si="266"/>
        <v>A+J=</v>
      </c>
      <c r="AA319" s="119">
        <f t="shared" si="267"/>
        <v>44522</v>
      </c>
      <c r="AB319" s="4"/>
      <c r="AD319" s="174">
        <f>[2]Plan1!$A373</f>
        <v>47959</v>
      </c>
      <c r="AE319" s="144" t="str">
        <f>[2]Plan1!$C373</f>
        <v>Tiradentes</v>
      </c>
      <c r="AG319" s="134"/>
      <c r="AH319" s="136"/>
      <c r="AI319" s="136"/>
      <c r="AJ319" s="136"/>
      <c r="AK319" s="136"/>
      <c r="AL319" s="13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57"/>
        <v>44496</v>
      </c>
      <c r="B320" s="114">
        <f t="shared" si="249"/>
        <v>1094.9268910599999</v>
      </c>
      <c r="C320" s="114">
        <f t="shared" si="263"/>
        <v>1000</v>
      </c>
      <c r="D320" s="115">
        <f t="shared" si="258"/>
        <v>5876.05</v>
      </c>
      <c r="E320" s="116">
        <f t="shared" si="271"/>
        <v>5944.21</v>
      </c>
      <c r="F320" s="117">
        <f t="shared" si="272"/>
        <v>44459</v>
      </c>
      <c r="G320" s="118">
        <f t="shared" si="250"/>
        <v>1.159962900247602E-2</v>
      </c>
      <c r="H320" s="119">
        <f t="shared" si="264"/>
        <v>44522</v>
      </c>
      <c r="I320" s="119">
        <f t="shared" si="251"/>
        <v>44522</v>
      </c>
      <c r="J320" s="120">
        <f t="shared" si="259"/>
        <v>21</v>
      </c>
      <c r="K320" s="120">
        <f t="shared" si="273"/>
        <v>5</v>
      </c>
      <c r="L320" s="8">
        <f t="shared" si="260"/>
        <v>1.0027496899999999</v>
      </c>
      <c r="M320" s="121">
        <f t="shared" si="274"/>
        <v>1.0086998700000001</v>
      </c>
      <c r="N320" s="121">
        <f t="shared" si="268"/>
        <v>1.0901464662410545</v>
      </c>
      <c r="O320" s="114">
        <f t="shared" si="270"/>
        <v>1.0931440299999999</v>
      </c>
      <c r="P320" s="114">
        <f t="shared" si="252"/>
        <v>1093.1440299999999</v>
      </c>
      <c r="Q320" s="11">
        <f t="shared" si="265"/>
        <v>0</v>
      </c>
      <c r="R320" s="30">
        <f t="shared" si="261"/>
        <v>0</v>
      </c>
      <c r="S320" s="8">
        <f t="shared" si="253"/>
        <v>0</v>
      </c>
      <c r="T320" s="123">
        <f t="shared" si="262"/>
        <v>8.5599999999999996E-2</v>
      </c>
      <c r="U320" s="122">
        <f t="shared" si="269"/>
        <v>5</v>
      </c>
      <c r="V320" s="122">
        <v>252</v>
      </c>
      <c r="W320" s="121">
        <f t="shared" si="254"/>
        <v>1.0016309480000001</v>
      </c>
      <c r="X320" s="114">
        <f t="shared" si="255"/>
        <v>1.7828610600000001</v>
      </c>
      <c r="Y320" s="114">
        <f t="shared" si="256"/>
        <v>0</v>
      </c>
      <c r="Z320" s="126" t="str">
        <f t="shared" si="266"/>
        <v>A+J=</v>
      </c>
      <c r="AA320" s="119">
        <f t="shared" si="267"/>
        <v>44522</v>
      </c>
      <c r="AB320" s="4"/>
      <c r="AD320" s="174">
        <f>[2]Plan1!$A374</f>
        <v>47969</v>
      </c>
      <c r="AE320" s="144" t="str">
        <f>[2]Plan1!$C374</f>
        <v>Dia do Trabalho</v>
      </c>
      <c r="AG320" s="134"/>
      <c r="AH320" s="136"/>
      <c r="AI320" s="136"/>
      <c r="AJ320" s="136"/>
      <c r="AK320" s="136"/>
      <c r="AL320" s="13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57"/>
        <v>44497</v>
      </c>
      <c r="B321" s="114">
        <f t="shared" si="249"/>
        <v>1095.88548788</v>
      </c>
      <c r="C321" s="114">
        <f t="shared" si="263"/>
        <v>1000</v>
      </c>
      <c r="D321" s="115">
        <f t="shared" si="258"/>
        <v>5876.05</v>
      </c>
      <c r="E321" s="116">
        <f t="shared" si="271"/>
        <v>5944.21</v>
      </c>
      <c r="F321" s="117">
        <f t="shared" si="272"/>
        <v>44459</v>
      </c>
      <c r="G321" s="118">
        <f t="shared" si="250"/>
        <v>1.159962900247602E-2</v>
      </c>
      <c r="H321" s="119">
        <f t="shared" si="264"/>
        <v>44522</v>
      </c>
      <c r="I321" s="119">
        <f t="shared" si="251"/>
        <v>44522</v>
      </c>
      <c r="J321" s="120">
        <f t="shared" si="259"/>
        <v>21</v>
      </c>
      <c r="K321" s="120">
        <f t="shared" si="273"/>
        <v>6</v>
      </c>
      <c r="L321" s="8">
        <f t="shared" si="260"/>
        <v>1.0033005399999999</v>
      </c>
      <c r="M321" s="121">
        <f t="shared" si="274"/>
        <v>1.0086998700000001</v>
      </c>
      <c r="N321" s="121">
        <f t="shared" si="268"/>
        <v>1.0901464662410545</v>
      </c>
      <c r="O321" s="114">
        <f t="shared" si="270"/>
        <v>1.0937445299999999</v>
      </c>
      <c r="P321" s="114">
        <f t="shared" si="252"/>
        <v>1093.7445299999999</v>
      </c>
      <c r="Q321" s="11">
        <f t="shared" si="265"/>
        <v>0</v>
      </c>
      <c r="R321" s="30">
        <f t="shared" si="261"/>
        <v>0</v>
      </c>
      <c r="S321" s="8">
        <f t="shared" si="253"/>
        <v>0</v>
      </c>
      <c r="T321" s="123">
        <f t="shared" si="262"/>
        <v>8.5599999999999996E-2</v>
      </c>
      <c r="U321" s="122">
        <f t="shared" si="269"/>
        <v>6</v>
      </c>
      <c r="V321" s="122">
        <v>252</v>
      </c>
      <c r="W321" s="121">
        <f t="shared" si="254"/>
        <v>1.0019574570000001</v>
      </c>
      <c r="X321" s="114">
        <f t="shared" si="255"/>
        <v>2.1409578800000002</v>
      </c>
      <c r="Y321" s="114">
        <f t="shared" si="256"/>
        <v>0</v>
      </c>
      <c r="Z321" s="126" t="str">
        <f t="shared" si="266"/>
        <v>A+J=</v>
      </c>
      <c r="AA321" s="119">
        <f t="shared" si="267"/>
        <v>44522</v>
      </c>
      <c r="AB321" s="4"/>
      <c r="AD321" s="174">
        <f>[2]Plan1!$A375</f>
        <v>48011</v>
      </c>
      <c r="AE321" s="144" t="str">
        <f>[2]Plan1!$C375</f>
        <v>Corpus Christi</v>
      </c>
      <c r="AG321" s="134"/>
      <c r="AH321" s="136"/>
      <c r="AI321" s="136"/>
      <c r="AJ321" s="136"/>
      <c r="AK321" s="136"/>
      <c r="AL321" s="13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57"/>
        <v>44498</v>
      </c>
      <c r="B322" s="114">
        <f t="shared" si="249"/>
        <v>1096.84492359</v>
      </c>
      <c r="C322" s="114">
        <f t="shared" si="263"/>
        <v>1000</v>
      </c>
      <c r="D322" s="115">
        <f t="shared" si="258"/>
        <v>5876.05</v>
      </c>
      <c r="E322" s="116">
        <f t="shared" si="271"/>
        <v>5944.21</v>
      </c>
      <c r="F322" s="117">
        <f t="shared" si="272"/>
        <v>44459</v>
      </c>
      <c r="G322" s="118">
        <f t="shared" si="250"/>
        <v>1.159962900247602E-2</v>
      </c>
      <c r="H322" s="119">
        <f t="shared" si="264"/>
        <v>44522</v>
      </c>
      <c r="I322" s="119">
        <f t="shared" si="251"/>
        <v>44522</v>
      </c>
      <c r="J322" s="120">
        <f t="shared" si="259"/>
        <v>21</v>
      </c>
      <c r="K322" s="120">
        <f t="shared" si="273"/>
        <v>7</v>
      </c>
      <c r="L322" s="8">
        <f t="shared" si="260"/>
        <v>1.0038516799999999</v>
      </c>
      <c r="M322" s="121">
        <f t="shared" si="274"/>
        <v>1.0086998700000001</v>
      </c>
      <c r="N322" s="121">
        <f t="shared" si="268"/>
        <v>1.0901464662410545</v>
      </c>
      <c r="O322" s="114">
        <f t="shared" si="270"/>
        <v>1.0943453599999999</v>
      </c>
      <c r="P322" s="114">
        <f t="shared" si="252"/>
        <v>1094.34536</v>
      </c>
      <c r="Q322" s="11">
        <f t="shared" si="265"/>
        <v>0</v>
      </c>
      <c r="R322" s="30">
        <f t="shared" si="261"/>
        <v>0</v>
      </c>
      <c r="S322" s="8">
        <f t="shared" si="253"/>
        <v>0</v>
      </c>
      <c r="T322" s="123">
        <f t="shared" si="262"/>
        <v>8.5599999999999996E-2</v>
      </c>
      <c r="U322" s="122">
        <f t="shared" si="269"/>
        <v>7</v>
      </c>
      <c r="V322" s="122">
        <v>252</v>
      </c>
      <c r="W322" s="121">
        <f t="shared" si="254"/>
        <v>1.0022840719999999</v>
      </c>
      <c r="X322" s="114">
        <f t="shared" si="255"/>
        <v>2.4995635900000002</v>
      </c>
      <c r="Y322" s="114">
        <f t="shared" si="256"/>
        <v>0</v>
      </c>
      <c r="Z322" s="126" t="str">
        <f t="shared" si="266"/>
        <v>A+J=</v>
      </c>
      <c r="AA322" s="119">
        <f t="shared" si="267"/>
        <v>44522</v>
      </c>
      <c r="AB322" s="4"/>
      <c r="AD322" s="174">
        <f>[2]Plan1!$A376</f>
        <v>48098</v>
      </c>
      <c r="AE322" s="144" t="str">
        <f>[2]Plan1!$C376</f>
        <v>Independência do Brasil</v>
      </c>
      <c r="AG322" s="134"/>
      <c r="AH322" s="136"/>
      <c r="AI322" s="136"/>
      <c r="AJ322" s="136"/>
      <c r="AK322" s="136"/>
      <c r="AL322" s="134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57"/>
        <v>44499</v>
      </c>
      <c r="B323" s="114">
        <f t="shared" si="249"/>
        <v>1097.8051997999999</v>
      </c>
      <c r="C323" s="114">
        <f t="shared" si="263"/>
        <v>1000</v>
      </c>
      <c r="D323" s="115">
        <f t="shared" si="258"/>
        <v>5876.05</v>
      </c>
      <c r="E323" s="116">
        <f t="shared" si="271"/>
        <v>5944.21</v>
      </c>
      <c r="F323" s="117">
        <f t="shared" si="272"/>
        <v>44459</v>
      </c>
      <c r="G323" s="118">
        <f t="shared" si="250"/>
        <v>1.159962900247602E-2</v>
      </c>
      <c r="H323" s="119">
        <f t="shared" si="264"/>
        <v>44522</v>
      </c>
      <c r="I323" s="119">
        <f t="shared" si="251"/>
        <v>44522</v>
      </c>
      <c r="J323" s="120">
        <f t="shared" si="259"/>
        <v>21</v>
      </c>
      <c r="K323" s="120">
        <f t="shared" si="273"/>
        <v>8</v>
      </c>
      <c r="L323" s="8">
        <f t="shared" si="260"/>
        <v>1.00440313</v>
      </c>
      <c r="M323" s="121">
        <f t="shared" si="274"/>
        <v>1.0086998700000001</v>
      </c>
      <c r="N323" s="121">
        <f t="shared" si="268"/>
        <v>1.0901464662410545</v>
      </c>
      <c r="O323" s="114">
        <f t="shared" si="270"/>
        <v>1.0949465199999999</v>
      </c>
      <c r="P323" s="114">
        <f t="shared" si="252"/>
        <v>1094.94652</v>
      </c>
      <c r="Q323" s="11">
        <f t="shared" si="265"/>
        <v>0</v>
      </c>
      <c r="R323" s="30">
        <f t="shared" si="261"/>
        <v>0</v>
      </c>
      <c r="S323" s="8">
        <f t="shared" si="253"/>
        <v>0</v>
      </c>
      <c r="T323" s="123">
        <f t="shared" si="262"/>
        <v>8.5599999999999996E-2</v>
      </c>
      <c r="U323" s="122">
        <f t="shared" si="269"/>
        <v>8</v>
      </c>
      <c r="V323" s="122">
        <v>252</v>
      </c>
      <c r="W323" s="121">
        <f t="shared" si="254"/>
        <v>1.002610794</v>
      </c>
      <c r="X323" s="114">
        <f t="shared" si="255"/>
        <v>2.8586798</v>
      </c>
      <c r="Y323" s="114">
        <f t="shared" si="256"/>
        <v>0</v>
      </c>
      <c r="Z323" s="126" t="str">
        <f t="shared" si="266"/>
        <v>A+J=</v>
      </c>
      <c r="AA323" s="119">
        <f t="shared" si="267"/>
        <v>44522</v>
      </c>
      <c r="AB323" s="4"/>
      <c r="AD323" s="174">
        <f>[2]Plan1!$A377</f>
        <v>48133</v>
      </c>
      <c r="AE323" s="144" t="str">
        <f>[2]Plan1!$C377</f>
        <v>Nossa Sr.a Aparecida - Padroeira do Brasil</v>
      </c>
      <c r="AG323" s="134"/>
      <c r="AH323" s="136"/>
      <c r="AI323" s="136"/>
      <c r="AJ323" s="136"/>
      <c r="AK323" s="136"/>
      <c r="AL323" s="134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57"/>
        <v>44500</v>
      </c>
      <c r="B324" s="114">
        <f t="shared" si="249"/>
        <v>1097.8051997999999</v>
      </c>
      <c r="C324" s="114">
        <f t="shared" si="263"/>
        <v>1000</v>
      </c>
      <c r="D324" s="115">
        <f t="shared" si="258"/>
        <v>5876.05</v>
      </c>
      <c r="E324" s="116">
        <f t="shared" si="271"/>
        <v>5944.21</v>
      </c>
      <c r="F324" s="117">
        <f t="shared" si="272"/>
        <v>44459</v>
      </c>
      <c r="G324" s="118">
        <f t="shared" si="250"/>
        <v>1.159962900247602E-2</v>
      </c>
      <c r="H324" s="119">
        <f t="shared" si="264"/>
        <v>44522</v>
      </c>
      <c r="I324" s="119">
        <f t="shared" si="251"/>
        <v>44522</v>
      </c>
      <c r="J324" s="120">
        <f t="shared" si="259"/>
        <v>21</v>
      </c>
      <c r="K324" s="120">
        <f t="shared" si="273"/>
        <v>8</v>
      </c>
      <c r="L324" s="8">
        <f t="shared" si="260"/>
        <v>1.00440313</v>
      </c>
      <c r="M324" s="121">
        <f t="shared" si="274"/>
        <v>1.0086998700000001</v>
      </c>
      <c r="N324" s="121">
        <f t="shared" si="268"/>
        <v>1.0901464662410545</v>
      </c>
      <c r="O324" s="114">
        <f t="shared" si="270"/>
        <v>1.0949465199999999</v>
      </c>
      <c r="P324" s="114">
        <f t="shared" si="252"/>
        <v>1094.94652</v>
      </c>
      <c r="Q324" s="11">
        <f t="shared" si="265"/>
        <v>0</v>
      </c>
      <c r="R324" s="30">
        <f t="shared" si="261"/>
        <v>0</v>
      </c>
      <c r="S324" s="8">
        <f t="shared" si="253"/>
        <v>0</v>
      </c>
      <c r="T324" s="123">
        <f t="shared" si="262"/>
        <v>8.5599999999999996E-2</v>
      </c>
      <c r="U324" s="122">
        <f t="shared" si="269"/>
        <v>8</v>
      </c>
      <c r="V324" s="122">
        <v>252</v>
      </c>
      <c r="W324" s="121">
        <f t="shared" si="254"/>
        <v>1.002610794</v>
      </c>
      <c r="X324" s="114">
        <f t="shared" si="255"/>
        <v>2.8586798</v>
      </c>
      <c r="Y324" s="114">
        <f t="shared" si="256"/>
        <v>0</v>
      </c>
      <c r="Z324" s="126" t="str">
        <f t="shared" si="266"/>
        <v>A+J=</v>
      </c>
      <c r="AA324" s="119">
        <f t="shared" si="267"/>
        <v>44522</v>
      </c>
      <c r="AB324" s="4"/>
      <c r="AD324" s="174">
        <f>[2]Plan1!$A378</f>
        <v>48154</v>
      </c>
      <c r="AE324" s="144" t="str">
        <f>[2]Plan1!$C378</f>
        <v>Finados</v>
      </c>
      <c r="AG324" s="134"/>
      <c r="AH324" s="136"/>
      <c r="AI324" s="136"/>
      <c r="AJ324" s="136"/>
      <c r="AK324" s="136"/>
      <c r="AL324" s="134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57"/>
        <v>44501</v>
      </c>
      <c r="B325" s="114">
        <f t="shared" si="249"/>
        <v>1097.8051997999999</v>
      </c>
      <c r="C325" s="114">
        <f t="shared" si="263"/>
        <v>1000</v>
      </c>
      <c r="D325" s="115">
        <f t="shared" si="258"/>
        <v>5876.05</v>
      </c>
      <c r="E325" s="116">
        <f t="shared" si="271"/>
        <v>5944.21</v>
      </c>
      <c r="F325" s="117">
        <f t="shared" si="272"/>
        <v>44459</v>
      </c>
      <c r="G325" s="118">
        <f t="shared" si="250"/>
        <v>1.159962900247602E-2</v>
      </c>
      <c r="H325" s="119">
        <f t="shared" si="264"/>
        <v>44522</v>
      </c>
      <c r="I325" s="119">
        <f t="shared" si="251"/>
        <v>44522</v>
      </c>
      <c r="J325" s="120">
        <f t="shared" si="259"/>
        <v>21</v>
      </c>
      <c r="K325" s="120">
        <f t="shared" si="273"/>
        <v>8</v>
      </c>
      <c r="L325" s="8">
        <f t="shared" si="260"/>
        <v>1.00440313</v>
      </c>
      <c r="M325" s="121">
        <f t="shared" si="274"/>
        <v>1.0086998700000001</v>
      </c>
      <c r="N325" s="121">
        <f t="shared" si="268"/>
        <v>1.0901464662410545</v>
      </c>
      <c r="O325" s="114">
        <f t="shared" si="270"/>
        <v>1.0949465199999999</v>
      </c>
      <c r="P325" s="114">
        <f t="shared" si="252"/>
        <v>1094.94652</v>
      </c>
      <c r="Q325" s="11">
        <f t="shared" si="265"/>
        <v>0</v>
      </c>
      <c r="R325" s="30">
        <f t="shared" si="261"/>
        <v>0</v>
      </c>
      <c r="S325" s="8">
        <f t="shared" si="253"/>
        <v>0</v>
      </c>
      <c r="T325" s="123">
        <f t="shared" si="262"/>
        <v>8.5599999999999996E-2</v>
      </c>
      <c r="U325" s="122">
        <f t="shared" si="269"/>
        <v>8</v>
      </c>
      <c r="V325" s="122">
        <v>252</v>
      </c>
      <c r="W325" s="121">
        <f t="shared" si="254"/>
        <v>1.002610794</v>
      </c>
      <c r="X325" s="114">
        <f t="shared" si="255"/>
        <v>2.8586798</v>
      </c>
      <c r="Y325" s="114">
        <f t="shared" si="256"/>
        <v>0</v>
      </c>
      <c r="Z325" s="126" t="str">
        <f t="shared" si="266"/>
        <v>A+J=</v>
      </c>
      <c r="AA325" s="119">
        <f t="shared" si="267"/>
        <v>44522</v>
      </c>
      <c r="AB325" s="4"/>
      <c r="AD325" s="174">
        <f>[2]Plan1!$A379</f>
        <v>48167</v>
      </c>
      <c r="AE325" s="144" t="str">
        <f>[2]Plan1!$C379</f>
        <v>Proclamação da República</v>
      </c>
      <c r="AG325" s="134"/>
      <c r="AH325" s="136"/>
      <c r="AI325" s="136"/>
      <c r="AJ325" s="136"/>
      <c r="AK325" s="136"/>
      <c r="AL325" s="134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57"/>
        <v>44502</v>
      </c>
      <c r="B326" s="114">
        <f t="shared" si="249"/>
        <v>1098.7663259599999</v>
      </c>
      <c r="C326" s="114">
        <f t="shared" si="263"/>
        <v>1000</v>
      </c>
      <c r="D326" s="115">
        <f t="shared" si="258"/>
        <v>5876.05</v>
      </c>
      <c r="E326" s="116">
        <f t="shared" si="271"/>
        <v>5944.21</v>
      </c>
      <c r="F326" s="117">
        <f t="shared" si="272"/>
        <v>44459</v>
      </c>
      <c r="G326" s="118">
        <f t="shared" si="250"/>
        <v>1.159962900247602E-2</v>
      </c>
      <c r="H326" s="119">
        <f t="shared" si="264"/>
        <v>44522</v>
      </c>
      <c r="I326" s="119">
        <f t="shared" si="251"/>
        <v>44522</v>
      </c>
      <c r="J326" s="120">
        <f t="shared" si="259"/>
        <v>21</v>
      </c>
      <c r="K326" s="120">
        <f t="shared" si="273"/>
        <v>9</v>
      </c>
      <c r="L326" s="8">
        <f t="shared" si="260"/>
        <v>1.00495489</v>
      </c>
      <c r="M326" s="121">
        <f t="shared" si="274"/>
        <v>1.0086998700000001</v>
      </c>
      <c r="N326" s="121">
        <f t="shared" si="268"/>
        <v>1.0901464662410545</v>
      </c>
      <c r="O326" s="114">
        <f t="shared" si="270"/>
        <v>1.0955480200000001</v>
      </c>
      <c r="P326" s="114">
        <f t="shared" si="252"/>
        <v>1095.54802</v>
      </c>
      <c r="Q326" s="11">
        <f t="shared" si="265"/>
        <v>0</v>
      </c>
      <c r="R326" s="30">
        <f t="shared" si="261"/>
        <v>0</v>
      </c>
      <c r="S326" s="8">
        <f t="shared" si="253"/>
        <v>0</v>
      </c>
      <c r="T326" s="123">
        <f t="shared" si="262"/>
        <v>8.5599999999999996E-2</v>
      </c>
      <c r="U326" s="122">
        <f t="shared" si="269"/>
        <v>9</v>
      </c>
      <c r="V326" s="122">
        <v>252</v>
      </c>
      <c r="W326" s="121">
        <f t="shared" si="254"/>
        <v>1.0029376219999999</v>
      </c>
      <c r="X326" s="114">
        <f t="shared" si="255"/>
        <v>3.2183059599999999</v>
      </c>
      <c r="Y326" s="114">
        <f t="shared" si="256"/>
        <v>0</v>
      </c>
      <c r="Z326" s="126" t="str">
        <f t="shared" si="266"/>
        <v>A+J=</v>
      </c>
      <c r="AA326" s="119">
        <f t="shared" si="267"/>
        <v>44522</v>
      </c>
      <c r="AB326" s="4"/>
      <c r="AD326" s="174">
        <f>[2]Plan1!$A380</f>
        <v>48172</v>
      </c>
      <c r="AE326" s="144" t="str">
        <f>[2]Plan1!$C380</f>
        <v>Dia Nacional de Zumbi e da Consciência Negra</v>
      </c>
      <c r="AG326" s="134"/>
      <c r="AH326" s="136"/>
      <c r="AI326" s="136"/>
      <c r="AJ326" s="136"/>
      <c r="AK326" s="136"/>
      <c r="AL326" s="134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57"/>
        <v>44503</v>
      </c>
      <c r="B327" s="114">
        <f t="shared" si="249"/>
        <v>1098.7663259599999</v>
      </c>
      <c r="C327" s="114">
        <f t="shared" si="263"/>
        <v>1000</v>
      </c>
      <c r="D327" s="115">
        <f t="shared" si="258"/>
        <v>5876.05</v>
      </c>
      <c r="E327" s="116">
        <f t="shared" si="271"/>
        <v>5944.21</v>
      </c>
      <c r="F327" s="117">
        <f t="shared" si="272"/>
        <v>44459</v>
      </c>
      <c r="G327" s="118">
        <f t="shared" si="250"/>
        <v>1.159962900247602E-2</v>
      </c>
      <c r="H327" s="119">
        <f t="shared" si="264"/>
        <v>44522</v>
      </c>
      <c r="I327" s="119">
        <f t="shared" si="251"/>
        <v>44522</v>
      </c>
      <c r="J327" s="120">
        <f t="shared" si="259"/>
        <v>21</v>
      </c>
      <c r="K327" s="120">
        <f t="shared" si="273"/>
        <v>9</v>
      </c>
      <c r="L327" s="8">
        <f t="shared" si="260"/>
        <v>1.00495489</v>
      </c>
      <c r="M327" s="121">
        <f t="shared" si="274"/>
        <v>1.0086998700000001</v>
      </c>
      <c r="N327" s="121">
        <f t="shared" si="268"/>
        <v>1.0901464662410545</v>
      </c>
      <c r="O327" s="114">
        <f t="shared" si="270"/>
        <v>1.0955480200000001</v>
      </c>
      <c r="P327" s="114">
        <f t="shared" si="252"/>
        <v>1095.54802</v>
      </c>
      <c r="Q327" s="11">
        <f t="shared" si="265"/>
        <v>0</v>
      </c>
      <c r="R327" s="30">
        <f t="shared" si="261"/>
        <v>0</v>
      </c>
      <c r="S327" s="8">
        <f t="shared" si="253"/>
        <v>0</v>
      </c>
      <c r="T327" s="123">
        <f t="shared" si="262"/>
        <v>8.5599999999999996E-2</v>
      </c>
      <c r="U327" s="122">
        <f t="shared" si="269"/>
        <v>9</v>
      </c>
      <c r="V327" s="122">
        <v>252</v>
      </c>
      <c r="W327" s="121">
        <f t="shared" si="254"/>
        <v>1.0029376219999999</v>
      </c>
      <c r="X327" s="114">
        <f t="shared" si="255"/>
        <v>3.2183059599999999</v>
      </c>
      <c r="Y327" s="114">
        <f t="shared" si="256"/>
        <v>0</v>
      </c>
      <c r="Z327" s="126" t="str">
        <f t="shared" si="266"/>
        <v>A+J=</v>
      </c>
      <c r="AA327" s="119">
        <f t="shared" si="267"/>
        <v>44522</v>
      </c>
      <c r="AB327" s="4"/>
      <c r="AD327" s="174">
        <f>[2]Plan1!$A381</f>
        <v>48207</v>
      </c>
      <c r="AE327" s="144" t="str">
        <f>[2]Plan1!$C381</f>
        <v>Natal</v>
      </c>
      <c r="AG327" s="134"/>
      <c r="AH327" s="136"/>
      <c r="AI327" s="136"/>
      <c r="AJ327" s="136"/>
      <c r="AK327" s="136"/>
      <c r="AL327" s="134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57"/>
        <v>44504</v>
      </c>
      <c r="B328" s="114">
        <f t="shared" si="249"/>
        <v>1099.7282825300001</v>
      </c>
      <c r="C328" s="114">
        <f t="shared" si="263"/>
        <v>1000</v>
      </c>
      <c r="D328" s="115">
        <f t="shared" si="258"/>
        <v>5876.05</v>
      </c>
      <c r="E328" s="116">
        <f t="shared" si="271"/>
        <v>5944.21</v>
      </c>
      <c r="F328" s="117">
        <f t="shared" si="272"/>
        <v>44459</v>
      </c>
      <c r="G328" s="118">
        <f t="shared" si="250"/>
        <v>1.159962900247602E-2</v>
      </c>
      <c r="H328" s="119">
        <f t="shared" si="264"/>
        <v>44522</v>
      </c>
      <c r="I328" s="119">
        <f t="shared" si="251"/>
        <v>44522</v>
      </c>
      <c r="J328" s="120">
        <f t="shared" si="259"/>
        <v>21</v>
      </c>
      <c r="K328" s="120">
        <f t="shared" si="273"/>
        <v>10</v>
      </c>
      <c r="L328" s="8">
        <f t="shared" si="260"/>
        <v>1.00550695</v>
      </c>
      <c r="M328" s="121">
        <f t="shared" si="274"/>
        <v>1.0086998700000001</v>
      </c>
      <c r="N328" s="121">
        <f t="shared" si="268"/>
        <v>1.0901464662410545</v>
      </c>
      <c r="O328" s="114">
        <f t="shared" si="270"/>
        <v>1.09614984</v>
      </c>
      <c r="P328" s="114">
        <f t="shared" si="252"/>
        <v>1096.14984</v>
      </c>
      <c r="Q328" s="11">
        <f t="shared" si="265"/>
        <v>0</v>
      </c>
      <c r="R328" s="30">
        <f t="shared" si="261"/>
        <v>0</v>
      </c>
      <c r="S328" s="8">
        <f t="shared" si="253"/>
        <v>0</v>
      </c>
      <c r="T328" s="123">
        <f t="shared" si="262"/>
        <v>8.5599999999999996E-2</v>
      </c>
      <c r="U328" s="122">
        <f t="shared" si="269"/>
        <v>10</v>
      </c>
      <c r="V328" s="122">
        <v>252</v>
      </c>
      <c r="W328" s="121">
        <f t="shared" si="254"/>
        <v>1.003264556</v>
      </c>
      <c r="X328" s="114">
        <f t="shared" si="255"/>
        <v>3.5784425299999998</v>
      </c>
      <c r="Y328" s="114">
        <f t="shared" si="256"/>
        <v>0</v>
      </c>
      <c r="Z328" s="126" t="str">
        <f t="shared" si="266"/>
        <v>A+J=</v>
      </c>
      <c r="AA328" s="119">
        <f t="shared" si="267"/>
        <v>44522</v>
      </c>
      <c r="AB328" s="4"/>
      <c r="AD328" s="174">
        <f>[2]Plan1!$A382</f>
        <v>48214</v>
      </c>
      <c r="AE328" s="144" t="str">
        <f>[2]Plan1!$C382</f>
        <v>Confraternização Universal</v>
      </c>
      <c r="AG328" s="134"/>
      <c r="AH328" s="136"/>
      <c r="AI328" s="136"/>
      <c r="AJ328" s="136"/>
      <c r="AK328" s="136"/>
      <c r="AL328" s="134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57"/>
        <v>44505</v>
      </c>
      <c r="B329" s="114">
        <f t="shared" si="249"/>
        <v>1100.69109228</v>
      </c>
      <c r="C329" s="114">
        <f t="shared" si="263"/>
        <v>1000</v>
      </c>
      <c r="D329" s="115">
        <f t="shared" si="258"/>
        <v>5876.05</v>
      </c>
      <c r="E329" s="116">
        <f t="shared" si="271"/>
        <v>5944.21</v>
      </c>
      <c r="F329" s="117">
        <f t="shared" si="272"/>
        <v>44459</v>
      </c>
      <c r="G329" s="118">
        <f t="shared" si="250"/>
        <v>1.159962900247602E-2</v>
      </c>
      <c r="H329" s="119">
        <f t="shared" si="264"/>
        <v>44522</v>
      </c>
      <c r="I329" s="119">
        <f t="shared" si="251"/>
        <v>44522</v>
      </c>
      <c r="J329" s="120">
        <f t="shared" si="259"/>
        <v>21</v>
      </c>
      <c r="K329" s="120">
        <f t="shared" si="273"/>
        <v>11</v>
      </c>
      <c r="L329" s="8">
        <f t="shared" si="260"/>
        <v>1.0060593099999999</v>
      </c>
      <c r="M329" s="121">
        <f t="shared" si="274"/>
        <v>1.0086998700000001</v>
      </c>
      <c r="N329" s="121">
        <f t="shared" si="268"/>
        <v>1.0901464662410545</v>
      </c>
      <c r="O329" s="114">
        <f t="shared" si="270"/>
        <v>1.0967519999999999</v>
      </c>
      <c r="P329" s="114">
        <f t="shared" si="252"/>
        <v>1096.752</v>
      </c>
      <c r="Q329" s="11">
        <f t="shared" si="265"/>
        <v>0</v>
      </c>
      <c r="R329" s="30">
        <f t="shared" si="261"/>
        <v>0</v>
      </c>
      <c r="S329" s="8">
        <f t="shared" si="253"/>
        <v>0</v>
      </c>
      <c r="T329" s="123">
        <f t="shared" si="262"/>
        <v>8.5599999999999996E-2</v>
      </c>
      <c r="U329" s="122">
        <f t="shared" si="269"/>
        <v>11</v>
      </c>
      <c r="V329" s="122">
        <v>252</v>
      </c>
      <c r="W329" s="121">
        <f t="shared" si="254"/>
        <v>1.0035915980000001</v>
      </c>
      <c r="X329" s="114">
        <f t="shared" si="255"/>
        <v>3.9390922800000001</v>
      </c>
      <c r="Y329" s="114">
        <f t="shared" si="256"/>
        <v>0</v>
      </c>
      <c r="Z329" s="126" t="str">
        <f t="shared" si="266"/>
        <v>A+J=</v>
      </c>
      <c r="AA329" s="119">
        <f t="shared" si="267"/>
        <v>44522</v>
      </c>
      <c r="AB329" s="4"/>
      <c r="AD329" s="174">
        <f>[2]Plan1!$A383</f>
        <v>48253</v>
      </c>
      <c r="AE329" s="144" t="str">
        <f>[2]Plan1!$C383</f>
        <v>Carnaval</v>
      </c>
      <c r="AG329" s="134"/>
      <c r="AH329" s="136"/>
      <c r="AI329" s="136"/>
      <c r="AJ329" s="136"/>
      <c r="AK329" s="136"/>
      <c r="AL329" s="134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57"/>
        <v>44506</v>
      </c>
      <c r="B330" s="114">
        <f t="shared" ref="B330:B393" si="275">(P330+X330)</f>
        <v>1101.65473238</v>
      </c>
      <c r="C330" s="114">
        <f t="shared" si="263"/>
        <v>1000</v>
      </c>
      <c r="D330" s="115">
        <f t="shared" si="258"/>
        <v>5876.05</v>
      </c>
      <c r="E330" s="116">
        <f t="shared" si="271"/>
        <v>5944.21</v>
      </c>
      <c r="F330" s="117">
        <f t="shared" si="272"/>
        <v>44459</v>
      </c>
      <c r="G330" s="118">
        <f t="shared" ref="G330:G393" si="276">(E330/D330)-1</f>
        <v>1.159962900247602E-2</v>
      </c>
      <c r="H330" s="119">
        <f t="shared" si="264"/>
        <v>44522</v>
      </c>
      <c r="I330" s="119">
        <f t="shared" ref="I330:I393" si="277">IF(A330&gt;I329,H330,I329)</f>
        <v>44522</v>
      </c>
      <c r="J330" s="120">
        <f t="shared" si="259"/>
        <v>21</v>
      </c>
      <c r="K330" s="120">
        <f t="shared" si="273"/>
        <v>12</v>
      </c>
      <c r="L330" s="8">
        <f t="shared" si="260"/>
        <v>1.00661197</v>
      </c>
      <c r="M330" s="121">
        <f t="shared" si="274"/>
        <v>1.0086998700000001</v>
      </c>
      <c r="N330" s="121">
        <f t="shared" si="268"/>
        <v>1.0901464662410545</v>
      </c>
      <c r="O330" s="114">
        <f t="shared" si="270"/>
        <v>1.0973544799999999</v>
      </c>
      <c r="P330" s="114">
        <f t="shared" ref="P330:P393" si="278">TRUNC(C330*O330,8)</f>
        <v>1097.35448</v>
      </c>
      <c r="Q330" s="11">
        <f t="shared" si="265"/>
        <v>0</v>
      </c>
      <c r="R330" s="30">
        <f t="shared" si="261"/>
        <v>0</v>
      </c>
      <c r="S330" s="8">
        <f t="shared" ref="S330:S393" si="279">IF(R330&gt;0,TRUNC(R330*P330,8),0)</f>
        <v>0</v>
      </c>
      <c r="T330" s="123">
        <f t="shared" si="262"/>
        <v>8.5599999999999996E-2</v>
      </c>
      <c r="U330" s="122">
        <f t="shared" si="269"/>
        <v>12</v>
      </c>
      <c r="V330" s="122">
        <v>252</v>
      </c>
      <c r="W330" s="121">
        <f t="shared" ref="W330:W393" si="280">ROUND((1+T330)^TRUNC((U330/V330),9),9)</f>
        <v>1.003918745</v>
      </c>
      <c r="X330" s="114">
        <f t="shared" ref="X330:X393" si="281">TRUNC((P330*(W330-1)),8)</f>
        <v>4.3002523799999999</v>
      </c>
      <c r="Y330" s="114">
        <f t="shared" ref="Y330:Y393" si="282">IF(Q330&gt;0,S330+X330,0)</f>
        <v>0</v>
      </c>
      <c r="Z330" s="126" t="str">
        <f t="shared" si="266"/>
        <v>A+J=</v>
      </c>
      <c r="AA330" s="119">
        <f t="shared" si="267"/>
        <v>44522</v>
      </c>
      <c r="AB330" s="4"/>
      <c r="AD330" s="174">
        <f>[2]Plan1!$A384</f>
        <v>48254</v>
      </c>
      <c r="AE330" s="144" t="str">
        <f>[2]Plan1!$C384</f>
        <v>Carnaval</v>
      </c>
      <c r="AG330" s="134"/>
      <c r="AH330" s="136"/>
      <c r="AI330" s="136"/>
      <c r="AJ330" s="136"/>
      <c r="AK330" s="136"/>
      <c r="AL330" s="134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83">(A330+1)</f>
        <v>44507</v>
      </c>
      <c r="B331" s="114">
        <f t="shared" si="275"/>
        <v>1101.65473238</v>
      </c>
      <c r="C331" s="114">
        <f t="shared" si="263"/>
        <v>1000</v>
      </c>
      <c r="D331" s="115">
        <f t="shared" ref="D331:D394" si="284">IF(E331=E330,D330,E330)</f>
        <v>5876.05</v>
      </c>
      <c r="E331" s="116">
        <f t="shared" si="271"/>
        <v>5944.21</v>
      </c>
      <c r="F331" s="117">
        <f t="shared" si="272"/>
        <v>44459</v>
      </c>
      <c r="G331" s="118">
        <f t="shared" si="276"/>
        <v>1.159962900247602E-2</v>
      </c>
      <c r="H331" s="119">
        <f t="shared" si="264"/>
        <v>44522</v>
      </c>
      <c r="I331" s="119">
        <f t="shared" si="277"/>
        <v>44522</v>
      </c>
      <c r="J331" s="120">
        <f t="shared" ref="J331:J394" si="285">IF(I331=I330,J330,NETWORKDAYS(I330,I331,$AD$176:$AD$502)-1)</f>
        <v>21</v>
      </c>
      <c r="K331" s="120">
        <f t="shared" si="273"/>
        <v>12</v>
      </c>
      <c r="L331" s="8">
        <f t="shared" ref="L331:L394" si="286">IF(E331&lt;D331,1,TRUNC((E331/D331)^TRUNC((K331/J331),9),8))</f>
        <v>1.00661197</v>
      </c>
      <c r="M331" s="121">
        <f t="shared" si="274"/>
        <v>1.0086998700000001</v>
      </c>
      <c r="N331" s="121">
        <f t="shared" si="268"/>
        <v>1.0901464662410545</v>
      </c>
      <c r="O331" s="114">
        <f t="shared" si="270"/>
        <v>1.0973544799999999</v>
      </c>
      <c r="P331" s="114">
        <f t="shared" si="278"/>
        <v>1097.35448</v>
      </c>
      <c r="Q331" s="11">
        <f t="shared" si="265"/>
        <v>0</v>
      </c>
      <c r="R331" s="30">
        <f t="shared" ref="R331:R394" si="287">IF(Q331&gt;0,VLOOKUP($A331,$AD$10:$AI$170,6),0)</f>
        <v>0</v>
      </c>
      <c r="S331" s="8">
        <f t="shared" si="279"/>
        <v>0</v>
      </c>
      <c r="T331" s="123">
        <f t="shared" ref="T331:T394" si="288">(T330)</f>
        <v>8.5599999999999996E-2</v>
      </c>
      <c r="U331" s="122">
        <f t="shared" si="269"/>
        <v>12</v>
      </c>
      <c r="V331" s="122">
        <v>252</v>
      </c>
      <c r="W331" s="121">
        <f t="shared" si="280"/>
        <v>1.003918745</v>
      </c>
      <c r="X331" s="114">
        <f t="shared" si="281"/>
        <v>4.3002523799999999</v>
      </c>
      <c r="Y331" s="114">
        <f t="shared" si="282"/>
        <v>0</v>
      </c>
      <c r="Z331" s="126" t="str">
        <f t="shared" si="266"/>
        <v>A+J=</v>
      </c>
      <c r="AA331" s="119">
        <f t="shared" si="267"/>
        <v>44522</v>
      </c>
      <c r="AB331" s="4"/>
      <c r="AD331" s="174">
        <f>[2]Plan1!$A385</f>
        <v>48299</v>
      </c>
      <c r="AE331" s="144" t="str">
        <f>[2]Plan1!$C385</f>
        <v>Paixão de Cristo</v>
      </c>
      <c r="AG331" s="134"/>
      <c r="AH331" s="136"/>
      <c r="AI331" s="136"/>
      <c r="AJ331" s="136"/>
      <c r="AK331" s="136"/>
      <c r="AL331" s="134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83"/>
        <v>44508</v>
      </c>
      <c r="B332" s="114">
        <f t="shared" si="275"/>
        <v>1101.65473238</v>
      </c>
      <c r="C332" s="114">
        <f t="shared" ref="C332:C395" si="289">TRUNC(IF(Q331&gt;0,VLOOKUP(A331,$AD$12:$AE$170,2),C331),8)</f>
        <v>1000</v>
      </c>
      <c r="D332" s="115">
        <f t="shared" si="284"/>
        <v>5876.05</v>
      </c>
      <c r="E332" s="116">
        <f t="shared" si="271"/>
        <v>5944.21</v>
      </c>
      <c r="F332" s="117">
        <f t="shared" si="272"/>
        <v>44459</v>
      </c>
      <c r="G332" s="118">
        <f t="shared" si="276"/>
        <v>1.159962900247602E-2</v>
      </c>
      <c r="H332" s="119">
        <f t="shared" ref="H332:H395" si="290">IF(DAY(A332)=H$9,VLOOKUP(A332,AH$118:AN$450,4),H331)</f>
        <v>44522</v>
      </c>
      <c r="I332" s="119">
        <f t="shared" si="277"/>
        <v>44522</v>
      </c>
      <c r="J332" s="120">
        <f t="shared" si="285"/>
        <v>21</v>
      </c>
      <c r="K332" s="120">
        <f t="shared" si="273"/>
        <v>12</v>
      </c>
      <c r="L332" s="8">
        <f t="shared" si="286"/>
        <v>1.00661197</v>
      </c>
      <c r="M332" s="121">
        <f t="shared" si="274"/>
        <v>1.0086998700000001</v>
      </c>
      <c r="N332" s="121">
        <f t="shared" si="268"/>
        <v>1.0901464662410545</v>
      </c>
      <c r="O332" s="114">
        <f t="shared" si="270"/>
        <v>1.0973544799999999</v>
      </c>
      <c r="P332" s="114">
        <f t="shared" si="278"/>
        <v>1097.35448</v>
      </c>
      <c r="Q332" s="11">
        <f t="shared" ref="Q332:Q395" si="291">IF(VLOOKUP(A332,AD$10:AK$170,8)=VLOOKUP(A331,AD$10:AK$170,8),0,VLOOKUP(A332,AD$10:AK$170,8))</f>
        <v>0</v>
      </c>
      <c r="R332" s="30">
        <f t="shared" si="287"/>
        <v>0</v>
      </c>
      <c r="S332" s="8">
        <f t="shared" si="279"/>
        <v>0</v>
      </c>
      <c r="T332" s="123">
        <f t="shared" si="288"/>
        <v>8.5599999999999996E-2</v>
      </c>
      <c r="U332" s="122">
        <f t="shared" si="269"/>
        <v>12</v>
      </c>
      <c r="V332" s="122">
        <v>252</v>
      </c>
      <c r="W332" s="121">
        <f t="shared" si="280"/>
        <v>1.003918745</v>
      </c>
      <c r="X332" s="114">
        <f t="shared" si="281"/>
        <v>4.3002523799999999</v>
      </c>
      <c r="Y332" s="114">
        <f t="shared" si="282"/>
        <v>0</v>
      </c>
      <c r="Z332" s="126" t="str">
        <f t="shared" ref="Z332:Z395" si="292">IF($Q331&gt;0,VLOOKUP($A331,$AD$10:$AM$170,9),Z331)</f>
        <v>A+J=</v>
      </c>
      <c r="AA332" s="119">
        <f t="shared" ref="AA332:AA395" si="293">IF($Q331&gt;0,VLOOKUP($A331,$AD$10:$AM$170,10),AA331)</f>
        <v>44522</v>
      </c>
      <c r="AB332" s="4"/>
      <c r="AD332" s="174">
        <f>[2]Plan1!$A386</f>
        <v>48325</v>
      </c>
      <c r="AE332" s="144" t="str">
        <f>[2]Plan1!$C386</f>
        <v>Tiradentes</v>
      </c>
      <c r="AG332" s="134"/>
      <c r="AH332" s="136"/>
      <c r="AI332" s="136"/>
      <c r="AJ332" s="136"/>
      <c r="AK332" s="136"/>
      <c r="AL332" s="134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83"/>
        <v>44509</v>
      </c>
      <c r="B333" s="114">
        <f t="shared" si="275"/>
        <v>1102.61922669</v>
      </c>
      <c r="C333" s="114">
        <f t="shared" si="289"/>
        <v>1000</v>
      </c>
      <c r="D333" s="115">
        <f t="shared" si="284"/>
        <v>5876.05</v>
      </c>
      <c r="E333" s="116">
        <f t="shared" si="271"/>
        <v>5944.21</v>
      </c>
      <c r="F333" s="117">
        <f t="shared" si="272"/>
        <v>44459</v>
      </c>
      <c r="G333" s="118">
        <f t="shared" si="276"/>
        <v>1.159962900247602E-2</v>
      </c>
      <c r="H333" s="119">
        <f t="shared" si="290"/>
        <v>44522</v>
      </c>
      <c r="I333" s="119">
        <f t="shared" si="277"/>
        <v>44522</v>
      </c>
      <c r="J333" s="120">
        <f t="shared" si="285"/>
        <v>21</v>
      </c>
      <c r="K333" s="120">
        <f t="shared" si="273"/>
        <v>13</v>
      </c>
      <c r="L333" s="8">
        <f t="shared" si="286"/>
        <v>1.00716494</v>
      </c>
      <c r="M333" s="121">
        <f t="shared" si="274"/>
        <v>1.0086998700000001</v>
      </c>
      <c r="N333" s="121">
        <f t="shared" si="268"/>
        <v>1.0901464662410545</v>
      </c>
      <c r="O333" s="114">
        <f t="shared" si="270"/>
        <v>1.0979573</v>
      </c>
      <c r="P333" s="114">
        <f t="shared" si="278"/>
        <v>1097.9573</v>
      </c>
      <c r="Q333" s="11">
        <f t="shared" si="291"/>
        <v>0</v>
      </c>
      <c r="R333" s="30">
        <f t="shared" si="287"/>
        <v>0</v>
      </c>
      <c r="S333" s="8">
        <f t="shared" si="279"/>
        <v>0</v>
      </c>
      <c r="T333" s="123">
        <f t="shared" si="288"/>
        <v>8.5599999999999996E-2</v>
      </c>
      <c r="U333" s="122">
        <f t="shared" si="269"/>
        <v>13</v>
      </c>
      <c r="V333" s="122">
        <v>252</v>
      </c>
      <c r="W333" s="121">
        <f t="shared" si="280"/>
        <v>1.004246</v>
      </c>
      <c r="X333" s="114">
        <f t="shared" si="281"/>
        <v>4.6619266899999996</v>
      </c>
      <c r="Y333" s="114">
        <f t="shared" si="282"/>
        <v>0</v>
      </c>
      <c r="Z333" s="126" t="str">
        <f t="shared" si="292"/>
        <v>A+J=</v>
      </c>
      <c r="AA333" s="119">
        <f t="shared" si="293"/>
        <v>44522</v>
      </c>
      <c r="AB333" s="4"/>
      <c r="AD333" s="174">
        <f>[2]Plan1!$A387</f>
        <v>48335</v>
      </c>
      <c r="AE333" s="144" t="str">
        <f>[2]Plan1!$C387</f>
        <v>Dia do Trabalho</v>
      </c>
      <c r="AG333" s="134"/>
      <c r="AH333" s="136"/>
      <c r="AI333" s="136"/>
      <c r="AJ333" s="136"/>
      <c r="AK333" s="136"/>
      <c r="AL333" s="134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83"/>
        <v>44510</v>
      </c>
      <c r="B334" s="114">
        <f t="shared" si="275"/>
        <v>1103.5845534699999</v>
      </c>
      <c r="C334" s="114">
        <f t="shared" si="289"/>
        <v>1000</v>
      </c>
      <c r="D334" s="115">
        <f t="shared" si="284"/>
        <v>5876.05</v>
      </c>
      <c r="E334" s="116">
        <f t="shared" si="271"/>
        <v>5944.21</v>
      </c>
      <c r="F334" s="117">
        <f t="shared" si="272"/>
        <v>44459</v>
      </c>
      <c r="G334" s="118">
        <f t="shared" si="276"/>
        <v>1.159962900247602E-2</v>
      </c>
      <c r="H334" s="119">
        <f t="shared" si="290"/>
        <v>44522</v>
      </c>
      <c r="I334" s="119">
        <f t="shared" si="277"/>
        <v>44522</v>
      </c>
      <c r="J334" s="120">
        <f t="shared" si="285"/>
        <v>21</v>
      </c>
      <c r="K334" s="120">
        <f t="shared" si="273"/>
        <v>14</v>
      </c>
      <c r="L334" s="8">
        <f t="shared" si="286"/>
        <v>1.0077182099999999</v>
      </c>
      <c r="M334" s="121">
        <f t="shared" si="274"/>
        <v>1.0086998700000001</v>
      </c>
      <c r="N334" s="121">
        <f t="shared" si="268"/>
        <v>1.0901464662410545</v>
      </c>
      <c r="O334" s="114">
        <f t="shared" si="270"/>
        <v>1.09856044</v>
      </c>
      <c r="P334" s="114">
        <f t="shared" si="278"/>
        <v>1098.56044</v>
      </c>
      <c r="Q334" s="11">
        <f t="shared" si="291"/>
        <v>0</v>
      </c>
      <c r="R334" s="30">
        <f t="shared" si="287"/>
        <v>0</v>
      </c>
      <c r="S334" s="8">
        <f t="shared" si="279"/>
        <v>0</v>
      </c>
      <c r="T334" s="123">
        <f t="shared" si="288"/>
        <v>8.5599999999999996E-2</v>
      </c>
      <c r="U334" s="122">
        <f t="shared" si="269"/>
        <v>14</v>
      </c>
      <c r="V334" s="122">
        <v>252</v>
      </c>
      <c r="W334" s="121">
        <f t="shared" si="280"/>
        <v>1.0045733610000001</v>
      </c>
      <c r="X334" s="114">
        <f t="shared" si="281"/>
        <v>5.0241134699999996</v>
      </c>
      <c r="Y334" s="114">
        <f t="shared" si="282"/>
        <v>0</v>
      </c>
      <c r="Z334" s="126" t="str">
        <f t="shared" si="292"/>
        <v>A+J=</v>
      </c>
      <c r="AA334" s="119">
        <f t="shared" si="293"/>
        <v>44522</v>
      </c>
      <c r="AB334" s="4"/>
      <c r="AD334" s="174">
        <f>[2]Plan1!$A388</f>
        <v>48361</v>
      </c>
      <c r="AE334" s="144" t="str">
        <f>[2]Plan1!$C388</f>
        <v>Corpus Christi</v>
      </c>
      <c r="AG334" s="134"/>
      <c r="AH334" s="136"/>
      <c r="AI334" s="136"/>
      <c r="AJ334" s="136"/>
      <c r="AK334" s="136"/>
      <c r="AL334" s="134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83"/>
        <v>44511</v>
      </c>
      <c r="B335" s="114">
        <f t="shared" si="275"/>
        <v>1104.55072436</v>
      </c>
      <c r="C335" s="114">
        <f t="shared" si="289"/>
        <v>1000</v>
      </c>
      <c r="D335" s="115">
        <f t="shared" si="284"/>
        <v>5876.05</v>
      </c>
      <c r="E335" s="116">
        <f t="shared" si="271"/>
        <v>5944.21</v>
      </c>
      <c r="F335" s="117">
        <f t="shared" si="272"/>
        <v>44459</v>
      </c>
      <c r="G335" s="118">
        <f t="shared" si="276"/>
        <v>1.159962900247602E-2</v>
      </c>
      <c r="H335" s="119">
        <f t="shared" si="290"/>
        <v>44522</v>
      </c>
      <c r="I335" s="119">
        <f t="shared" si="277"/>
        <v>44522</v>
      </c>
      <c r="J335" s="120">
        <f t="shared" si="285"/>
        <v>21</v>
      </c>
      <c r="K335" s="120">
        <f t="shared" si="273"/>
        <v>15</v>
      </c>
      <c r="L335" s="8">
        <f t="shared" si="286"/>
        <v>1.0082717800000001</v>
      </c>
      <c r="M335" s="121">
        <f t="shared" si="274"/>
        <v>1.0086998700000001</v>
      </c>
      <c r="N335" s="121">
        <f t="shared" si="268"/>
        <v>1.0901464662410545</v>
      </c>
      <c r="O335" s="114">
        <f t="shared" si="270"/>
        <v>1.0991639099999999</v>
      </c>
      <c r="P335" s="114">
        <f t="shared" si="278"/>
        <v>1099.16391</v>
      </c>
      <c r="Q335" s="11">
        <f t="shared" si="291"/>
        <v>0</v>
      </c>
      <c r="R335" s="30">
        <f t="shared" si="287"/>
        <v>0</v>
      </c>
      <c r="S335" s="8">
        <f t="shared" si="279"/>
        <v>0</v>
      </c>
      <c r="T335" s="123">
        <f t="shared" si="288"/>
        <v>8.5599999999999996E-2</v>
      </c>
      <c r="U335" s="122">
        <f t="shared" si="269"/>
        <v>15</v>
      </c>
      <c r="V335" s="122">
        <v>252</v>
      </c>
      <c r="W335" s="121">
        <f t="shared" si="280"/>
        <v>1.0049008290000001</v>
      </c>
      <c r="X335" s="114">
        <f t="shared" si="281"/>
        <v>5.3868143599999998</v>
      </c>
      <c r="Y335" s="114">
        <f t="shared" si="282"/>
        <v>0</v>
      </c>
      <c r="Z335" s="126" t="str">
        <f t="shared" si="292"/>
        <v>A+J=</v>
      </c>
      <c r="AA335" s="119">
        <f t="shared" si="293"/>
        <v>44522</v>
      </c>
      <c r="AB335" s="4"/>
      <c r="AD335" s="174">
        <f>[2]Plan1!$A389</f>
        <v>48464</v>
      </c>
      <c r="AE335" s="144" t="str">
        <f>[2]Plan1!$C389</f>
        <v>Independência do Brasil</v>
      </c>
      <c r="AG335" s="134"/>
      <c r="AH335" s="136"/>
      <c r="AI335" s="136"/>
      <c r="AJ335" s="136"/>
      <c r="AK335" s="136"/>
      <c r="AL335" s="134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83"/>
        <v>44512</v>
      </c>
      <c r="B336" s="114">
        <f t="shared" si="275"/>
        <v>1105.51774884</v>
      </c>
      <c r="C336" s="114">
        <f t="shared" si="289"/>
        <v>1000</v>
      </c>
      <c r="D336" s="115">
        <f t="shared" si="284"/>
        <v>5876.05</v>
      </c>
      <c r="E336" s="116">
        <f t="shared" si="271"/>
        <v>5944.21</v>
      </c>
      <c r="F336" s="117">
        <f t="shared" si="272"/>
        <v>44459</v>
      </c>
      <c r="G336" s="118">
        <f t="shared" si="276"/>
        <v>1.159962900247602E-2</v>
      </c>
      <c r="H336" s="119">
        <f t="shared" si="290"/>
        <v>44522</v>
      </c>
      <c r="I336" s="119">
        <f t="shared" si="277"/>
        <v>44522</v>
      </c>
      <c r="J336" s="120">
        <f t="shared" si="285"/>
        <v>21</v>
      </c>
      <c r="K336" s="120">
        <f t="shared" si="273"/>
        <v>16</v>
      </c>
      <c r="L336" s="8">
        <f t="shared" si="286"/>
        <v>1.0088256600000001</v>
      </c>
      <c r="M336" s="121">
        <f t="shared" si="274"/>
        <v>1.0086998700000001</v>
      </c>
      <c r="N336" s="121">
        <f t="shared" si="268"/>
        <v>1.0901464662410545</v>
      </c>
      <c r="O336" s="114">
        <f t="shared" si="270"/>
        <v>1.09976772</v>
      </c>
      <c r="P336" s="114">
        <f t="shared" si="278"/>
        <v>1099.7677200000001</v>
      </c>
      <c r="Q336" s="11">
        <f t="shared" si="291"/>
        <v>0</v>
      </c>
      <c r="R336" s="30">
        <f t="shared" si="287"/>
        <v>0</v>
      </c>
      <c r="S336" s="8">
        <f t="shared" si="279"/>
        <v>0</v>
      </c>
      <c r="T336" s="123">
        <f t="shared" si="288"/>
        <v>8.5599999999999996E-2</v>
      </c>
      <c r="U336" s="122">
        <f t="shared" si="269"/>
        <v>16</v>
      </c>
      <c r="V336" s="122">
        <v>252</v>
      </c>
      <c r="W336" s="121">
        <f t="shared" si="280"/>
        <v>1.005228403</v>
      </c>
      <c r="X336" s="114">
        <f t="shared" si="281"/>
        <v>5.7500288399999997</v>
      </c>
      <c r="Y336" s="114">
        <f t="shared" si="282"/>
        <v>0</v>
      </c>
      <c r="Z336" s="126" t="str">
        <f t="shared" si="292"/>
        <v>A+J=</v>
      </c>
      <c r="AA336" s="119">
        <f t="shared" si="293"/>
        <v>44522</v>
      </c>
      <c r="AB336" s="4"/>
      <c r="AD336" s="174">
        <f>[2]Plan1!$A390</f>
        <v>48499</v>
      </c>
      <c r="AE336" s="144" t="str">
        <f>[2]Plan1!$C390</f>
        <v>Nossa Sr.a Aparecida - Padroeira do Brasil</v>
      </c>
      <c r="AG336" s="134"/>
      <c r="AH336" s="136"/>
      <c r="AI336" s="136"/>
      <c r="AJ336" s="136"/>
      <c r="AK336" s="136"/>
      <c r="AL336" s="134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83"/>
        <v>44513</v>
      </c>
      <c r="B337" s="114">
        <f t="shared" si="275"/>
        <v>1106.48561958</v>
      </c>
      <c r="C337" s="114">
        <f t="shared" si="289"/>
        <v>1000</v>
      </c>
      <c r="D337" s="115">
        <f t="shared" si="284"/>
        <v>5876.05</v>
      </c>
      <c r="E337" s="116">
        <f t="shared" si="271"/>
        <v>5944.21</v>
      </c>
      <c r="F337" s="117">
        <f t="shared" si="272"/>
        <v>44459</v>
      </c>
      <c r="G337" s="118">
        <f t="shared" si="276"/>
        <v>1.159962900247602E-2</v>
      </c>
      <c r="H337" s="119">
        <f t="shared" si="290"/>
        <v>44522</v>
      </c>
      <c r="I337" s="119">
        <f t="shared" si="277"/>
        <v>44522</v>
      </c>
      <c r="J337" s="120">
        <f t="shared" si="285"/>
        <v>21</v>
      </c>
      <c r="K337" s="120">
        <f t="shared" si="273"/>
        <v>17</v>
      </c>
      <c r="L337" s="8">
        <f t="shared" si="286"/>
        <v>1.00937984</v>
      </c>
      <c r="M337" s="121">
        <f t="shared" si="274"/>
        <v>1.0086998700000001</v>
      </c>
      <c r="N337" s="121">
        <f t="shared" si="268"/>
        <v>1.0901464662410545</v>
      </c>
      <c r="O337" s="114">
        <f t="shared" si="270"/>
        <v>1.1003718600000001</v>
      </c>
      <c r="P337" s="114">
        <f t="shared" si="278"/>
        <v>1100.37186</v>
      </c>
      <c r="Q337" s="11">
        <f t="shared" si="291"/>
        <v>0</v>
      </c>
      <c r="R337" s="30">
        <f t="shared" si="287"/>
        <v>0</v>
      </c>
      <c r="S337" s="8">
        <f t="shared" si="279"/>
        <v>0</v>
      </c>
      <c r="T337" s="123">
        <f t="shared" si="288"/>
        <v>8.5599999999999996E-2</v>
      </c>
      <c r="U337" s="122">
        <f t="shared" si="269"/>
        <v>17</v>
      </c>
      <c r="V337" s="122">
        <v>252</v>
      </c>
      <c r="W337" s="121">
        <f t="shared" si="280"/>
        <v>1.005556085</v>
      </c>
      <c r="X337" s="114">
        <f t="shared" si="281"/>
        <v>6.11375958</v>
      </c>
      <c r="Y337" s="114">
        <f t="shared" si="282"/>
        <v>0</v>
      </c>
      <c r="Z337" s="126" t="str">
        <f t="shared" si="292"/>
        <v>A+J=</v>
      </c>
      <c r="AA337" s="119">
        <f t="shared" si="293"/>
        <v>44522</v>
      </c>
      <c r="AB337" s="4"/>
      <c r="AD337" s="174">
        <f>[2]Plan1!$A391</f>
        <v>48520</v>
      </c>
      <c r="AE337" s="144" t="str">
        <f>[2]Plan1!$C391</f>
        <v>Finados</v>
      </c>
      <c r="AG337" s="134"/>
      <c r="AH337" s="136"/>
      <c r="AI337" s="136"/>
      <c r="AJ337" s="136"/>
      <c r="AK337" s="136"/>
      <c r="AL337" s="134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83"/>
        <v>44514</v>
      </c>
      <c r="B338" s="114">
        <f t="shared" si="275"/>
        <v>1106.48561958</v>
      </c>
      <c r="C338" s="114">
        <f t="shared" si="289"/>
        <v>1000</v>
      </c>
      <c r="D338" s="115">
        <f t="shared" si="284"/>
        <v>5876.05</v>
      </c>
      <c r="E338" s="116">
        <f t="shared" si="271"/>
        <v>5944.21</v>
      </c>
      <c r="F338" s="117">
        <f t="shared" si="272"/>
        <v>44459</v>
      </c>
      <c r="G338" s="118">
        <f t="shared" si="276"/>
        <v>1.159962900247602E-2</v>
      </c>
      <c r="H338" s="119">
        <f t="shared" si="290"/>
        <v>44522</v>
      </c>
      <c r="I338" s="119">
        <f t="shared" si="277"/>
        <v>44522</v>
      </c>
      <c r="J338" s="120">
        <f t="shared" si="285"/>
        <v>21</v>
      </c>
      <c r="K338" s="120">
        <f t="shared" si="273"/>
        <v>17</v>
      </c>
      <c r="L338" s="8">
        <f t="shared" si="286"/>
        <v>1.00937984</v>
      </c>
      <c r="M338" s="121">
        <f t="shared" si="274"/>
        <v>1.0086998700000001</v>
      </c>
      <c r="N338" s="121">
        <f t="shared" si="268"/>
        <v>1.0901464662410545</v>
      </c>
      <c r="O338" s="114">
        <f t="shared" si="270"/>
        <v>1.1003718600000001</v>
      </c>
      <c r="P338" s="114">
        <f t="shared" si="278"/>
        <v>1100.37186</v>
      </c>
      <c r="Q338" s="11">
        <f t="shared" si="291"/>
        <v>0</v>
      </c>
      <c r="R338" s="30">
        <f t="shared" si="287"/>
        <v>0</v>
      </c>
      <c r="S338" s="8">
        <f t="shared" si="279"/>
        <v>0</v>
      </c>
      <c r="T338" s="123">
        <f t="shared" si="288"/>
        <v>8.5599999999999996E-2</v>
      </c>
      <c r="U338" s="122">
        <f t="shared" si="269"/>
        <v>17</v>
      </c>
      <c r="V338" s="122">
        <v>252</v>
      </c>
      <c r="W338" s="121">
        <f t="shared" si="280"/>
        <v>1.005556085</v>
      </c>
      <c r="X338" s="114">
        <f t="shared" si="281"/>
        <v>6.11375958</v>
      </c>
      <c r="Y338" s="114">
        <f t="shared" si="282"/>
        <v>0</v>
      </c>
      <c r="Z338" s="126" t="str">
        <f t="shared" si="292"/>
        <v>A+J=</v>
      </c>
      <c r="AA338" s="119">
        <f t="shared" si="293"/>
        <v>44522</v>
      </c>
      <c r="AB338" s="4"/>
      <c r="AD338" s="174">
        <f>[2]Plan1!$A392</f>
        <v>48533</v>
      </c>
      <c r="AE338" s="144" t="str">
        <f>[2]Plan1!$C392</f>
        <v>Proclamação da República</v>
      </c>
      <c r="AG338" s="134"/>
      <c r="AH338" s="136"/>
      <c r="AI338" s="136"/>
      <c r="AJ338" s="136"/>
      <c r="AK338" s="136"/>
      <c r="AL338" s="134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83"/>
        <v>44515</v>
      </c>
      <c r="B339" s="114">
        <f t="shared" si="275"/>
        <v>1106.48561958</v>
      </c>
      <c r="C339" s="114">
        <f t="shared" si="289"/>
        <v>1000</v>
      </c>
      <c r="D339" s="115">
        <f t="shared" si="284"/>
        <v>5876.05</v>
      </c>
      <c r="E339" s="116">
        <f t="shared" si="271"/>
        <v>5944.21</v>
      </c>
      <c r="F339" s="117">
        <f t="shared" si="272"/>
        <v>44459</v>
      </c>
      <c r="G339" s="118">
        <f t="shared" si="276"/>
        <v>1.159962900247602E-2</v>
      </c>
      <c r="H339" s="119">
        <f t="shared" si="290"/>
        <v>44522</v>
      </c>
      <c r="I339" s="119">
        <f t="shared" si="277"/>
        <v>44522</v>
      </c>
      <c r="J339" s="120">
        <f t="shared" si="285"/>
        <v>21</v>
      </c>
      <c r="K339" s="120">
        <f t="shared" si="273"/>
        <v>17</v>
      </c>
      <c r="L339" s="8">
        <f t="shared" si="286"/>
        <v>1.00937984</v>
      </c>
      <c r="M339" s="121">
        <f t="shared" si="274"/>
        <v>1.0086998700000001</v>
      </c>
      <c r="N339" s="121">
        <f t="shared" si="268"/>
        <v>1.0901464662410545</v>
      </c>
      <c r="O339" s="114">
        <f t="shared" si="270"/>
        <v>1.1003718600000001</v>
      </c>
      <c r="P339" s="114">
        <f t="shared" si="278"/>
        <v>1100.37186</v>
      </c>
      <c r="Q339" s="11">
        <f t="shared" si="291"/>
        <v>0</v>
      </c>
      <c r="R339" s="30">
        <f t="shared" si="287"/>
        <v>0</v>
      </c>
      <c r="S339" s="8">
        <f t="shared" si="279"/>
        <v>0</v>
      </c>
      <c r="T339" s="123">
        <f t="shared" si="288"/>
        <v>8.5599999999999996E-2</v>
      </c>
      <c r="U339" s="122">
        <f t="shared" si="269"/>
        <v>17</v>
      </c>
      <c r="V339" s="122">
        <v>252</v>
      </c>
      <c r="W339" s="121">
        <f t="shared" si="280"/>
        <v>1.005556085</v>
      </c>
      <c r="X339" s="114">
        <f t="shared" si="281"/>
        <v>6.11375958</v>
      </c>
      <c r="Y339" s="114">
        <f t="shared" si="282"/>
        <v>0</v>
      </c>
      <c r="Z339" s="126" t="str">
        <f t="shared" si="292"/>
        <v>A+J=</v>
      </c>
      <c r="AA339" s="119">
        <f t="shared" si="293"/>
        <v>44522</v>
      </c>
      <c r="AB339" s="4"/>
      <c r="AD339" s="174">
        <f>[2]Plan1!$A393</f>
        <v>48538</v>
      </c>
      <c r="AE339" s="144" t="str">
        <f>[2]Plan1!$C393</f>
        <v>Dia Nacional de Zumbi e da Consciência Negra</v>
      </c>
      <c r="AG339" s="134"/>
      <c r="AH339" s="136"/>
      <c r="AI339" s="136"/>
      <c r="AJ339" s="136"/>
      <c r="AK339" s="136"/>
      <c r="AL339" s="134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83"/>
        <v>44516</v>
      </c>
      <c r="B340" s="114">
        <f t="shared" si="275"/>
        <v>1106.48561958</v>
      </c>
      <c r="C340" s="114">
        <f t="shared" si="289"/>
        <v>1000</v>
      </c>
      <c r="D340" s="115">
        <f t="shared" si="284"/>
        <v>5876.05</v>
      </c>
      <c r="E340" s="116">
        <f t="shared" si="271"/>
        <v>5944.21</v>
      </c>
      <c r="F340" s="117">
        <f t="shared" si="272"/>
        <v>44459</v>
      </c>
      <c r="G340" s="118">
        <f t="shared" si="276"/>
        <v>1.159962900247602E-2</v>
      </c>
      <c r="H340" s="119">
        <f t="shared" si="290"/>
        <v>44522</v>
      </c>
      <c r="I340" s="119">
        <f t="shared" si="277"/>
        <v>44522</v>
      </c>
      <c r="J340" s="120">
        <f t="shared" si="285"/>
        <v>21</v>
      </c>
      <c r="K340" s="120">
        <f t="shared" si="273"/>
        <v>17</v>
      </c>
      <c r="L340" s="8">
        <f t="shared" si="286"/>
        <v>1.00937984</v>
      </c>
      <c r="M340" s="121">
        <f t="shared" si="274"/>
        <v>1.0086998700000001</v>
      </c>
      <c r="N340" s="121">
        <f t="shared" si="268"/>
        <v>1.0901464662410545</v>
      </c>
      <c r="O340" s="114">
        <f t="shared" si="270"/>
        <v>1.1003718600000001</v>
      </c>
      <c r="P340" s="114">
        <f t="shared" si="278"/>
        <v>1100.37186</v>
      </c>
      <c r="Q340" s="11">
        <f t="shared" si="291"/>
        <v>0</v>
      </c>
      <c r="R340" s="30">
        <f t="shared" si="287"/>
        <v>0</v>
      </c>
      <c r="S340" s="8">
        <f t="shared" si="279"/>
        <v>0</v>
      </c>
      <c r="T340" s="123">
        <f t="shared" si="288"/>
        <v>8.5599999999999996E-2</v>
      </c>
      <c r="U340" s="122">
        <f t="shared" si="269"/>
        <v>17</v>
      </c>
      <c r="V340" s="122">
        <v>252</v>
      </c>
      <c r="W340" s="121">
        <f t="shared" si="280"/>
        <v>1.005556085</v>
      </c>
      <c r="X340" s="114">
        <f t="shared" si="281"/>
        <v>6.11375958</v>
      </c>
      <c r="Y340" s="114">
        <f t="shared" si="282"/>
        <v>0</v>
      </c>
      <c r="Z340" s="126" t="str">
        <f t="shared" si="292"/>
        <v>A+J=</v>
      </c>
      <c r="AA340" s="119">
        <f t="shared" si="293"/>
        <v>44522</v>
      </c>
      <c r="AB340" s="4"/>
      <c r="AD340" s="174">
        <f>[2]Plan1!$A394</f>
        <v>48573</v>
      </c>
      <c r="AE340" s="144" t="str">
        <f>[2]Plan1!$C394</f>
        <v>Natal</v>
      </c>
      <c r="AG340" s="134"/>
      <c r="AH340" s="136"/>
      <c r="AI340" s="136"/>
      <c r="AJ340" s="136"/>
      <c r="AK340" s="136"/>
      <c r="AL340" s="134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83"/>
        <v>44517</v>
      </c>
      <c r="B341" s="114">
        <f t="shared" si="275"/>
        <v>1107.4543449599998</v>
      </c>
      <c r="C341" s="114">
        <f t="shared" si="289"/>
        <v>1000</v>
      </c>
      <c r="D341" s="115">
        <f t="shared" si="284"/>
        <v>5876.05</v>
      </c>
      <c r="E341" s="116">
        <f t="shared" si="271"/>
        <v>5944.21</v>
      </c>
      <c r="F341" s="117">
        <f t="shared" si="272"/>
        <v>44459</v>
      </c>
      <c r="G341" s="118">
        <f t="shared" si="276"/>
        <v>1.159962900247602E-2</v>
      </c>
      <c r="H341" s="119">
        <f t="shared" si="290"/>
        <v>44522</v>
      </c>
      <c r="I341" s="119">
        <f t="shared" si="277"/>
        <v>44522</v>
      </c>
      <c r="J341" s="120">
        <f t="shared" si="285"/>
        <v>21</v>
      </c>
      <c r="K341" s="120">
        <f t="shared" si="273"/>
        <v>18</v>
      </c>
      <c r="L341" s="8">
        <f t="shared" si="286"/>
        <v>1.0099343300000001</v>
      </c>
      <c r="M341" s="121">
        <f t="shared" si="274"/>
        <v>1.0086998700000001</v>
      </c>
      <c r="N341" s="121">
        <f t="shared" si="268"/>
        <v>1.0901464662410545</v>
      </c>
      <c r="O341" s="114">
        <f t="shared" si="270"/>
        <v>1.1009763400000001</v>
      </c>
      <c r="P341" s="114">
        <f t="shared" si="278"/>
        <v>1100.9763399999999</v>
      </c>
      <c r="Q341" s="11">
        <f t="shared" si="291"/>
        <v>0</v>
      </c>
      <c r="R341" s="30">
        <f t="shared" si="287"/>
        <v>0</v>
      </c>
      <c r="S341" s="8">
        <f t="shared" si="279"/>
        <v>0</v>
      </c>
      <c r="T341" s="123">
        <f t="shared" si="288"/>
        <v>8.5599999999999996E-2</v>
      </c>
      <c r="U341" s="122">
        <f t="shared" si="269"/>
        <v>18</v>
      </c>
      <c r="V341" s="122">
        <v>252</v>
      </c>
      <c r="W341" s="121">
        <f t="shared" si="280"/>
        <v>1.0058838729999999</v>
      </c>
      <c r="X341" s="114">
        <f t="shared" si="281"/>
        <v>6.4780049599999998</v>
      </c>
      <c r="Y341" s="114">
        <f t="shared" si="282"/>
        <v>0</v>
      </c>
      <c r="Z341" s="126" t="str">
        <f t="shared" si="292"/>
        <v>A+J=</v>
      </c>
      <c r="AA341" s="119">
        <f t="shared" si="293"/>
        <v>44522</v>
      </c>
      <c r="AB341" s="4"/>
      <c r="AD341" s="174">
        <f>[2]Plan1!$A395</f>
        <v>48580</v>
      </c>
      <c r="AE341" s="144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83"/>
        <v>44518</v>
      </c>
      <c r="B342" s="114">
        <f t="shared" si="275"/>
        <v>1108.42390647</v>
      </c>
      <c r="C342" s="114">
        <f t="shared" si="289"/>
        <v>1000</v>
      </c>
      <c r="D342" s="115">
        <f t="shared" si="284"/>
        <v>5876.05</v>
      </c>
      <c r="E342" s="116">
        <f t="shared" si="271"/>
        <v>5944.21</v>
      </c>
      <c r="F342" s="117">
        <f t="shared" si="272"/>
        <v>44459</v>
      </c>
      <c r="G342" s="118">
        <f t="shared" si="276"/>
        <v>1.159962900247602E-2</v>
      </c>
      <c r="H342" s="119">
        <f t="shared" si="290"/>
        <v>44522</v>
      </c>
      <c r="I342" s="119">
        <f t="shared" si="277"/>
        <v>44522</v>
      </c>
      <c r="J342" s="120">
        <f t="shared" si="285"/>
        <v>21</v>
      </c>
      <c r="K342" s="120">
        <f t="shared" si="273"/>
        <v>19</v>
      </c>
      <c r="L342" s="8">
        <f t="shared" si="286"/>
        <v>1.0104891199999999</v>
      </c>
      <c r="M342" s="121">
        <f t="shared" si="274"/>
        <v>1.0086998700000001</v>
      </c>
      <c r="N342" s="121">
        <f t="shared" si="268"/>
        <v>1.0901464662410545</v>
      </c>
      <c r="O342" s="114">
        <f t="shared" si="270"/>
        <v>1.10158114</v>
      </c>
      <c r="P342" s="114">
        <f t="shared" si="278"/>
        <v>1101.58114</v>
      </c>
      <c r="Q342" s="11">
        <f t="shared" si="291"/>
        <v>0</v>
      </c>
      <c r="R342" s="30">
        <f t="shared" si="287"/>
        <v>0</v>
      </c>
      <c r="S342" s="8">
        <f t="shared" si="279"/>
        <v>0</v>
      </c>
      <c r="T342" s="123">
        <f t="shared" si="288"/>
        <v>8.5599999999999996E-2</v>
      </c>
      <c r="U342" s="122">
        <f t="shared" si="269"/>
        <v>19</v>
      </c>
      <c r="V342" s="122">
        <v>252</v>
      </c>
      <c r="W342" s="121">
        <f t="shared" si="280"/>
        <v>1.006211768</v>
      </c>
      <c r="X342" s="114">
        <f t="shared" si="281"/>
        <v>6.8427664699999999</v>
      </c>
      <c r="Y342" s="114">
        <f t="shared" si="282"/>
        <v>0</v>
      </c>
      <c r="Z342" s="126" t="str">
        <f t="shared" si="292"/>
        <v>A+J=</v>
      </c>
      <c r="AA342" s="119">
        <f t="shared" si="293"/>
        <v>44522</v>
      </c>
      <c r="AB342" s="4"/>
      <c r="AD342" s="174">
        <f>[2]Plan1!$A396</f>
        <v>48638</v>
      </c>
      <c r="AE342" s="144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83"/>
        <v>44519</v>
      </c>
      <c r="B343" s="114">
        <f t="shared" si="275"/>
        <v>1109.3943247599998</v>
      </c>
      <c r="C343" s="114">
        <f t="shared" si="289"/>
        <v>1000</v>
      </c>
      <c r="D343" s="115">
        <f t="shared" si="284"/>
        <v>5876.05</v>
      </c>
      <c r="E343" s="116">
        <f t="shared" si="271"/>
        <v>5944.21</v>
      </c>
      <c r="F343" s="117">
        <f t="shared" si="272"/>
        <v>44459</v>
      </c>
      <c r="G343" s="118">
        <f t="shared" si="276"/>
        <v>1.159962900247602E-2</v>
      </c>
      <c r="H343" s="119">
        <f t="shared" si="290"/>
        <v>44522</v>
      </c>
      <c r="I343" s="119">
        <f t="shared" si="277"/>
        <v>44522</v>
      </c>
      <c r="J343" s="120">
        <f t="shared" si="285"/>
        <v>21</v>
      </c>
      <c r="K343" s="120">
        <f t="shared" si="273"/>
        <v>20</v>
      </c>
      <c r="L343" s="8">
        <f t="shared" si="286"/>
        <v>1.01104422</v>
      </c>
      <c r="M343" s="121">
        <f t="shared" si="274"/>
        <v>1.0086998700000001</v>
      </c>
      <c r="N343" s="121">
        <f t="shared" si="268"/>
        <v>1.0901464662410545</v>
      </c>
      <c r="O343" s="114">
        <f t="shared" si="270"/>
        <v>1.10218628</v>
      </c>
      <c r="P343" s="114">
        <f t="shared" si="278"/>
        <v>1102.1862799999999</v>
      </c>
      <c r="Q343" s="11">
        <f t="shared" si="291"/>
        <v>0</v>
      </c>
      <c r="R343" s="30">
        <f t="shared" si="287"/>
        <v>0</v>
      </c>
      <c r="S343" s="8">
        <f t="shared" si="279"/>
        <v>0</v>
      </c>
      <c r="T343" s="123">
        <f t="shared" si="288"/>
        <v>8.5599999999999996E-2</v>
      </c>
      <c r="U343" s="122">
        <f t="shared" si="269"/>
        <v>20</v>
      </c>
      <c r="V343" s="122">
        <v>252</v>
      </c>
      <c r="W343" s="121">
        <f t="shared" si="280"/>
        <v>1.0065397700000001</v>
      </c>
      <c r="X343" s="114">
        <f t="shared" si="281"/>
        <v>7.2080447599999999</v>
      </c>
      <c r="Y343" s="114">
        <f t="shared" si="282"/>
        <v>0</v>
      </c>
      <c r="Z343" s="126" t="str">
        <f t="shared" si="292"/>
        <v>A+J=</v>
      </c>
      <c r="AA343" s="119">
        <f t="shared" si="293"/>
        <v>44522</v>
      </c>
      <c r="AB343" s="4"/>
      <c r="AD343" s="174">
        <f>[2]Plan1!$A397</f>
        <v>48639</v>
      </c>
      <c r="AE343" s="144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83"/>
        <v>44520</v>
      </c>
      <c r="B344" s="114">
        <f t="shared" si="275"/>
        <v>1110.3655903000001</v>
      </c>
      <c r="C344" s="114">
        <f t="shared" si="289"/>
        <v>1000</v>
      </c>
      <c r="D344" s="115">
        <f t="shared" si="284"/>
        <v>5876.05</v>
      </c>
      <c r="E344" s="116">
        <f t="shared" si="271"/>
        <v>5944.21</v>
      </c>
      <c r="F344" s="117">
        <f t="shared" si="272"/>
        <v>44459</v>
      </c>
      <c r="G344" s="118">
        <f t="shared" si="276"/>
        <v>1.159962900247602E-2</v>
      </c>
      <c r="H344" s="119">
        <f t="shared" si="290"/>
        <v>44550</v>
      </c>
      <c r="I344" s="119">
        <f t="shared" si="277"/>
        <v>44522</v>
      </c>
      <c r="J344" s="120">
        <f t="shared" si="285"/>
        <v>21</v>
      </c>
      <c r="K344" s="120">
        <f t="shared" si="273"/>
        <v>21</v>
      </c>
      <c r="L344" s="8">
        <f t="shared" si="286"/>
        <v>1.0115996199999999</v>
      </c>
      <c r="M344" s="121">
        <f t="shared" si="274"/>
        <v>1.0086998700000001</v>
      </c>
      <c r="N344" s="121">
        <f t="shared" si="268"/>
        <v>1.0901464662410545</v>
      </c>
      <c r="O344" s="114">
        <f t="shared" si="270"/>
        <v>1.10279175</v>
      </c>
      <c r="P344" s="114">
        <f t="shared" si="278"/>
        <v>1102.7917500000001</v>
      </c>
      <c r="Q344" s="11">
        <f t="shared" si="291"/>
        <v>0</v>
      </c>
      <c r="R344" s="30">
        <f t="shared" si="287"/>
        <v>0</v>
      </c>
      <c r="S344" s="8">
        <f t="shared" si="279"/>
        <v>0</v>
      </c>
      <c r="T344" s="123">
        <f t="shared" si="288"/>
        <v>8.5599999999999996E-2</v>
      </c>
      <c r="U344" s="122">
        <f t="shared" si="269"/>
        <v>21</v>
      </c>
      <c r="V344" s="122">
        <v>252</v>
      </c>
      <c r="W344" s="121">
        <f t="shared" si="280"/>
        <v>1.0068678790000001</v>
      </c>
      <c r="X344" s="114">
        <f t="shared" si="281"/>
        <v>7.5738402999999996</v>
      </c>
      <c r="Y344" s="114">
        <f t="shared" si="282"/>
        <v>0</v>
      </c>
      <c r="Z344" s="126" t="str">
        <f t="shared" si="292"/>
        <v>A+J=</v>
      </c>
      <c r="AA344" s="119">
        <f t="shared" si="293"/>
        <v>44522</v>
      </c>
      <c r="AB344" s="4"/>
      <c r="AD344" s="174">
        <f>[2]Plan1!$A398</f>
        <v>48684</v>
      </c>
      <c r="AE344" s="144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83"/>
        <v>44521</v>
      </c>
      <c r="B345" s="114">
        <f t="shared" si="275"/>
        <v>1110.3655903000001</v>
      </c>
      <c r="C345" s="114">
        <f t="shared" si="289"/>
        <v>1000</v>
      </c>
      <c r="D345" s="115">
        <f t="shared" si="284"/>
        <v>5876.05</v>
      </c>
      <c r="E345" s="116">
        <f t="shared" si="271"/>
        <v>5944.21</v>
      </c>
      <c r="F345" s="117">
        <f t="shared" si="272"/>
        <v>44459</v>
      </c>
      <c r="G345" s="118">
        <f t="shared" si="276"/>
        <v>1.159962900247602E-2</v>
      </c>
      <c r="H345" s="119">
        <f t="shared" si="290"/>
        <v>44550</v>
      </c>
      <c r="I345" s="119">
        <f t="shared" si="277"/>
        <v>44522</v>
      </c>
      <c r="J345" s="120">
        <f t="shared" si="285"/>
        <v>21</v>
      </c>
      <c r="K345" s="120">
        <f t="shared" si="273"/>
        <v>21</v>
      </c>
      <c r="L345" s="8">
        <f t="shared" si="286"/>
        <v>1.0115996199999999</v>
      </c>
      <c r="M345" s="121">
        <f t="shared" si="274"/>
        <v>1.0086998700000001</v>
      </c>
      <c r="N345" s="121">
        <f t="shared" si="268"/>
        <v>1.0901464662410545</v>
      </c>
      <c r="O345" s="114">
        <f t="shared" si="270"/>
        <v>1.10279175</v>
      </c>
      <c r="P345" s="114">
        <f t="shared" si="278"/>
        <v>1102.7917500000001</v>
      </c>
      <c r="Q345" s="11">
        <f t="shared" si="291"/>
        <v>0</v>
      </c>
      <c r="R345" s="30">
        <f t="shared" si="287"/>
        <v>0</v>
      </c>
      <c r="S345" s="8">
        <f t="shared" si="279"/>
        <v>0</v>
      </c>
      <c r="T345" s="123">
        <f t="shared" si="288"/>
        <v>8.5599999999999996E-2</v>
      </c>
      <c r="U345" s="122">
        <f t="shared" si="269"/>
        <v>21</v>
      </c>
      <c r="V345" s="122">
        <v>252</v>
      </c>
      <c r="W345" s="121">
        <f t="shared" si="280"/>
        <v>1.0068678790000001</v>
      </c>
      <c r="X345" s="114">
        <f t="shared" si="281"/>
        <v>7.5738402999999996</v>
      </c>
      <c r="Y345" s="114">
        <f t="shared" si="282"/>
        <v>0</v>
      </c>
      <c r="Z345" s="126" t="str">
        <f t="shared" si="292"/>
        <v>A+J=</v>
      </c>
      <c r="AA345" s="119">
        <f t="shared" si="293"/>
        <v>44522</v>
      </c>
      <c r="AB345" s="4"/>
      <c r="AD345" s="174">
        <f>[2]Plan1!$A399</f>
        <v>48690</v>
      </c>
      <c r="AE345" s="144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83"/>
        <v>44522</v>
      </c>
      <c r="B346" s="114">
        <f t="shared" si="275"/>
        <v>1110.3655903000001</v>
      </c>
      <c r="C346" s="114">
        <f t="shared" si="289"/>
        <v>1000</v>
      </c>
      <c r="D346" s="115">
        <f t="shared" si="284"/>
        <v>5876.05</v>
      </c>
      <c r="E346" s="116">
        <f t="shared" si="271"/>
        <v>5944.21</v>
      </c>
      <c r="F346" s="117">
        <f t="shared" si="272"/>
        <v>44459</v>
      </c>
      <c r="G346" s="118">
        <f t="shared" si="276"/>
        <v>1.159962900247602E-2</v>
      </c>
      <c r="H346" s="119">
        <f t="shared" si="290"/>
        <v>44550</v>
      </c>
      <c r="I346" s="119">
        <f t="shared" si="277"/>
        <v>44522</v>
      </c>
      <c r="J346" s="120">
        <f t="shared" si="285"/>
        <v>21</v>
      </c>
      <c r="K346" s="120">
        <f t="shared" si="273"/>
        <v>21</v>
      </c>
      <c r="L346" s="8">
        <f t="shared" si="286"/>
        <v>1.0115996199999999</v>
      </c>
      <c r="M346" s="121">
        <f t="shared" si="274"/>
        <v>1.0086998700000001</v>
      </c>
      <c r="N346" s="121">
        <f t="shared" si="268"/>
        <v>1.0901464662410545</v>
      </c>
      <c r="O346" s="114">
        <f t="shared" si="270"/>
        <v>1.10279175</v>
      </c>
      <c r="P346" s="114">
        <f t="shared" si="278"/>
        <v>1102.7917500000001</v>
      </c>
      <c r="Q346" s="11">
        <f t="shared" si="291"/>
        <v>11</v>
      </c>
      <c r="R346" s="30">
        <f t="shared" si="287"/>
        <v>0</v>
      </c>
      <c r="S346" s="8">
        <f t="shared" si="279"/>
        <v>0</v>
      </c>
      <c r="T346" s="123">
        <f t="shared" si="288"/>
        <v>8.5599999999999996E-2</v>
      </c>
      <c r="U346" s="122">
        <f t="shared" si="269"/>
        <v>21</v>
      </c>
      <c r="V346" s="122">
        <v>252</v>
      </c>
      <c r="W346" s="121">
        <f t="shared" si="280"/>
        <v>1.0068678790000001</v>
      </c>
      <c r="X346" s="114">
        <f t="shared" si="281"/>
        <v>7.5738402999999996</v>
      </c>
      <c r="Y346" s="114">
        <f t="shared" si="282"/>
        <v>7.5738402999999996</v>
      </c>
      <c r="Z346" s="126" t="str">
        <f t="shared" si="292"/>
        <v>A+J=</v>
      </c>
      <c r="AA346" s="119">
        <f t="shared" si="293"/>
        <v>44522</v>
      </c>
      <c r="AB346" s="4"/>
      <c r="AD346" s="174">
        <f>[2]Plan1!$A400</f>
        <v>48700</v>
      </c>
      <c r="AE346" s="144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83"/>
        <v>44523</v>
      </c>
      <c r="B347" s="114">
        <f t="shared" si="275"/>
        <v>1103.8366080799999</v>
      </c>
      <c r="C347" s="114">
        <f t="shared" si="289"/>
        <v>1000</v>
      </c>
      <c r="D347" s="115">
        <f t="shared" si="284"/>
        <v>5944.21</v>
      </c>
      <c r="E347" s="116">
        <f t="shared" si="271"/>
        <v>6018.51</v>
      </c>
      <c r="F347" s="117">
        <f t="shared" si="272"/>
        <v>44491</v>
      </c>
      <c r="G347" s="118">
        <f t="shared" si="276"/>
        <v>1.2499558393798349E-2</v>
      </c>
      <c r="H347" s="119">
        <f t="shared" si="290"/>
        <v>44550</v>
      </c>
      <c r="I347" s="119">
        <f t="shared" si="277"/>
        <v>44550</v>
      </c>
      <c r="J347" s="120">
        <f t="shared" si="285"/>
        <v>20</v>
      </c>
      <c r="K347" s="120">
        <f t="shared" si="273"/>
        <v>1</v>
      </c>
      <c r="L347" s="8">
        <f t="shared" si="286"/>
        <v>1.00062129</v>
      </c>
      <c r="M347" s="121">
        <f t="shared" si="274"/>
        <v>1.0115996199999999</v>
      </c>
      <c r="N347" s="121">
        <f t="shared" si="268"/>
        <v>1.1027917509937935</v>
      </c>
      <c r="O347" s="114">
        <f t="shared" si="270"/>
        <v>1.1034769</v>
      </c>
      <c r="P347" s="114">
        <f t="shared" si="278"/>
        <v>1103.4768999999999</v>
      </c>
      <c r="Q347" s="11">
        <f t="shared" si="291"/>
        <v>0</v>
      </c>
      <c r="R347" s="30">
        <f t="shared" si="287"/>
        <v>0</v>
      </c>
      <c r="S347" s="8">
        <f t="shared" si="279"/>
        <v>0</v>
      </c>
      <c r="T347" s="123">
        <f t="shared" si="288"/>
        <v>8.5599999999999996E-2</v>
      </c>
      <c r="U347" s="122">
        <f t="shared" si="269"/>
        <v>1</v>
      </c>
      <c r="V347" s="122">
        <v>252</v>
      </c>
      <c r="W347" s="121">
        <f t="shared" si="280"/>
        <v>1.0003259769999999</v>
      </c>
      <c r="X347" s="114">
        <f t="shared" si="281"/>
        <v>0.35970807999999999</v>
      </c>
      <c r="Y347" s="114">
        <f t="shared" si="282"/>
        <v>0</v>
      </c>
      <c r="Z347" s="126" t="str">
        <f t="shared" si="292"/>
        <v>A+J=</v>
      </c>
      <c r="AA347" s="119">
        <f t="shared" si="293"/>
        <v>44550</v>
      </c>
      <c r="AB347" s="4"/>
      <c r="AD347" s="174">
        <f>[2]Plan1!$A401</f>
        <v>48746</v>
      </c>
      <c r="AE347" s="144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83"/>
        <v>44524</v>
      </c>
      <c r="B348" s="114">
        <f t="shared" si="275"/>
        <v>1104.8824701899998</v>
      </c>
      <c r="C348" s="114">
        <f t="shared" si="289"/>
        <v>1000</v>
      </c>
      <c r="D348" s="115">
        <f t="shared" si="284"/>
        <v>5944.21</v>
      </c>
      <c r="E348" s="116">
        <f t="shared" si="271"/>
        <v>6018.51</v>
      </c>
      <c r="F348" s="117">
        <f t="shared" si="272"/>
        <v>44491</v>
      </c>
      <c r="G348" s="118">
        <f t="shared" si="276"/>
        <v>1.2499558393798349E-2</v>
      </c>
      <c r="H348" s="119">
        <f t="shared" si="290"/>
        <v>44550</v>
      </c>
      <c r="I348" s="119">
        <f t="shared" si="277"/>
        <v>44550</v>
      </c>
      <c r="J348" s="120">
        <f t="shared" si="285"/>
        <v>20</v>
      </c>
      <c r="K348" s="120">
        <f t="shared" si="273"/>
        <v>2</v>
      </c>
      <c r="L348" s="8">
        <f t="shared" si="286"/>
        <v>1.00124298</v>
      </c>
      <c r="M348" s="121">
        <f t="shared" si="274"/>
        <v>1.0115996199999999</v>
      </c>
      <c r="N348" s="121">
        <f t="shared" si="268"/>
        <v>1.1027917509937935</v>
      </c>
      <c r="O348" s="114">
        <f t="shared" si="270"/>
        <v>1.10416249</v>
      </c>
      <c r="P348" s="114">
        <f t="shared" si="278"/>
        <v>1104.1624899999999</v>
      </c>
      <c r="Q348" s="11">
        <f t="shared" si="291"/>
        <v>0</v>
      </c>
      <c r="R348" s="30">
        <f t="shared" si="287"/>
        <v>0</v>
      </c>
      <c r="S348" s="8">
        <f t="shared" si="279"/>
        <v>0</v>
      </c>
      <c r="T348" s="123">
        <f t="shared" si="288"/>
        <v>8.5599999999999996E-2</v>
      </c>
      <c r="U348" s="122">
        <f t="shared" si="269"/>
        <v>2</v>
      </c>
      <c r="V348" s="122">
        <v>252</v>
      </c>
      <c r="W348" s="121">
        <f t="shared" si="280"/>
        <v>1.00065206</v>
      </c>
      <c r="X348" s="114">
        <f t="shared" si="281"/>
        <v>0.71998019000000002</v>
      </c>
      <c r="Y348" s="114">
        <f t="shared" si="282"/>
        <v>0</v>
      </c>
      <c r="Z348" s="126" t="str">
        <f t="shared" si="292"/>
        <v>A+J=</v>
      </c>
      <c r="AA348" s="119">
        <f t="shared" si="293"/>
        <v>44550</v>
      </c>
      <c r="AB348" s="4"/>
      <c r="AD348" s="174">
        <f>[2]Plan1!$A402</f>
        <v>48829</v>
      </c>
      <c r="AE348" s="144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83"/>
        <v>44525</v>
      </c>
      <c r="B349" s="114">
        <f t="shared" si="275"/>
        <v>1105.92931804</v>
      </c>
      <c r="C349" s="114">
        <f t="shared" si="289"/>
        <v>1000</v>
      </c>
      <c r="D349" s="115">
        <f t="shared" si="284"/>
        <v>5944.21</v>
      </c>
      <c r="E349" s="116">
        <f t="shared" si="271"/>
        <v>6018.51</v>
      </c>
      <c r="F349" s="117">
        <f t="shared" si="272"/>
        <v>44491</v>
      </c>
      <c r="G349" s="118">
        <f t="shared" si="276"/>
        <v>1.2499558393798349E-2</v>
      </c>
      <c r="H349" s="119">
        <f t="shared" si="290"/>
        <v>44550</v>
      </c>
      <c r="I349" s="119">
        <f t="shared" si="277"/>
        <v>44550</v>
      </c>
      <c r="J349" s="120">
        <f t="shared" si="285"/>
        <v>20</v>
      </c>
      <c r="K349" s="120">
        <f t="shared" si="273"/>
        <v>3</v>
      </c>
      <c r="L349" s="8">
        <f t="shared" si="286"/>
        <v>1.00186504</v>
      </c>
      <c r="M349" s="121">
        <f t="shared" si="274"/>
        <v>1.0115996199999999</v>
      </c>
      <c r="N349" s="121">
        <f t="shared" si="268"/>
        <v>1.1027917509937935</v>
      </c>
      <c r="O349" s="114">
        <f t="shared" si="270"/>
        <v>1.1048484999999999</v>
      </c>
      <c r="P349" s="114">
        <f t="shared" si="278"/>
        <v>1104.8485000000001</v>
      </c>
      <c r="Q349" s="11">
        <f t="shared" si="291"/>
        <v>0</v>
      </c>
      <c r="R349" s="30">
        <f t="shared" si="287"/>
        <v>0</v>
      </c>
      <c r="S349" s="8">
        <f t="shared" si="279"/>
        <v>0</v>
      </c>
      <c r="T349" s="123">
        <f t="shared" si="288"/>
        <v>8.5599999999999996E-2</v>
      </c>
      <c r="U349" s="122">
        <f t="shared" si="269"/>
        <v>3</v>
      </c>
      <c r="V349" s="122">
        <v>252</v>
      </c>
      <c r="W349" s="121">
        <f t="shared" si="280"/>
        <v>1.00097825</v>
      </c>
      <c r="X349" s="114">
        <f t="shared" si="281"/>
        <v>1.08081804</v>
      </c>
      <c r="Y349" s="114">
        <f t="shared" si="282"/>
        <v>0</v>
      </c>
      <c r="Z349" s="126" t="str">
        <f t="shared" si="292"/>
        <v>A+J=</v>
      </c>
      <c r="AA349" s="119">
        <f t="shared" si="293"/>
        <v>44550</v>
      </c>
      <c r="AB349" s="4"/>
      <c r="AD349" s="174">
        <f>[2]Plan1!$A403</f>
        <v>48864</v>
      </c>
      <c r="AE349" s="144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83"/>
        <v>44526</v>
      </c>
      <c r="B350" s="114">
        <f t="shared" si="275"/>
        <v>1106.9771611799999</v>
      </c>
      <c r="C350" s="114">
        <f t="shared" si="289"/>
        <v>1000</v>
      </c>
      <c r="D350" s="115">
        <f t="shared" si="284"/>
        <v>5944.21</v>
      </c>
      <c r="E350" s="116">
        <f t="shared" si="271"/>
        <v>6018.51</v>
      </c>
      <c r="F350" s="117">
        <f t="shared" si="272"/>
        <v>44491</v>
      </c>
      <c r="G350" s="118">
        <f t="shared" si="276"/>
        <v>1.2499558393798349E-2</v>
      </c>
      <c r="H350" s="119">
        <f t="shared" si="290"/>
        <v>44550</v>
      </c>
      <c r="I350" s="119">
        <f t="shared" si="277"/>
        <v>44550</v>
      </c>
      <c r="J350" s="120">
        <f t="shared" si="285"/>
        <v>20</v>
      </c>
      <c r="K350" s="120">
        <f t="shared" si="273"/>
        <v>4</v>
      </c>
      <c r="L350" s="8">
        <f t="shared" si="286"/>
        <v>1.0024875</v>
      </c>
      <c r="M350" s="121">
        <f t="shared" si="274"/>
        <v>1.0115996199999999</v>
      </c>
      <c r="N350" s="121">
        <f t="shared" si="268"/>
        <v>1.1027917509937935</v>
      </c>
      <c r="O350" s="114">
        <f t="shared" si="270"/>
        <v>1.1055349400000001</v>
      </c>
      <c r="P350" s="114">
        <f t="shared" si="278"/>
        <v>1105.53494</v>
      </c>
      <c r="Q350" s="11">
        <f t="shared" si="291"/>
        <v>0</v>
      </c>
      <c r="R350" s="30">
        <f t="shared" si="287"/>
        <v>0</v>
      </c>
      <c r="S350" s="8">
        <f t="shared" si="279"/>
        <v>0</v>
      </c>
      <c r="T350" s="123">
        <f t="shared" si="288"/>
        <v>8.5599999999999996E-2</v>
      </c>
      <c r="U350" s="122">
        <f t="shared" si="269"/>
        <v>4</v>
      </c>
      <c r="V350" s="122">
        <v>252</v>
      </c>
      <c r="W350" s="121">
        <f t="shared" si="280"/>
        <v>1.0013045460000001</v>
      </c>
      <c r="X350" s="114">
        <f t="shared" si="281"/>
        <v>1.44222118</v>
      </c>
      <c r="Y350" s="114">
        <f t="shared" si="282"/>
        <v>0</v>
      </c>
      <c r="Z350" s="126" t="str">
        <f t="shared" si="292"/>
        <v>A+J=</v>
      </c>
      <c r="AA350" s="119">
        <f t="shared" si="293"/>
        <v>44550</v>
      </c>
      <c r="AB350" s="4"/>
      <c r="AD350" s="174">
        <f>[2]Plan1!$A404</f>
        <v>48885</v>
      </c>
      <c r="AE350" s="144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83"/>
        <v>44527</v>
      </c>
      <c r="B351" s="114">
        <f t="shared" si="275"/>
        <v>1108.0259902299999</v>
      </c>
      <c r="C351" s="114">
        <f t="shared" si="289"/>
        <v>1000</v>
      </c>
      <c r="D351" s="115">
        <f t="shared" si="284"/>
        <v>5944.21</v>
      </c>
      <c r="E351" s="116">
        <f t="shared" si="271"/>
        <v>6018.51</v>
      </c>
      <c r="F351" s="117">
        <f t="shared" si="272"/>
        <v>44491</v>
      </c>
      <c r="G351" s="118">
        <f t="shared" si="276"/>
        <v>1.2499558393798349E-2</v>
      </c>
      <c r="H351" s="119">
        <f t="shared" si="290"/>
        <v>44550</v>
      </c>
      <c r="I351" s="119">
        <f t="shared" si="277"/>
        <v>44550</v>
      </c>
      <c r="J351" s="120">
        <f t="shared" si="285"/>
        <v>20</v>
      </c>
      <c r="K351" s="120">
        <f t="shared" si="273"/>
        <v>5</v>
      </c>
      <c r="L351" s="8">
        <f t="shared" si="286"/>
        <v>1.0031103400000001</v>
      </c>
      <c r="M351" s="121">
        <f t="shared" si="274"/>
        <v>1.0115996199999999</v>
      </c>
      <c r="N351" s="121">
        <f t="shared" ref="N351:N414" si="294">IF(I351&gt;I350,N350*M351,N350)</f>
        <v>1.1027917509937935</v>
      </c>
      <c r="O351" s="114">
        <f t="shared" si="270"/>
        <v>1.1062217999999999</v>
      </c>
      <c r="P351" s="114">
        <f t="shared" si="278"/>
        <v>1106.2218</v>
      </c>
      <c r="Q351" s="11">
        <f t="shared" si="291"/>
        <v>0</v>
      </c>
      <c r="R351" s="30">
        <f t="shared" si="287"/>
        <v>0</v>
      </c>
      <c r="S351" s="8">
        <f t="shared" si="279"/>
        <v>0</v>
      </c>
      <c r="T351" s="123">
        <f t="shared" si="288"/>
        <v>8.5599999999999996E-2</v>
      </c>
      <c r="U351" s="122">
        <f t="shared" si="269"/>
        <v>5</v>
      </c>
      <c r="V351" s="122">
        <v>252</v>
      </c>
      <c r="W351" s="121">
        <f t="shared" si="280"/>
        <v>1.0016309480000001</v>
      </c>
      <c r="X351" s="114">
        <f t="shared" si="281"/>
        <v>1.8041902299999999</v>
      </c>
      <c r="Y351" s="114">
        <f t="shared" si="282"/>
        <v>0</v>
      </c>
      <c r="Z351" s="126" t="str">
        <f t="shared" si="292"/>
        <v>A+J=</v>
      </c>
      <c r="AA351" s="119">
        <f t="shared" si="293"/>
        <v>44550</v>
      </c>
      <c r="AB351" s="4"/>
      <c r="AD351" s="174">
        <f>[2]Plan1!$A405</f>
        <v>48898</v>
      </c>
      <c r="AE351" s="144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83"/>
        <v>44528</v>
      </c>
      <c r="B352" s="114">
        <f t="shared" si="275"/>
        <v>1108.0259902299999</v>
      </c>
      <c r="C352" s="114">
        <f t="shared" si="289"/>
        <v>1000</v>
      </c>
      <c r="D352" s="115">
        <f t="shared" si="284"/>
        <v>5944.21</v>
      </c>
      <c r="E352" s="116">
        <f t="shared" si="271"/>
        <v>6018.51</v>
      </c>
      <c r="F352" s="117">
        <f t="shared" si="272"/>
        <v>44491</v>
      </c>
      <c r="G352" s="118">
        <f t="shared" si="276"/>
        <v>1.2499558393798349E-2</v>
      </c>
      <c r="H352" s="119">
        <f t="shared" si="290"/>
        <v>44550</v>
      </c>
      <c r="I352" s="119">
        <f t="shared" si="277"/>
        <v>44550</v>
      </c>
      <c r="J352" s="120">
        <f t="shared" si="285"/>
        <v>20</v>
      </c>
      <c r="K352" s="120">
        <f t="shared" si="273"/>
        <v>5</v>
      </c>
      <c r="L352" s="8">
        <f t="shared" si="286"/>
        <v>1.0031103400000001</v>
      </c>
      <c r="M352" s="121">
        <f t="shared" si="274"/>
        <v>1.0115996199999999</v>
      </c>
      <c r="N352" s="121">
        <f t="shared" si="294"/>
        <v>1.1027917509937935</v>
      </c>
      <c r="O352" s="114">
        <f t="shared" si="270"/>
        <v>1.1062217999999999</v>
      </c>
      <c r="P352" s="114">
        <f t="shared" si="278"/>
        <v>1106.2218</v>
      </c>
      <c r="Q352" s="11">
        <f t="shared" si="291"/>
        <v>0</v>
      </c>
      <c r="R352" s="30">
        <f t="shared" si="287"/>
        <v>0</v>
      </c>
      <c r="S352" s="8">
        <f t="shared" si="279"/>
        <v>0</v>
      </c>
      <c r="T352" s="123">
        <f t="shared" si="288"/>
        <v>8.5599999999999996E-2</v>
      </c>
      <c r="U352" s="122">
        <f t="shared" si="269"/>
        <v>5</v>
      </c>
      <c r="V352" s="122">
        <v>252</v>
      </c>
      <c r="W352" s="121">
        <f t="shared" si="280"/>
        <v>1.0016309480000001</v>
      </c>
      <c r="X352" s="114">
        <f t="shared" si="281"/>
        <v>1.8041902299999999</v>
      </c>
      <c r="Y352" s="114">
        <f t="shared" si="282"/>
        <v>0</v>
      </c>
      <c r="Z352" s="126" t="str">
        <f t="shared" si="292"/>
        <v>A+J=</v>
      </c>
      <c r="AA352" s="119">
        <f t="shared" si="293"/>
        <v>44550</v>
      </c>
      <c r="AB352" s="4"/>
      <c r="AD352" s="174">
        <f>[2]Plan1!$A406</f>
        <v>48903</v>
      </c>
      <c r="AE352" s="144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83"/>
        <v>44529</v>
      </c>
      <c r="B353" s="114">
        <f t="shared" si="275"/>
        <v>1108.0259902299999</v>
      </c>
      <c r="C353" s="114">
        <f t="shared" si="289"/>
        <v>1000</v>
      </c>
      <c r="D353" s="115">
        <f t="shared" si="284"/>
        <v>5944.21</v>
      </c>
      <c r="E353" s="116">
        <f t="shared" si="271"/>
        <v>6018.51</v>
      </c>
      <c r="F353" s="117">
        <f t="shared" si="272"/>
        <v>44491</v>
      </c>
      <c r="G353" s="118">
        <f t="shared" si="276"/>
        <v>1.2499558393798349E-2</v>
      </c>
      <c r="H353" s="119">
        <f t="shared" si="290"/>
        <v>44550</v>
      </c>
      <c r="I353" s="119">
        <f t="shared" si="277"/>
        <v>44550</v>
      </c>
      <c r="J353" s="120">
        <f t="shared" si="285"/>
        <v>20</v>
      </c>
      <c r="K353" s="120">
        <f t="shared" si="273"/>
        <v>5</v>
      </c>
      <c r="L353" s="8">
        <f t="shared" si="286"/>
        <v>1.0031103400000001</v>
      </c>
      <c r="M353" s="121">
        <f t="shared" si="274"/>
        <v>1.0115996199999999</v>
      </c>
      <c r="N353" s="121">
        <f t="shared" si="294"/>
        <v>1.1027917509937935</v>
      </c>
      <c r="O353" s="114">
        <f t="shared" si="270"/>
        <v>1.1062217999999999</v>
      </c>
      <c r="P353" s="114">
        <f t="shared" si="278"/>
        <v>1106.2218</v>
      </c>
      <c r="Q353" s="11">
        <f t="shared" si="291"/>
        <v>0</v>
      </c>
      <c r="R353" s="30">
        <f t="shared" si="287"/>
        <v>0</v>
      </c>
      <c r="S353" s="8">
        <f t="shared" si="279"/>
        <v>0</v>
      </c>
      <c r="T353" s="123">
        <f t="shared" si="288"/>
        <v>8.5599999999999996E-2</v>
      </c>
      <c r="U353" s="122">
        <f t="shared" si="269"/>
        <v>5</v>
      </c>
      <c r="V353" s="122">
        <v>252</v>
      </c>
      <c r="W353" s="121">
        <f t="shared" si="280"/>
        <v>1.0016309480000001</v>
      </c>
      <c r="X353" s="114">
        <f t="shared" si="281"/>
        <v>1.8041902299999999</v>
      </c>
      <c r="Y353" s="114">
        <f t="shared" si="282"/>
        <v>0</v>
      </c>
      <c r="Z353" s="126" t="str">
        <f t="shared" si="292"/>
        <v>A+J=</v>
      </c>
      <c r="AA353" s="119">
        <f t="shared" si="293"/>
        <v>44550</v>
      </c>
      <c r="AB353" s="4"/>
      <c r="AD353" s="174">
        <f>[2]Plan1!$A407</f>
        <v>48938</v>
      </c>
      <c r="AE353" s="144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83"/>
        <v>44530</v>
      </c>
      <c r="B354" s="114">
        <f t="shared" si="275"/>
        <v>1109.0758269600001</v>
      </c>
      <c r="C354" s="114">
        <f t="shared" si="289"/>
        <v>1000</v>
      </c>
      <c r="D354" s="115">
        <f t="shared" si="284"/>
        <v>5944.21</v>
      </c>
      <c r="E354" s="116">
        <f t="shared" si="271"/>
        <v>6018.51</v>
      </c>
      <c r="F354" s="117">
        <f t="shared" si="272"/>
        <v>44491</v>
      </c>
      <c r="G354" s="118">
        <f t="shared" si="276"/>
        <v>1.2499558393798349E-2</v>
      </c>
      <c r="H354" s="119">
        <f t="shared" si="290"/>
        <v>44550</v>
      </c>
      <c r="I354" s="119">
        <f t="shared" si="277"/>
        <v>44550</v>
      </c>
      <c r="J354" s="120">
        <f t="shared" si="285"/>
        <v>20</v>
      </c>
      <c r="K354" s="120">
        <f t="shared" si="273"/>
        <v>6</v>
      </c>
      <c r="L354" s="8">
        <f t="shared" si="286"/>
        <v>1.0037335700000001</v>
      </c>
      <c r="M354" s="121">
        <f t="shared" si="274"/>
        <v>1.0115996199999999</v>
      </c>
      <c r="N354" s="121">
        <f t="shared" si="294"/>
        <v>1.1027917509937935</v>
      </c>
      <c r="O354" s="114">
        <f t="shared" si="270"/>
        <v>1.1069091</v>
      </c>
      <c r="P354" s="114">
        <f t="shared" si="278"/>
        <v>1106.9091000000001</v>
      </c>
      <c r="Q354" s="11">
        <f t="shared" si="291"/>
        <v>0</v>
      </c>
      <c r="R354" s="30">
        <f t="shared" si="287"/>
        <v>0</v>
      </c>
      <c r="S354" s="8">
        <f t="shared" si="279"/>
        <v>0</v>
      </c>
      <c r="T354" s="123">
        <f t="shared" si="288"/>
        <v>8.5599999999999996E-2</v>
      </c>
      <c r="U354" s="122">
        <f t="shared" si="269"/>
        <v>6</v>
      </c>
      <c r="V354" s="122">
        <v>252</v>
      </c>
      <c r="W354" s="121">
        <f t="shared" si="280"/>
        <v>1.0019574570000001</v>
      </c>
      <c r="X354" s="114">
        <f t="shared" si="281"/>
        <v>2.1667269600000001</v>
      </c>
      <c r="Y354" s="114">
        <f t="shared" si="282"/>
        <v>0</v>
      </c>
      <c r="Z354" s="126" t="str">
        <f t="shared" si="292"/>
        <v>A+J=</v>
      </c>
      <c r="AA354" s="119">
        <f t="shared" si="293"/>
        <v>44550</v>
      </c>
      <c r="AB354" s="4"/>
      <c r="AD354" s="174">
        <f>[2]Plan1!$A408</f>
        <v>48945</v>
      </c>
      <c r="AE354" s="144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83"/>
        <v>44531</v>
      </c>
      <c r="B355" s="114">
        <f t="shared" si="275"/>
        <v>1110.1266508799999</v>
      </c>
      <c r="C355" s="114">
        <f t="shared" si="289"/>
        <v>1000</v>
      </c>
      <c r="D355" s="115">
        <f t="shared" si="284"/>
        <v>5944.21</v>
      </c>
      <c r="E355" s="116">
        <f t="shared" si="271"/>
        <v>6018.51</v>
      </c>
      <c r="F355" s="117">
        <f t="shared" si="272"/>
        <v>44491</v>
      </c>
      <c r="G355" s="118">
        <f t="shared" si="276"/>
        <v>1.2499558393798349E-2</v>
      </c>
      <c r="H355" s="119">
        <f t="shared" si="290"/>
        <v>44550</v>
      </c>
      <c r="I355" s="119">
        <f t="shared" si="277"/>
        <v>44550</v>
      </c>
      <c r="J355" s="120">
        <f t="shared" si="285"/>
        <v>20</v>
      </c>
      <c r="K355" s="120">
        <f t="shared" si="273"/>
        <v>7</v>
      </c>
      <c r="L355" s="8">
        <f t="shared" si="286"/>
        <v>1.0043571899999999</v>
      </c>
      <c r="M355" s="121">
        <f t="shared" si="274"/>
        <v>1.0115996199999999</v>
      </c>
      <c r="N355" s="121">
        <f t="shared" si="294"/>
        <v>1.1027917509937935</v>
      </c>
      <c r="O355" s="114">
        <f t="shared" si="270"/>
        <v>1.1075968199999999</v>
      </c>
      <c r="P355" s="114">
        <f t="shared" si="278"/>
        <v>1107.59682</v>
      </c>
      <c r="Q355" s="11">
        <f t="shared" si="291"/>
        <v>0</v>
      </c>
      <c r="R355" s="30">
        <f t="shared" si="287"/>
        <v>0</v>
      </c>
      <c r="S355" s="8">
        <f t="shared" si="279"/>
        <v>0</v>
      </c>
      <c r="T355" s="123">
        <f t="shared" si="288"/>
        <v>8.5599999999999996E-2</v>
      </c>
      <c r="U355" s="122">
        <f t="shared" si="269"/>
        <v>7</v>
      </c>
      <c r="V355" s="122">
        <v>252</v>
      </c>
      <c r="W355" s="121">
        <f t="shared" si="280"/>
        <v>1.0022840719999999</v>
      </c>
      <c r="X355" s="114">
        <f t="shared" si="281"/>
        <v>2.52983088</v>
      </c>
      <c r="Y355" s="114">
        <f t="shared" si="282"/>
        <v>0</v>
      </c>
      <c r="Z355" s="126" t="str">
        <f t="shared" si="292"/>
        <v>A+J=</v>
      </c>
      <c r="AA355" s="119">
        <f t="shared" si="293"/>
        <v>44550</v>
      </c>
      <c r="AB355" s="4"/>
      <c r="AD355" s="174">
        <f>[2]Plan1!$A409</f>
        <v>48995</v>
      </c>
      <c r="AE355" s="144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83"/>
        <v>44532</v>
      </c>
      <c r="B356" s="114">
        <f t="shared" si="275"/>
        <v>1111.1784637199999</v>
      </c>
      <c r="C356" s="114">
        <f t="shared" si="289"/>
        <v>1000</v>
      </c>
      <c r="D356" s="115">
        <f t="shared" si="284"/>
        <v>5944.21</v>
      </c>
      <c r="E356" s="116">
        <f t="shared" si="271"/>
        <v>6018.51</v>
      </c>
      <c r="F356" s="117">
        <f t="shared" si="272"/>
        <v>44491</v>
      </c>
      <c r="G356" s="118">
        <f t="shared" si="276"/>
        <v>1.2499558393798349E-2</v>
      </c>
      <c r="H356" s="119">
        <f t="shared" si="290"/>
        <v>44550</v>
      </c>
      <c r="I356" s="119">
        <f t="shared" si="277"/>
        <v>44550</v>
      </c>
      <c r="J356" s="120">
        <f t="shared" si="285"/>
        <v>20</v>
      </c>
      <c r="K356" s="120">
        <f t="shared" si="273"/>
        <v>8</v>
      </c>
      <c r="L356" s="8">
        <f t="shared" si="286"/>
        <v>1.0049811900000001</v>
      </c>
      <c r="M356" s="121">
        <f t="shared" si="274"/>
        <v>1.0115996199999999</v>
      </c>
      <c r="N356" s="121">
        <f t="shared" si="294"/>
        <v>1.1027917509937935</v>
      </c>
      <c r="O356" s="114">
        <f t="shared" si="270"/>
        <v>1.10828496</v>
      </c>
      <c r="P356" s="114">
        <f t="shared" si="278"/>
        <v>1108.28496</v>
      </c>
      <c r="Q356" s="11">
        <f t="shared" si="291"/>
        <v>0</v>
      </c>
      <c r="R356" s="30">
        <f t="shared" si="287"/>
        <v>0</v>
      </c>
      <c r="S356" s="8">
        <f t="shared" si="279"/>
        <v>0</v>
      </c>
      <c r="T356" s="123">
        <f t="shared" si="288"/>
        <v>8.5599999999999996E-2</v>
      </c>
      <c r="U356" s="122">
        <f t="shared" si="269"/>
        <v>8</v>
      </c>
      <c r="V356" s="122">
        <v>252</v>
      </c>
      <c r="W356" s="121">
        <f t="shared" si="280"/>
        <v>1.002610794</v>
      </c>
      <c r="X356" s="114">
        <f t="shared" si="281"/>
        <v>2.89350372</v>
      </c>
      <c r="Y356" s="114">
        <f t="shared" si="282"/>
        <v>0</v>
      </c>
      <c r="Z356" s="126" t="str">
        <f t="shared" si="292"/>
        <v>A+J=</v>
      </c>
      <c r="AA356" s="119">
        <f t="shared" si="293"/>
        <v>44550</v>
      </c>
      <c r="AB356" s="4"/>
      <c r="AD356" s="174">
        <f>[2]Plan1!$A410</f>
        <v>48996</v>
      </c>
      <c r="AE356" s="144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83"/>
        <v>44533</v>
      </c>
      <c r="B357" s="114">
        <f t="shared" si="275"/>
        <v>1112.2312850599999</v>
      </c>
      <c r="C357" s="114">
        <f t="shared" si="289"/>
        <v>1000</v>
      </c>
      <c r="D357" s="115">
        <f t="shared" si="284"/>
        <v>5944.21</v>
      </c>
      <c r="E357" s="116">
        <f t="shared" si="271"/>
        <v>6018.51</v>
      </c>
      <c r="F357" s="117">
        <f t="shared" si="272"/>
        <v>44491</v>
      </c>
      <c r="G357" s="118">
        <f t="shared" si="276"/>
        <v>1.2499558393798349E-2</v>
      </c>
      <c r="H357" s="119">
        <f t="shared" si="290"/>
        <v>44550</v>
      </c>
      <c r="I357" s="119">
        <f t="shared" si="277"/>
        <v>44550</v>
      </c>
      <c r="J357" s="120">
        <f t="shared" si="285"/>
        <v>20</v>
      </c>
      <c r="K357" s="120">
        <f t="shared" si="273"/>
        <v>9</v>
      </c>
      <c r="L357" s="8">
        <f t="shared" si="286"/>
        <v>1.00560559</v>
      </c>
      <c r="M357" s="121">
        <f t="shared" si="274"/>
        <v>1.0115996199999999</v>
      </c>
      <c r="N357" s="121">
        <f t="shared" si="294"/>
        <v>1.1027917509937935</v>
      </c>
      <c r="O357" s="114">
        <f t="shared" si="270"/>
        <v>1.10897354</v>
      </c>
      <c r="P357" s="114">
        <f t="shared" si="278"/>
        <v>1108.97354</v>
      </c>
      <c r="Q357" s="11">
        <f t="shared" si="291"/>
        <v>0</v>
      </c>
      <c r="R357" s="30">
        <f t="shared" si="287"/>
        <v>0</v>
      </c>
      <c r="S357" s="8">
        <f t="shared" si="279"/>
        <v>0</v>
      </c>
      <c r="T357" s="123">
        <f t="shared" si="288"/>
        <v>8.5599999999999996E-2</v>
      </c>
      <c r="U357" s="122">
        <f t="shared" ref="U357:U420" si="295">IF(Q356&gt;0,1,IF(K357=K356,U356,U356+1))</f>
        <v>9</v>
      </c>
      <c r="V357" s="122">
        <v>252</v>
      </c>
      <c r="W357" s="121">
        <f t="shared" si="280"/>
        <v>1.0029376219999999</v>
      </c>
      <c r="X357" s="114">
        <f t="shared" si="281"/>
        <v>3.25774506</v>
      </c>
      <c r="Y357" s="114">
        <f t="shared" si="282"/>
        <v>0</v>
      </c>
      <c r="Z357" s="126" t="str">
        <f t="shared" si="292"/>
        <v>A+J=</v>
      </c>
      <c r="AA357" s="119">
        <f t="shared" si="293"/>
        <v>44550</v>
      </c>
      <c r="AB357" s="4"/>
      <c r="AD357" s="174">
        <f>[2]Plan1!$A411</f>
        <v>49041</v>
      </c>
      <c r="AE357" s="144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83"/>
        <v>44534</v>
      </c>
      <c r="B358" s="114">
        <f t="shared" si="275"/>
        <v>1113.28510553</v>
      </c>
      <c r="C358" s="114">
        <f t="shared" si="289"/>
        <v>1000</v>
      </c>
      <c r="D358" s="115">
        <f t="shared" si="284"/>
        <v>5944.21</v>
      </c>
      <c r="E358" s="116">
        <f t="shared" si="271"/>
        <v>6018.51</v>
      </c>
      <c r="F358" s="117">
        <f t="shared" si="272"/>
        <v>44491</v>
      </c>
      <c r="G358" s="118">
        <f t="shared" si="276"/>
        <v>1.2499558393798349E-2</v>
      </c>
      <c r="H358" s="119">
        <f t="shared" si="290"/>
        <v>44550</v>
      </c>
      <c r="I358" s="119">
        <f t="shared" si="277"/>
        <v>44550</v>
      </c>
      <c r="J358" s="120">
        <f t="shared" si="285"/>
        <v>20</v>
      </c>
      <c r="K358" s="120">
        <f t="shared" si="273"/>
        <v>10</v>
      </c>
      <c r="L358" s="8">
        <f t="shared" si="286"/>
        <v>1.0062303699999999</v>
      </c>
      <c r="M358" s="121">
        <f t="shared" si="274"/>
        <v>1.0115996199999999</v>
      </c>
      <c r="N358" s="121">
        <f t="shared" si="294"/>
        <v>1.1027917509937935</v>
      </c>
      <c r="O358" s="114">
        <f t="shared" si="270"/>
        <v>1.1096625499999999</v>
      </c>
      <c r="P358" s="114">
        <f t="shared" si="278"/>
        <v>1109.66255</v>
      </c>
      <c r="Q358" s="11">
        <f t="shared" si="291"/>
        <v>0</v>
      </c>
      <c r="R358" s="30">
        <f t="shared" si="287"/>
        <v>0</v>
      </c>
      <c r="S358" s="8">
        <f t="shared" si="279"/>
        <v>0</v>
      </c>
      <c r="T358" s="123">
        <f t="shared" si="288"/>
        <v>8.5599999999999996E-2</v>
      </c>
      <c r="U358" s="122">
        <f t="shared" si="295"/>
        <v>10</v>
      </c>
      <c r="V358" s="122">
        <v>252</v>
      </c>
      <c r="W358" s="121">
        <f t="shared" si="280"/>
        <v>1.003264556</v>
      </c>
      <c r="X358" s="114">
        <f t="shared" si="281"/>
        <v>3.6225555300000001</v>
      </c>
      <c r="Y358" s="114">
        <f t="shared" si="282"/>
        <v>0</v>
      </c>
      <c r="Z358" s="126" t="str">
        <f t="shared" si="292"/>
        <v>A+J=</v>
      </c>
      <c r="AA358" s="119">
        <f t="shared" si="293"/>
        <v>44550</v>
      </c>
      <c r="AB358" s="4"/>
      <c r="AD358" s="174">
        <f>[2]Plan1!$A412</f>
        <v>49055</v>
      </c>
      <c r="AE358" s="144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83"/>
        <v>44535</v>
      </c>
      <c r="B359" s="114">
        <f t="shared" si="275"/>
        <v>1113.28510553</v>
      </c>
      <c r="C359" s="114">
        <f t="shared" si="289"/>
        <v>1000</v>
      </c>
      <c r="D359" s="115">
        <f t="shared" si="284"/>
        <v>5944.21</v>
      </c>
      <c r="E359" s="116">
        <f t="shared" si="271"/>
        <v>6018.51</v>
      </c>
      <c r="F359" s="117">
        <f t="shared" si="272"/>
        <v>44491</v>
      </c>
      <c r="G359" s="118">
        <f t="shared" si="276"/>
        <v>1.2499558393798349E-2</v>
      </c>
      <c r="H359" s="119">
        <f t="shared" si="290"/>
        <v>44550</v>
      </c>
      <c r="I359" s="119">
        <f t="shared" si="277"/>
        <v>44550</v>
      </c>
      <c r="J359" s="120">
        <f t="shared" si="285"/>
        <v>20</v>
      </c>
      <c r="K359" s="120">
        <f t="shared" si="273"/>
        <v>10</v>
      </c>
      <c r="L359" s="8">
        <f t="shared" si="286"/>
        <v>1.0062303699999999</v>
      </c>
      <c r="M359" s="121">
        <f t="shared" si="274"/>
        <v>1.0115996199999999</v>
      </c>
      <c r="N359" s="121">
        <f t="shared" si="294"/>
        <v>1.1027917509937935</v>
      </c>
      <c r="O359" s="114">
        <f t="shared" si="270"/>
        <v>1.1096625499999999</v>
      </c>
      <c r="P359" s="114">
        <f t="shared" si="278"/>
        <v>1109.66255</v>
      </c>
      <c r="Q359" s="11">
        <f t="shared" si="291"/>
        <v>0</v>
      </c>
      <c r="R359" s="30">
        <f t="shared" si="287"/>
        <v>0</v>
      </c>
      <c r="S359" s="8">
        <f t="shared" si="279"/>
        <v>0</v>
      </c>
      <c r="T359" s="123">
        <f t="shared" si="288"/>
        <v>8.5599999999999996E-2</v>
      </c>
      <c r="U359" s="122">
        <f t="shared" si="295"/>
        <v>10</v>
      </c>
      <c r="V359" s="122">
        <v>252</v>
      </c>
      <c r="W359" s="121">
        <f t="shared" si="280"/>
        <v>1.003264556</v>
      </c>
      <c r="X359" s="114">
        <f t="shared" si="281"/>
        <v>3.6225555300000001</v>
      </c>
      <c r="Y359" s="114">
        <f t="shared" si="282"/>
        <v>0</v>
      </c>
      <c r="Z359" s="126" t="str">
        <f t="shared" si="292"/>
        <v>A+J=</v>
      </c>
      <c r="AA359" s="119">
        <f t="shared" si="293"/>
        <v>44550</v>
      </c>
      <c r="AB359" s="4"/>
      <c r="AD359" s="174">
        <f>[2]Plan1!$A413</f>
        <v>49065</v>
      </c>
      <c r="AE359" s="144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83"/>
        <v>44536</v>
      </c>
      <c r="B360" s="114">
        <f t="shared" si="275"/>
        <v>1113.28510553</v>
      </c>
      <c r="C360" s="114">
        <f t="shared" si="289"/>
        <v>1000</v>
      </c>
      <c r="D360" s="115">
        <f t="shared" si="284"/>
        <v>5944.21</v>
      </c>
      <c r="E360" s="116">
        <f t="shared" si="271"/>
        <v>6018.51</v>
      </c>
      <c r="F360" s="117">
        <f t="shared" si="272"/>
        <v>44491</v>
      </c>
      <c r="G360" s="118">
        <f t="shared" si="276"/>
        <v>1.2499558393798349E-2</v>
      </c>
      <c r="H360" s="119">
        <f t="shared" si="290"/>
        <v>44550</v>
      </c>
      <c r="I360" s="119">
        <f t="shared" si="277"/>
        <v>44550</v>
      </c>
      <c r="J360" s="120">
        <f t="shared" si="285"/>
        <v>20</v>
      </c>
      <c r="K360" s="120">
        <f t="shared" si="273"/>
        <v>10</v>
      </c>
      <c r="L360" s="8">
        <f t="shared" si="286"/>
        <v>1.0062303699999999</v>
      </c>
      <c r="M360" s="121">
        <f t="shared" si="274"/>
        <v>1.0115996199999999</v>
      </c>
      <c r="N360" s="121">
        <f t="shared" si="294"/>
        <v>1.1027917509937935</v>
      </c>
      <c r="O360" s="114">
        <f t="shared" si="270"/>
        <v>1.1096625499999999</v>
      </c>
      <c r="P360" s="114">
        <f t="shared" si="278"/>
        <v>1109.66255</v>
      </c>
      <c r="Q360" s="11">
        <f t="shared" si="291"/>
        <v>0</v>
      </c>
      <c r="R360" s="30">
        <f t="shared" si="287"/>
        <v>0</v>
      </c>
      <c r="S360" s="8">
        <f t="shared" si="279"/>
        <v>0</v>
      </c>
      <c r="T360" s="123">
        <f t="shared" si="288"/>
        <v>8.5599999999999996E-2</v>
      </c>
      <c r="U360" s="122">
        <f t="shared" si="295"/>
        <v>10</v>
      </c>
      <c r="V360" s="122">
        <v>252</v>
      </c>
      <c r="W360" s="121">
        <f t="shared" si="280"/>
        <v>1.003264556</v>
      </c>
      <c r="X360" s="114">
        <f t="shared" si="281"/>
        <v>3.6225555300000001</v>
      </c>
      <c r="Y360" s="114">
        <f t="shared" si="282"/>
        <v>0</v>
      </c>
      <c r="Z360" s="126" t="str">
        <f t="shared" si="292"/>
        <v>A+J=</v>
      </c>
      <c r="AA360" s="119">
        <f t="shared" si="293"/>
        <v>44550</v>
      </c>
      <c r="AB360" s="4"/>
      <c r="AD360" s="174">
        <f>[2]Plan1!$A414</f>
        <v>49103</v>
      </c>
      <c r="AE360" s="144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83"/>
        <v>44537</v>
      </c>
      <c r="B361" s="114">
        <f t="shared" si="275"/>
        <v>1114.33990791</v>
      </c>
      <c r="C361" s="114">
        <f t="shared" si="289"/>
        <v>1000</v>
      </c>
      <c r="D361" s="115">
        <f t="shared" si="284"/>
        <v>5944.21</v>
      </c>
      <c r="E361" s="116">
        <f t="shared" si="271"/>
        <v>6018.51</v>
      </c>
      <c r="F361" s="117">
        <f t="shared" si="272"/>
        <v>44491</v>
      </c>
      <c r="G361" s="118">
        <f t="shared" si="276"/>
        <v>1.2499558393798349E-2</v>
      </c>
      <c r="H361" s="119">
        <f t="shared" si="290"/>
        <v>44550</v>
      </c>
      <c r="I361" s="119">
        <f t="shared" si="277"/>
        <v>44550</v>
      </c>
      <c r="J361" s="120">
        <f t="shared" si="285"/>
        <v>20</v>
      </c>
      <c r="K361" s="120">
        <f t="shared" si="273"/>
        <v>11</v>
      </c>
      <c r="L361" s="8">
        <f t="shared" si="286"/>
        <v>1.0068555299999999</v>
      </c>
      <c r="M361" s="121">
        <f t="shared" si="274"/>
        <v>1.0115996199999999</v>
      </c>
      <c r="N361" s="121">
        <f t="shared" si="294"/>
        <v>1.1027917509937935</v>
      </c>
      <c r="O361" s="114">
        <f t="shared" ref="O361:O424" si="296">TRUNC(TRUNC((L361*N361),15),8)</f>
        <v>1.11035197</v>
      </c>
      <c r="P361" s="114">
        <f t="shared" si="278"/>
        <v>1110.3519699999999</v>
      </c>
      <c r="Q361" s="11">
        <f t="shared" si="291"/>
        <v>0</v>
      </c>
      <c r="R361" s="30">
        <f t="shared" si="287"/>
        <v>0</v>
      </c>
      <c r="S361" s="8">
        <f t="shared" si="279"/>
        <v>0</v>
      </c>
      <c r="T361" s="123">
        <f t="shared" si="288"/>
        <v>8.5599999999999996E-2</v>
      </c>
      <c r="U361" s="122">
        <f t="shared" si="295"/>
        <v>11</v>
      </c>
      <c r="V361" s="122">
        <v>252</v>
      </c>
      <c r="W361" s="121">
        <f t="shared" si="280"/>
        <v>1.0035915980000001</v>
      </c>
      <c r="X361" s="114">
        <f t="shared" si="281"/>
        <v>3.9879379099999999</v>
      </c>
      <c r="Y361" s="114">
        <f t="shared" si="282"/>
        <v>0</v>
      </c>
      <c r="Z361" s="126" t="str">
        <f t="shared" si="292"/>
        <v>A+J=</v>
      </c>
      <c r="AA361" s="119">
        <f t="shared" si="293"/>
        <v>44550</v>
      </c>
      <c r="AB361" s="4"/>
      <c r="AD361" s="174">
        <f>[2]Plan1!$A415</f>
        <v>49194</v>
      </c>
      <c r="AE361" s="144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83"/>
        <v>44538</v>
      </c>
      <c r="B362" s="114">
        <f t="shared" si="275"/>
        <v>1115.3957196099998</v>
      </c>
      <c r="C362" s="114">
        <f t="shared" si="289"/>
        <v>1000</v>
      </c>
      <c r="D362" s="115">
        <f t="shared" si="284"/>
        <v>5944.21</v>
      </c>
      <c r="E362" s="116">
        <f t="shared" ref="E362:E425" si="297">IF($K362=1,VLOOKUP($A361,$AO$10:$AS$131,4),E361)</f>
        <v>6018.51</v>
      </c>
      <c r="F362" s="117">
        <f t="shared" ref="F362:F425" si="298">IF($K362=1,VLOOKUP($A361,$AO$10:$AS$131,5),F361)</f>
        <v>44491</v>
      </c>
      <c r="G362" s="118">
        <f t="shared" si="276"/>
        <v>1.2499558393798349E-2</v>
      </c>
      <c r="H362" s="119">
        <f t="shared" si="290"/>
        <v>44550</v>
      </c>
      <c r="I362" s="119">
        <f t="shared" si="277"/>
        <v>44550</v>
      </c>
      <c r="J362" s="120">
        <f t="shared" si="285"/>
        <v>20</v>
      </c>
      <c r="K362" s="120">
        <f t="shared" ref="K362:K425" si="299">(J362-(NETWORKDAYS(A362,I362,AD$176:AD$502)-1))</f>
        <v>12</v>
      </c>
      <c r="L362" s="8">
        <f t="shared" si="286"/>
        <v>1.00748109</v>
      </c>
      <c r="M362" s="121">
        <f t="shared" ref="M362:M425" si="300">IF(I362&gt;I361,L361,M361)</f>
        <v>1.0115996199999999</v>
      </c>
      <c r="N362" s="121">
        <f t="shared" si="294"/>
        <v>1.1027917509937935</v>
      </c>
      <c r="O362" s="114">
        <f t="shared" si="296"/>
        <v>1.11104183</v>
      </c>
      <c r="P362" s="114">
        <f t="shared" si="278"/>
        <v>1111.0418299999999</v>
      </c>
      <c r="Q362" s="11">
        <f t="shared" si="291"/>
        <v>0</v>
      </c>
      <c r="R362" s="30">
        <f t="shared" si="287"/>
        <v>0</v>
      </c>
      <c r="S362" s="8">
        <f t="shared" si="279"/>
        <v>0</v>
      </c>
      <c r="T362" s="123">
        <f t="shared" si="288"/>
        <v>8.5599999999999996E-2</v>
      </c>
      <c r="U362" s="122">
        <f t="shared" si="295"/>
        <v>12</v>
      </c>
      <c r="V362" s="122">
        <v>252</v>
      </c>
      <c r="W362" s="121">
        <f t="shared" si="280"/>
        <v>1.003918745</v>
      </c>
      <c r="X362" s="114">
        <f t="shared" si="281"/>
        <v>4.3538896100000004</v>
      </c>
      <c r="Y362" s="114">
        <f t="shared" si="282"/>
        <v>0</v>
      </c>
      <c r="Z362" s="126" t="str">
        <f t="shared" si="292"/>
        <v>A+J=</v>
      </c>
      <c r="AA362" s="119">
        <f t="shared" si="293"/>
        <v>44550</v>
      </c>
      <c r="AB362" s="4"/>
      <c r="AD362" s="174">
        <f>[2]Plan1!$A416</f>
        <v>49229</v>
      </c>
      <c r="AE362" s="144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83"/>
        <v>44539</v>
      </c>
      <c r="B363" s="114">
        <f t="shared" si="275"/>
        <v>1116.4525345799998</v>
      </c>
      <c r="C363" s="114">
        <f t="shared" si="289"/>
        <v>1000</v>
      </c>
      <c r="D363" s="115">
        <f t="shared" si="284"/>
        <v>5944.21</v>
      </c>
      <c r="E363" s="116">
        <f t="shared" si="297"/>
        <v>6018.51</v>
      </c>
      <c r="F363" s="117">
        <f t="shared" si="298"/>
        <v>44491</v>
      </c>
      <c r="G363" s="118">
        <f t="shared" si="276"/>
        <v>1.2499558393798349E-2</v>
      </c>
      <c r="H363" s="119">
        <f t="shared" si="290"/>
        <v>44550</v>
      </c>
      <c r="I363" s="119">
        <f t="shared" si="277"/>
        <v>44550</v>
      </c>
      <c r="J363" s="120">
        <f t="shared" si="285"/>
        <v>20</v>
      </c>
      <c r="K363" s="120">
        <f t="shared" si="299"/>
        <v>13</v>
      </c>
      <c r="L363" s="8">
        <f t="shared" si="286"/>
        <v>1.0081070400000001</v>
      </c>
      <c r="M363" s="121">
        <f t="shared" si="300"/>
        <v>1.0115996199999999</v>
      </c>
      <c r="N363" s="121">
        <f t="shared" si="294"/>
        <v>1.1027917509937935</v>
      </c>
      <c r="O363" s="114">
        <f t="shared" si="296"/>
        <v>1.1117321200000001</v>
      </c>
      <c r="P363" s="114">
        <f t="shared" si="278"/>
        <v>1111.7321199999999</v>
      </c>
      <c r="Q363" s="11">
        <f t="shared" si="291"/>
        <v>0</v>
      </c>
      <c r="R363" s="30">
        <f t="shared" si="287"/>
        <v>0</v>
      </c>
      <c r="S363" s="8">
        <f t="shared" si="279"/>
        <v>0</v>
      </c>
      <c r="T363" s="123">
        <f t="shared" si="288"/>
        <v>8.5599999999999996E-2</v>
      </c>
      <c r="U363" s="122">
        <f t="shared" si="295"/>
        <v>13</v>
      </c>
      <c r="V363" s="122">
        <v>252</v>
      </c>
      <c r="W363" s="121">
        <f t="shared" si="280"/>
        <v>1.004246</v>
      </c>
      <c r="X363" s="114">
        <f t="shared" si="281"/>
        <v>4.7204145799999999</v>
      </c>
      <c r="Y363" s="114">
        <f t="shared" si="282"/>
        <v>0</v>
      </c>
      <c r="Z363" s="126" t="str">
        <f t="shared" si="292"/>
        <v>A+J=</v>
      </c>
      <c r="AA363" s="119">
        <f t="shared" si="293"/>
        <v>44550</v>
      </c>
      <c r="AB363" s="4"/>
      <c r="AD363" s="174">
        <f>[2]Plan1!$A417</f>
        <v>49250</v>
      </c>
      <c r="AE363" s="144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83"/>
        <v>44540</v>
      </c>
      <c r="B364" s="114">
        <f t="shared" si="275"/>
        <v>1117.5103411800001</v>
      </c>
      <c r="C364" s="114">
        <f t="shared" si="289"/>
        <v>1000</v>
      </c>
      <c r="D364" s="115">
        <f t="shared" si="284"/>
        <v>5944.21</v>
      </c>
      <c r="E364" s="116">
        <f t="shared" si="297"/>
        <v>6018.51</v>
      </c>
      <c r="F364" s="117">
        <f t="shared" si="298"/>
        <v>44491</v>
      </c>
      <c r="G364" s="118">
        <f t="shared" si="276"/>
        <v>1.2499558393798349E-2</v>
      </c>
      <c r="H364" s="119">
        <f t="shared" si="290"/>
        <v>44550</v>
      </c>
      <c r="I364" s="119">
        <f t="shared" si="277"/>
        <v>44550</v>
      </c>
      <c r="J364" s="120">
        <f t="shared" si="285"/>
        <v>20</v>
      </c>
      <c r="K364" s="120">
        <f t="shared" si="299"/>
        <v>14</v>
      </c>
      <c r="L364" s="8">
        <f t="shared" si="286"/>
        <v>1.0087333700000001</v>
      </c>
      <c r="M364" s="121">
        <f t="shared" si="300"/>
        <v>1.0115996199999999</v>
      </c>
      <c r="N364" s="121">
        <f t="shared" si="294"/>
        <v>1.1027917509937935</v>
      </c>
      <c r="O364" s="114">
        <f t="shared" si="296"/>
        <v>1.1124228300000001</v>
      </c>
      <c r="P364" s="114">
        <f t="shared" si="278"/>
        <v>1112.42283</v>
      </c>
      <c r="Q364" s="11">
        <f t="shared" si="291"/>
        <v>0</v>
      </c>
      <c r="R364" s="30">
        <f t="shared" si="287"/>
        <v>0</v>
      </c>
      <c r="S364" s="8">
        <f t="shared" si="279"/>
        <v>0</v>
      </c>
      <c r="T364" s="123">
        <f t="shared" si="288"/>
        <v>8.5599999999999996E-2</v>
      </c>
      <c r="U364" s="122">
        <f t="shared" si="295"/>
        <v>14</v>
      </c>
      <c r="V364" s="122">
        <v>252</v>
      </c>
      <c r="W364" s="121">
        <f t="shared" si="280"/>
        <v>1.0045733610000001</v>
      </c>
      <c r="X364" s="114">
        <f t="shared" si="281"/>
        <v>5.0875111799999999</v>
      </c>
      <c r="Y364" s="114">
        <f t="shared" si="282"/>
        <v>0</v>
      </c>
      <c r="Z364" s="126" t="str">
        <f t="shared" si="292"/>
        <v>A+J=</v>
      </c>
      <c r="AA364" s="119">
        <f t="shared" si="293"/>
        <v>44550</v>
      </c>
      <c r="AB364" s="4"/>
      <c r="AD364" s="174">
        <f>[2]Plan1!$A418</f>
        <v>49263</v>
      </c>
      <c r="AE364" s="144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83"/>
        <v>44541</v>
      </c>
      <c r="B365" s="114">
        <f t="shared" si="275"/>
        <v>1118.56916127</v>
      </c>
      <c r="C365" s="114">
        <f t="shared" si="289"/>
        <v>1000</v>
      </c>
      <c r="D365" s="115">
        <f t="shared" si="284"/>
        <v>5944.21</v>
      </c>
      <c r="E365" s="116">
        <f t="shared" si="297"/>
        <v>6018.51</v>
      </c>
      <c r="F365" s="117">
        <f t="shared" si="298"/>
        <v>44491</v>
      </c>
      <c r="G365" s="118">
        <f t="shared" si="276"/>
        <v>1.2499558393798349E-2</v>
      </c>
      <c r="H365" s="119">
        <f t="shared" si="290"/>
        <v>44550</v>
      </c>
      <c r="I365" s="119">
        <f t="shared" si="277"/>
        <v>44550</v>
      </c>
      <c r="J365" s="120">
        <f t="shared" si="285"/>
        <v>20</v>
      </c>
      <c r="K365" s="120">
        <f t="shared" si="299"/>
        <v>15</v>
      </c>
      <c r="L365" s="8">
        <f t="shared" si="286"/>
        <v>1.0093600899999999</v>
      </c>
      <c r="M365" s="121">
        <f t="shared" si="300"/>
        <v>1.0115996199999999</v>
      </c>
      <c r="N365" s="121">
        <f t="shared" si="294"/>
        <v>1.1027917509937935</v>
      </c>
      <c r="O365" s="114">
        <f t="shared" si="296"/>
        <v>1.1131139800000001</v>
      </c>
      <c r="P365" s="114">
        <f t="shared" si="278"/>
        <v>1113.1139800000001</v>
      </c>
      <c r="Q365" s="11">
        <f t="shared" si="291"/>
        <v>0</v>
      </c>
      <c r="R365" s="30">
        <f t="shared" si="287"/>
        <v>0</v>
      </c>
      <c r="S365" s="8">
        <f t="shared" si="279"/>
        <v>0</v>
      </c>
      <c r="T365" s="123">
        <f t="shared" si="288"/>
        <v>8.5599999999999996E-2</v>
      </c>
      <c r="U365" s="122">
        <f t="shared" si="295"/>
        <v>15</v>
      </c>
      <c r="V365" s="122">
        <v>252</v>
      </c>
      <c r="W365" s="121">
        <f t="shared" si="280"/>
        <v>1.0049008290000001</v>
      </c>
      <c r="X365" s="114">
        <f t="shared" si="281"/>
        <v>5.4551812699999997</v>
      </c>
      <c r="Y365" s="114">
        <f t="shared" si="282"/>
        <v>0</v>
      </c>
      <c r="Z365" s="126" t="str">
        <f t="shared" si="292"/>
        <v>A+J=</v>
      </c>
      <c r="AA365" s="119">
        <f t="shared" si="293"/>
        <v>44550</v>
      </c>
      <c r="AB365" s="4"/>
      <c r="AD365" s="174">
        <f>[2]Plan1!$A419</f>
        <v>49268</v>
      </c>
      <c r="AE365" s="144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83"/>
        <v>44542</v>
      </c>
      <c r="B366" s="114">
        <f t="shared" si="275"/>
        <v>1118.56916127</v>
      </c>
      <c r="C366" s="114">
        <f t="shared" si="289"/>
        <v>1000</v>
      </c>
      <c r="D366" s="115">
        <f t="shared" si="284"/>
        <v>5944.21</v>
      </c>
      <c r="E366" s="116">
        <f t="shared" si="297"/>
        <v>6018.51</v>
      </c>
      <c r="F366" s="117">
        <f t="shared" si="298"/>
        <v>44491</v>
      </c>
      <c r="G366" s="118">
        <f t="shared" si="276"/>
        <v>1.2499558393798349E-2</v>
      </c>
      <c r="H366" s="119">
        <f t="shared" si="290"/>
        <v>44550</v>
      </c>
      <c r="I366" s="119">
        <f t="shared" si="277"/>
        <v>44550</v>
      </c>
      <c r="J366" s="120">
        <f t="shared" si="285"/>
        <v>20</v>
      </c>
      <c r="K366" s="120">
        <f t="shared" si="299"/>
        <v>15</v>
      </c>
      <c r="L366" s="8">
        <f t="shared" si="286"/>
        <v>1.0093600899999999</v>
      </c>
      <c r="M366" s="121">
        <f t="shared" si="300"/>
        <v>1.0115996199999999</v>
      </c>
      <c r="N366" s="121">
        <f t="shared" si="294"/>
        <v>1.1027917509937935</v>
      </c>
      <c r="O366" s="114">
        <f t="shared" si="296"/>
        <v>1.1131139800000001</v>
      </c>
      <c r="P366" s="114">
        <f t="shared" si="278"/>
        <v>1113.1139800000001</v>
      </c>
      <c r="Q366" s="11">
        <f t="shared" si="291"/>
        <v>0</v>
      </c>
      <c r="R366" s="30">
        <f t="shared" si="287"/>
        <v>0</v>
      </c>
      <c r="S366" s="8">
        <f t="shared" si="279"/>
        <v>0</v>
      </c>
      <c r="T366" s="123">
        <f t="shared" si="288"/>
        <v>8.5599999999999996E-2</v>
      </c>
      <c r="U366" s="122">
        <f t="shared" si="295"/>
        <v>15</v>
      </c>
      <c r="V366" s="122">
        <v>252</v>
      </c>
      <c r="W366" s="121">
        <f t="shared" si="280"/>
        <v>1.0049008290000001</v>
      </c>
      <c r="X366" s="114">
        <f t="shared" si="281"/>
        <v>5.4551812699999997</v>
      </c>
      <c r="Y366" s="114">
        <f t="shared" si="282"/>
        <v>0</v>
      </c>
      <c r="Z366" s="126" t="str">
        <f t="shared" si="292"/>
        <v>A+J=</v>
      </c>
      <c r="AA366" s="119">
        <f t="shared" si="293"/>
        <v>44550</v>
      </c>
      <c r="AB366" s="4"/>
      <c r="AD366" s="174">
        <f>[2]Plan1!$A420</f>
        <v>49303</v>
      </c>
      <c r="AE366" s="144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83"/>
        <v>44543</v>
      </c>
      <c r="B367" s="114">
        <f t="shared" si="275"/>
        <v>1118.56916127</v>
      </c>
      <c r="C367" s="114">
        <f t="shared" si="289"/>
        <v>1000</v>
      </c>
      <c r="D367" s="115">
        <f t="shared" si="284"/>
        <v>5944.21</v>
      </c>
      <c r="E367" s="116">
        <f t="shared" si="297"/>
        <v>6018.51</v>
      </c>
      <c r="F367" s="117">
        <f t="shared" si="298"/>
        <v>44491</v>
      </c>
      <c r="G367" s="118">
        <f t="shared" si="276"/>
        <v>1.2499558393798349E-2</v>
      </c>
      <c r="H367" s="119">
        <f t="shared" si="290"/>
        <v>44550</v>
      </c>
      <c r="I367" s="119">
        <f t="shared" si="277"/>
        <v>44550</v>
      </c>
      <c r="J367" s="120">
        <f t="shared" si="285"/>
        <v>20</v>
      </c>
      <c r="K367" s="120">
        <f t="shared" si="299"/>
        <v>15</v>
      </c>
      <c r="L367" s="8">
        <f t="shared" si="286"/>
        <v>1.0093600899999999</v>
      </c>
      <c r="M367" s="121">
        <f t="shared" si="300"/>
        <v>1.0115996199999999</v>
      </c>
      <c r="N367" s="121">
        <f t="shared" si="294"/>
        <v>1.1027917509937935</v>
      </c>
      <c r="O367" s="114">
        <f t="shared" si="296"/>
        <v>1.1131139800000001</v>
      </c>
      <c r="P367" s="114">
        <f t="shared" si="278"/>
        <v>1113.1139800000001</v>
      </c>
      <c r="Q367" s="11">
        <f t="shared" si="291"/>
        <v>0</v>
      </c>
      <c r="R367" s="30">
        <f t="shared" si="287"/>
        <v>0</v>
      </c>
      <c r="S367" s="8">
        <f t="shared" si="279"/>
        <v>0</v>
      </c>
      <c r="T367" s="123">
        <f t="shared" si="288"/>
        <v>8.5599999999999996E-2</v>
      </c>
      <c r="U367" s="122">
        <f t="shared" si="295"/>
        <v>15</v>
      </c>
      <c r="V367" s="122">
        <v>252</v>
      </c>
      <c r="W367" s="121">
        <f t="shared" si="280"/>
        <v>1.0049008290000001</v>
      </c>
      <c r="X367" s="114">
        <f t="shared" si="281"/>
        <v>5.4551812699999997</v>
      </c>
      <c r="Y367" s="114">
        <f t="shared" si="282"/>
        <v>0</v>
      </c>
      <c r="Z367" s="126" t="str">
        <f t="shared" si="292"/>
        <v>A+J=</v>
      </c>
      <c r="AA367" s="119">
        <f t="shared" si="293"/>
        <v>44550</v>
      </c>
      <c r="AB367" s="4"/>
      <c r="AD367" s="174">
        <f>[2]Plan1!$A421</f>
        <v>49310</v>
      </c>
      <c r="AE367" s="144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83"/>
        <v>44544</v>
      </c>
      <c r="B368" s="114">
        <f t="shared" si="275"/>
        <v>1119.6289742700001</v>
      </c>
      <c r="C368" s="114">
        <f t="shared" si="289"/>
        <v>1000</v>
      </c>
      <c r="D368" s="115">
        <f t="shared" si="284"/>
        <v>5944.21</v>
      </c>
      <c r="E368" s="116">
        <f t="shared" si="297"/>
        <v>6018.51</v>
      </c>
      <c r="F368" s="117">
        <f t="shared" si="298"/>
        <v>44491</v>
      </c>
      <c r="G368" s="118">
        <f t="shared" si="276"/>
        <v>1.2499558393798349E-2</v>
      </c>
      <c r="H368" s="119">
        <f t="shared" si="290"/>
        <v>44550</v>
      </c>
      <c r="I368" s="119">
        <f t="shared" si="277"/>
        <v>44550</v>
      </c>
      <c r="J368" s="120">
        <f t="shared" si="285"/>
        <v>20</v>
      </c>
      <c r="K368" s="120">
        <f t="shared" si="299"/>
        <v>16</v>
      </c>
      <c r="L368" s="8">
        <f t="shared" si="286"/>
        <v>1.0099872000000001</v>
      </c>
      <c r="M368" s="121">
        <f t="shared" si="300"/>
        <v>1.0115996199999999</v>
      </c>
      <c r="N368" s="121">
        <f t="shared" si="294"/>
        <v>1.1027917509937935</v>
      </c>
      <c r="O368" s="114">
        <f t="shared" si="296"/>
        <v>1.1138055499999999</v>
      </c>
      <c r="P368" s="114">
        <f t="shared" si="278"/>
        <v>1113.80555</v>
      </c>
      <c r="Q368" s="11">
        <f t="shared" si="291"/>
        <v>0</v>
      </c>
      <c r="R368" s="30">
        <f t="shared" si="287"/>
        <v>0</v>
      </c>
      <c r="S368" s="8">
        <f t="shared" si="279"/>
        <v>0</v>
      </c>
      <c r="T368" s="123">
        <f t="shared" si="288"/>
        <v>8.5599999999999996E-2</v>
      </c>
      <c r="U368" s="122">
        <f t="shared" si="295"/>
        <v>16</v>
      </c>
      <c r="V368" s="122">
        <v>252</v>
      </c>
      <c r="W368" s="121">
        <f t="shared" si="280"/>
        <v>1.005228403</v>
      </c>
      <c r="X368" s="114">
        <f t="shared" si="281"/>
        <v>5.8234242700000003</v>
      </c>
      <c r="Y368" s="114">
        <f t="shared" si="282"/>
        <v>0</v>
      </c>
      <c r="Z368" s="126" t="str">
        <f t="shared" si="292"/>
        <v>A+J=</v>
      </c>
      <c r="AA368" s="119">
        <f t="shared" si="293"/>
        <v>44550</v>
      </c>
      <c r="AB368" s="4"/>
      <c r="AD368" s="174">
        <f>[2]Plan1!$A422</f>
        <v>49345</v>
      </c>
      <c r="AE368" s="144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83"/>
        <v>44545</v>
      </c>
      <c r="B369" s="114">
        <f t="shared" si="275"/>
        <v>1120.68980317</v>
      </c>
      <c r="C369" s="114">
        <f t="shared" si="289"/>
        <v>1000</v>
      </c>
      <c r="D369" s="115">
        <f t="shared" si="284"/>
        <v>5944.21</v>
      </c>
      <c r="E369" s="116">
        <f t="shared" si="297"/>
        <v>6018.51</v>
      </c>
      <c r="F369" s="117">
        <f t="shared" si="298"/>
        <v>44491</v>
      </c>
      <c r="G369" s="118">
        <f t="shared" si="276"/>
        <v>1.2499558393798349E-2</v>
      </c>
      <c r="H369" s="119">
        <f t="shared" si="290"/>
        <v>44550</v>
      </c>
      <c r="I369" s="119">
        <f t="shared" si="277"/>
        <v>44550</v>
      </c>
      <c r="J369" s="120">
        <f t="shared" si="285"/>
        <v>20</v>
      </c>
      <c r="K369" s="120">
        <f t="shared" si="299"/>
        <v>17</v>
      </c>
      <c r="L369" s="8">
        <f t="shared" si="286"/>
        <v>1.01061471</v>
      </c>
      <c r="M369" s="121">
        <f t="shared" si="300"/>
        <v>1.0115996199999999</v>
      </c>
      <c r="N369" s="121">
        <f t="shared" si="294"/>
        <v>1.1027917509937935</v>
      </c>
      <c r="O369" s="114">
        <f t="shared" si="296"/>
        <v>1.11449756</v>
      </c>
      <c r="P369" s="114">
        <f t="shared" si="278"/>
        <v>1114.49756</v>
      </c>
      <c r="Q369" s="11">
        <f t="shared" si="291"/>
        <v>0</v>
      </c>
      <c r="R369" s="30">
        <f t="shared" si="287"/>
        <v>0</v>
      </c>
      <c r="S369" s="8">
        <f t="shared" si="279"/>
        <v>0</v>
      </c>
      <c r="T369" s="123">
        <f t="shared" si="288"/>
        <v>8.5599999999999996E-2</v>
      </c>
      <c r="U369" s="122">
        <f t="shared" si="295"/>
        <v>17</v>
      </c>
      <c r="V369" s="122">
        <v>252</v>
      </c>
      <c r="W369" s="121">
        <f t="shared" si="280"/>
        <v>1.005556085</v>
      </c>
      <c r="X369" s="114">
        <f t="shared" si="281"/>
        <v>6.1922431700000002</v>
      </c>
      <c r="Y369" s="114">
        <f t="shared" si="282"/>
        <v>0</v>
      </c>
      <c r="Z369" s="126" t="str">
        <f t="shared" si="292"/>
        <v>A+J=</v>
      </c>
      <c r="AA369" s="119">
        <f t="shared" si="293"/>
        <v>44550</v>
      </c>
      <c r="AB369" s="4"/>
      <c r="AD369" s="174">
        <f>[2]Plan1!$A423</f>
        <v>49346</v>
      </c>
      <c r="AE369" s="144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83"/>
        <v>44546</v>
      </c>
      <c r="B370" s="114">
        <f t="shared" si="275"/>
        <v>1121.7516262700001</v>
      </c>
      <c r="C370" s="114">
        <f t="shared" si="289"/>
        <v>1000</v>
      </c>
      <c r="D370" s="115">
        <f t="shared" si="284"/>
        <v>5944.21</v>
      </c>
      <c r="E370" s="116">
        <f t="shared" si="297"/>
        <v>6018.51</v>
      </c>
      <c r="F370" s="117">
        <f t="shared" si="298"/>
        <v>44491</v>
      </c>
      <c r="G370" s="118">
        <f t="shared" si="276"/>
        <v>1.2499558393798349E-2</v>
      </c>
      <c r="H370" s="119">
        <f t="shared" si="290"/>
        <v>44550</v>
      </c>
      <c r="I370" s="119">
        <f t="shared" si="277"/>
        <v>44550</v>
      </c>
      <c r="J370" s="120">
        <f t="shared" si="285"/>
        <v>20</v>
      </c>
      <c r="K370" s="120">
        <f t="shared" si="299"/>
        <v>18</v>
      </c>
      <c r="L370" s="8">
        <f t="shared" si="286"/>
        <v>1.0112426000000001</v>
      </c>
      <c r="M370" s="121">
        <f t="shared" si="300"/>
        <v>1.0115996199999999</v>
      </c>
      <c r="N370" s="121">
        <f t="shared" si="294"/>
        <v>1.1027917509937935</v>
      </c>
      <c r="O370" s="114">
        <f t="shared" si="296"/>
        <v>1.11518999</v>
      </c>
      <c r="P370" s="114">
        <f t="shared" si="278"/>
        <v>1115.1899900000001</v>
      </c>
      <c r="Q370" s="11">
        <f t="shared" si="291"/>
        <v>0</v>
      </c>
      <c r="R370" s="30">
        <f t="shared" si="287"/>
        <v>0</v>
      </c>
      <c r="S370" s="8">
        <f t="shared" si="279"/>
        <v>0</v>
      </c>
      <c r="T370" s="123">
        <f t="shared" si="288"/>
        <v>8.5599999999999996E-2</v>
      </c>
      <c r="U370" s="122">
        <f t="shared" si="295"/>
        <v>18</v>
      </c>
      <c r="V370" s="122">
        <v>252</v>
      </c>
      <c r="W370" s="121">
        <f t="shared" si="280"/>
        <v>1.0058838729999999</v>
      </c>
      <c r="X370" s="114">
        <f t="shared" si="281"/>
        <v>6.5616362700000002</v>
      </c>
      <c r="Y370" s="114">
        <f t="shared" si="282"/>
        <v>0</v>
      </c>
      <c r="Z370" s="126" t="str">
        <f t="shared" si="292"/>
        <v>A+J=</v>
      </c>
      <c r="AA370" s="119">
        <f t="shared" si="293"/>
        <v>44550</v>
      </c>
      <c r="AB370" s="4"/>
      <c r="AD370" s="174">
        <f>[2]Plan1!$A424</f>
        <v>49391</v>
      </c>
      <c r="AE370" s="144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83"/>
        <v>44547</v>
      </c>
      <c r="B371" s="114">
        <f t="shared" si="275"/>
        <v>1122.8144553699999</v>
      </c>
      <c r="C371" s="114">
        <f t="shared" si="289"/>
        <v>1000</v>
      </c>
      <c r="D371" s="115">
        <f t="shared" si="284"/>
        <v>5944.21</v>
      </c>
      <c r="E371" s="116">
        <f t="shared" si="297"/>
        <v>6018.51</v>
      </c>
      <c r="F371" s="117">
        <f t="shared" si="298"/>
        <v>44491</v>
      </c>
      <c r="G371" s="118">
        <f t="shared" si="276"/>
        <v>1.2499558393798349E-2</v>
      </c>
      <c r="H371" s="119">
        <f t="shared" si="290"/>
        <v>44550</v>
      </c>
      <c r="I371" s="119">
        <f t="shared" si="277"/>
        <v>44550</v>
      </c>
      <c r="J371" s="120">
        <f t="shared" si="285"/>
        <v>20</v>
      </c>
      <c r="K371" s="120">
        <f t="shared" si="299"/>
        <v>19</v>
      </c>
      <c r="L371" s="8">
        <f t="shared" si="286"/>
        <v>1.01187088</v>
      </c>
      <c r="M371" s="121">
        <f t="shared" si="300"/>
        <v>1.0115996199999999</v>
      </c>
      <c r="N371" s="121">
        <f t="shared" si="294"/>
        <v>1.1027917509937935</v>
      </c>
      <c r="O371" s="114">
        <f t="shared" si="296"/>
        <v>1.11588285</v>
      </c>
      <c r="P371" s="114">
        <f t="shared" si="278"/>
        <v>1115.88285</v>
      </c>
      <c r="Q371" s="11">
        <f t="shared" si="291"/>
        <v>0</v>
      </c>
      <c r="R371" s="30">
        <f t="shared" si="287"/>
        <v>0</v>
      </c>
      <c r="S371" s="8">
        <f t="shared" si="279"/>
        <v>0</v>
      </c>
      <c r="T371" s="123">
        <f t="shared" si="288"/>
        <v>8.5599999999999996E-2</v>
      </c>
      <c r="U371" s="122">
        <f t="shared" si="295"/>
        <v>19</v>
      </c>
      <c r="V371" s="122">
        <v>252</v>
      </c>
      <c r="W371" s="121">
        <f t="shared" si="280"/>
        <v>1.006211768</v>
      </c>
      <c r="X371" s="114">
        <f t="shared" si="281"/>
        <v>6.9316053699999998</v>
      </c>
      <c r="Y371" s="114">
        <f t="shared" si="282"/>
        <v>0</v>
      </c>
      <c r="Z371" s="126" t="str">
        <f t="shared" si="292"/>
        <v>A+J=</v>
      </c>
      <c r="AA371" s="119">
        <f t="shared" si="293"/>
        <v>44550</v>
      </c>
      <c r="AB371" s="4"/>
      <c r="AD371" s="174">
        <f>[2]Plan1!$A425</f>
        <v>49420</v>
      </c>
      <c r="AE371" s="144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83"/>
        <v>44548</v>
      </c>
      <c r="B372" s="114">
        <f t="shared" si="275"/>
        <v>1123.8783012000001</v>
      </c>
      <c r="C372" s="114">
        <f t="shared" si="289"/>
        <v>1000</v>
      </c>
      <c r="D372" s="115">
        <f t="shared" si="284"/>
        <v>5944.21</v>
      </c>
      <c r="E372" s="116">
        <f t="shared" si="297"/>
        <v>6018.51</v>
      </c>
      <c r="F372" s="117">
        <f t="shared" si="298"/>
        <v>44491</v>
      </c>
      <c r="G372" s="118">
        <f t="shared" si="276"/>
        <v>1.2499558393798349E-2</v>
      </c>
      <c r="H372" s="119">
        <f t="shared" si="290"/>
        <v>44550</v>
      </c>
      <c r="I372" s="119">
        <f t="shared" si="277"/>
        <v>44550</v>
      </c>
      <c r="J372" s="120">
        <f t="shared" si="285"/>
        <v>20</v>
      </c>
      <c r="K372" s="120">
        <f t="shared" si="299"/>
        <v>20</v>
      </c>
      <c r="L372" s="8">
        <f t="shared" si="286"/>
        <v>1.01249955</v>
      </c>
      <c r="M372" s="121">
        <f t="shared" si="300"/>
        <v>1.0115996199999999</v>
      </c>
      <c r="N372" s="121">
        <f t="shared" si="294"/>
        <v>1.1027917509937935</v>
      </c>
      <c r="O372" s="114">
        <f t="shared" si="296"/>
        <v>1.11657615</v>
      </c>
      <c r="P372" s="114">
        <f t="shared" si="278"/>
        <v>1116.5761500000001</v>
      </c>
      <c r="Q372" s="11">
        <f t="shared" si="291"/>
        <v>0</v>
      </c>
      <c r="R372" s="30">
        <f t="shared" si="287"/>
        <v>0</v>
      </c>
      <c r="S372" s="8">
        <f t="shared" si="279"/>
        <v>0</v>
      </c>
      <c r="T372" s="123">
        <f t="shared" si="288"/>
        <v>8.5599999999999996E-2</v>
      </c>
      <c r="U372" s="122">
        <f t="shared" si="295"/>
        <v>20</v>
      </c>
      <c r="V372" s="122">
        <v>252</v>
      </c>
      <c r="W372" s="121">
        <f t="shared" si="280"/>
        <v>1.0065397700000001</v>
      </c>
      <c r="X372" s="114">
        <f t="shared" si="281"/>
        <v>7.3021512</v>
      </c>
      <c r="Y372" s="114">
        <f t="shared" si="282"/>
        <v>0</v>
      </c>
      <c r="Z372" s="126" t="str">
        <f t="shared" si="292"/>
        <v>A+J=</v>
      </c>
      <c r="AA372" s="119">
        <f t="shared" si="293"/>
        <v>44550</v>
      </c>
      <c r="AB372" s="4"/>
      <c r="AD372" s="174">
        <f>[2]Plan1!$A426</f>
        <v>49430</v>
      </c>
      <c r="AE372" s="144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83"/>
        <v>44549</v>
      </c>
      <c r="B373" s="114">
        <f t="shared" si="275"/>
        <v>1123.8783012000001</v>
      </c>
      <c r="C373" s="114">
        <f t="shared" si="289"/>
        <v>1000</v>
      </c>
      <c r="D373" s="115">
        <f t="shared" si="284"/>
        <v>5944.21</v>
      </c>
      <c r="E373" s="116">
        <f t="shared" si="297"/>
        <v>6018.51</v>
      </c>
      <c r="F373" s="117">
        <f t="shared" si="298"/>
        <v>44491</v>
      </c>
      <c r="G373" s="118">
        <f t="shared" si="276"/>
        <v>1.2499558393798349E-2</v>
      </c>
      <c r="H373" s="119">
        <f t="shared" si="290"/>
        <v>44550</v>
      </c>
      <c r="I373" s="119">
        <f t="shared" si="277"/>
        <v>44550</v>
      </c>
      <c r="J373" s="120">
        <f t="shared" si="285"/>
        <v>20</v>
      </c>
      <c r="K373" s="120">
        <f t="shared" si="299"/>
        <v>20</v>
      </c>
      <c r="L373" s="8">
        <f t="shared" si="286"/>
        <v>1.01249955</v>
      </c>
      <c r="M373" s="121">
        <f t="shared" si="300"/>
        <v>1.0115996199999999</v>
      </c>
      <c r="N373" s="121">
        <f t="shared" si="294"/>
        <v>1.1027917509937935</v>
      </c>
      <c r="O373" s="114">
        <f t="shared" si="296"/>
        <v>1.11657615</v>
      </c>
      <c r="P373" s="114">
        <f t="shared" si="278"/>
        <v>1116.5761500000001</v>
      </c>
      <c r="Q373" s="11">
        <f t="shared" si="291"/>
        <v>0</v>
      </c>
      <c r="R373" s="30">
        <f t="shared" si="287"/>
        <v>0</v>
      </c>
      <c r="S373" s="8">
        <f t="shared" si="279"/>
        <v>0</v>
      </c>
      <c r="T373" s="123">
        <f t="shared" si="288"/>
        <v>8.5599999999999996E-2</v>
      </c>
      <c r="U373" s="122">
        <f t="shared" si="295"/>
        <v>20</v>
      </c>
      <c r="V373" s="122">
        <v>252</v>
      </c>
      <c r="W373" s="121">
        <f t="shared" si="280"/>
        <v>1.0065397700000001</v>
      </c>
      <c r="X373" s="114">
        <f t="shared" si="281"/>
        <v>7.3021512</v>
      </c>
      <c r="Y373" s="114">
        <f t="shared" si="282"/>
        <v>0</v>
      </c>
      <c r="Z373" s="126" t="str">
        <f t="shared" si="292"/>
        <v>A+J=</v>
      </c>
      <c r="AA373" s="119">
        <f t="shared" si="293"/>
        <v>44550</v>
      </c>
      <c r="AB373" s="4"/>
      <c r="AD373" s="174">
        <f>[2]Plan1!$A427</f>
        <v>49453</v>
      </c>
      <c r="AE373" s="144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83"/>
        <v>44550</v>
      </c>
      <c r="B374" s="114">
        <f t="shared" si="275"/>
        <v>1123.8783012000001</v>
      </c>
      <c r="C374" s="114">
        <f t="shared" si="289"/>
        <v>1000</v>
      </c>
      <c r="D374" s="115">
        <f t="shared" si="284"/>
        <v>5944.21</v>
      </c>
      <c r="E374" s="116">
        <f t="shared" si="297"/>
        <v>6018.51</v>
      </c>
      <c r="F374" s="117">
        <f t="shared" si="298"/>
        <v>44491</v>
      </c>
      <c r="G374" s="118">
        <f t="shared" si="276"/>
        <v>1.2499558393798349E-2</v>
      </c>
      <c r="H374" s="119">
        <f t="shared" si="290"/>
        <v>44581</v>
      </c>
      <c r="I374" s="119">
        <f t="shared" si="277"/>
        <v>44550</v>
      </c>
      <c r="J374" s="120">
        <f t="shared" si="285"/>
        <v>20</v>
      </c>
      <c r="K374" s="120">
        <f t="shared" si="299"/>
        <v>20</v>
      </c>
      <c r="L374" s="8">
        <f t="shared" si="286"/>
        <v>1.01249955</v>
      </c>
      <c r="M374" s="121">
        <f t="shared" si="300"/>
        <v>1.0115996199999999</v>
      </c>
      <c r="N374" s="121">
        <f t="shared" si="294"/>
        <v>1.1027917509937935</v>
      </c>
      <c r="O374" s="114">
        <f t="shared" si="296"/>
        <v>1.11657615</v>
      </c>
      <c r="P374" s="114">
        <f t="shared" si="278"/>
        <v>1116.5761500000001</v>
      </c>
      <c r="Q374" s="11">
        <f t="shared" si="291"/>
        <v>12</v>
      </c>
      <c r="R374" s="30">
        <f t="shared" si="287"/>
        <v>0</v>
      </c>
      <c r="S374" s="8">
        <f t="shared" si="279"/>
        <v>0</v>
      </c>
      <c r="T374" s="123">
        <f t="shared" si="288"/>
        <v>8.5599999999999996E-2</v>
      </c>
      <c r="U374" s="122">
        <f t="shared" si="295"/>
        <v>20</v>
      </c>
      <c r="V374" s="122">
        <v>252</v>
      </c>
      <c r="W374" s="121">
        <f t="shared" si="280"/>
        <v>1.0065397700000001</v>
      </c>
      <c r="X374" s="114">
        <f t="shared" si="281"/>
        <v>7.3021512</v>
      </c>
      <c r="Y374" s="114">
        <f t="shared" si="282"/>
        <v>7.3021512</v>
      </c>
      <c r="Z374" s="126" t="str">
        <f t="shared" si="292"/>
        <v>A+J=</v>
      </c>
      <c r="AA374" s="119">
        <f t="shared" si="293"/>
        <v>44550</v>
      </c>
      <c r="AB374" s="4"/>
      <c r="AD374" s="174">
        <f>[2]Plan1!$A428</f>
        <v>49559</v>
      </c>
      <c r="AE374" s="144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83"/>
        <v>44551</v>
      </c>
      <c r="B375" s="114">
        <f t="shared" si="275"/>
        <v>1117.3994078000001</v>
      </c>
      <c r="C375" s="114">
        <f t="shared" si="289"/>
        <v>1000</v>
      </c>
      <c r="D375" s="115">
        <f t="shared" si="284"/>
        <v>6018.51</v>
      </c>
      <c r="E375" s="116">
        <f t="shared" si="297"/>
        <v>6075.69</v>
      </c>
      <c r="F375" s="117">
        <f t="shared" si="298"/>
        <v>44520</v>
      </c>
      <c r="G375" s="118">
        <f t="shared" si="276"/>
        <v>9.5006903702077317E-3</v>
      </c>
      <c r="H375" s="119">
        <f t="shared" si="290"/>
        <v>44581</v>
      </c>
      <c r="I375" s="119">
        <f t="shared" si="277"/>
        <v>44581</v>
      </c>
      <c r="J375" s="120">
        <f t="shared" si="285"/>
        <v>23</v>
      </c>
      <c r="K375" s="120">
        <f t="shared" si="299"/>
        <v>1</v>
      </c>
      <c r="L375" s="8">
        <f t="shared" si="286"/>
        <v>1.0004112000000001</v>
      </c>
      <c r="M375" s="121">
        <f t="shared" si="300"/>
        <v>1.01249955</v>
      </c>
      <c r="N375" s="121">
        <f t="shared" si="294"/>
        <v>1.116576151624928</v>
      </c>
      <c r="O375" s="114">
        <f t="shared" si="296"/>
        <v>1.1170352800000001</v>
      </c>
      <c r="P375" s="114">
        <f t="shared" si="278"/>
        <v>1117.0352800000001</v>
      </c>
      <c r="Q375" s="11">
        <f t="shared" si="291"/>
        <v>0</v>
      </c>
      <c r="R375" s="30">
        <f t="shared" si="287"/>
        <v>0</v>
      </c>
      <c r="S375" s="8">
        <f t="shared" si="279"/>
        <v>0</v>
      </c>
      <c r="T375" s="123">
        <f t="shared" si="288"/>
        <v>8.5599999999999996E-2</v>
      </c>
      <c r="U375" s="122">
        <f t="shared" si="295"/>
        <v>1</v>
      </c>
      <c r="V375" s="122">
        <v>252</v>
      </c>
      <c r="W375" s="121">
        <f t="shared" si="280"/>
        <v>1.0003259769999999</v>
      </c>
      <c r="X375" s="114">
        <f t="shared" si="281"/>
        <v>0.3641278</v>
      </c>
      <c r="Y375" s="114">
        <f t="shared" si="282"/>
        <v>0</v>
      </c>
      <c r="Z375" s="126" t="str">
        <f t="shared" si="292"/>
        <v>A+J=</v>
      </c>
      <c r="AA375" s="119">
        <f t="shared" si="293"/>
        <v>44581</v>
      </c>
      <c r="AB375" s="26"/>
      <c r="AD375" s="174">
        <f>[2]Plan1!$A429</f>
        <v>49594</v>
      </c>
      <c r="AE375" s="144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83"/>
        <v>44552</v>
      </c>
      <c r="B376" s="114">
        <f t="shared" si="275"/>
        <v>1118.22329354</v>
      </c>
      <c r="C376" s="114">
        <f t="shared" si="289"/>
        <v>1000</v>
      </c>
      <c r="D376" s="115">
        <f t="shared" si="284"/>
        <v>6018.51</v>
      </c>
      <c r="E376" s="116">
        <f t="shared" si="297"/>
        <v>6075.69</v>
      </c>
      <c r="F376" s="117">
        <f t="shared" si="298"/>
        <v>44520</v>
      </c>
      <c r="G376" s="118">
        <f t="shared" si="276"/>
        <v>9.5006903702077317E-3</v>
      </c>
      <c r="H376" s="119">
        <f t="shared" si="290"/>
        <v>44581</v>
      </c>
      <c r="I376" s="119">
        <f t="shared" si="277"/>
        <v>44581</v>
      </c>
      <c r="J376" s="120">
        <f t="shared" si="285"/>
        <v>23</v>
      </c>
      <c r="K376" s="120">
        <f t="shared" si="299"/>
        <v>2</v>
      </c>
      <c r="L376" s="8">
        <f t="shared" si="286"/>
        <v>1.0008225799999999</v>
      </c>
      <c r="M376" s="121">
        <f t="shared" si="300"/>
        <v>1.01249955</v>
      </c>
      <c r="N376" s="121">
        <f t="shared" si="294"/>
        <v>1.116576151624928</v>
      </c>
      <c r="O376" s="114">
        <f t="shared" si="296"/>
        <v>1.11749462</v>
      </c>
      <c r="P376" s="114">
        <f t="shared" si="278"/>
        <v>1117.4946199999999</v>
      </c>
      <c r="Q376" s="11">
        <f t="shared" si="291"/>
        <v>0</v>
      </c>
      <c r="R376" s="30">
        <f t="shared" si="287"/>
        <v>0</v>
      </c>
      <c r="S376" s="8">
        <f t="shared" si="279"/>
        <v>0</v>
      </c>
      <c r="T376" s="123">
        <f t="shared" si="288"/>
        <v>8.5599999999999996E-2</v>
      </c>
      <c r="U376" s="122">
        <f t="shared" si="295"/>
        <v>2</v>
      </c>
      <c r="V376" s="122">
        <v>252</v>
      </c>
      <c r="W376" s="121">
        <f t="shared" si="280"/>
        <v>1.00065206</v>
      </c>
      <c r="X376" s="114">
        <f t="shared" si="281"/>
        <v>0.72867353999999995</v>
      </c>
      <c r="Y376" s="114">
        <f t="shared" si="282"/>
        <v>0</v>
      </c>
      <c r="Z376" s="126" t="str">
        <f t="shared" si="292"/>
        <v>A+J=</v>
      </c>
      <c r="AA376" s="119">
        <f t="shared" si="293"/>
        <v>44581</v>
      </c>
      <c r="AB376" s="26"/>
      <c r="AD376" s="174">
        <f>[2]Plan1!$A430</f>
        <v>49615</v>
      </c>
      <c r="AE376" s="144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83"/>
        <v>44553</v>
      </c>
      <c r="B377" s="114">
        <f t="shared" si="275"/>
        <v>1119.0477886400001</v>
      </c>
      <c r="C377" s="114">
        <f t="shared" si="289"/>
        <v>1000</v>
      </c>
      <c r="D377" s="115">
        <f t="shared" si="284"/>
        <v>6018.51</v>
      </c>
      <c r="E377" s="116">
        <f t="shared" si="297"/>
        <v>6075.69</v>
      </c>
      <c r="F377" s="117">
        <f t="shared" si="298"/>
        <v>44520</v>
      </c>
      <c r="G377" s="118">
        <f t="shared" si="276"/>
        <v>9.5006903702077317E-3</v>
      </c>
      <c r="H377" s="119">
        <f t="shared" si="290"/>
        <v>44581</v>
      </c>
      <c r="I377" s="119">
        <f t="shared" si="277"/>
        <v>44581</v>
      </c>
      <c r="J377" s="120">
        <f t="shared" si="285"/>
        <v>23</v>
      </c>
      <c r="K377" s="120">
        <f t="shared" si="299"/>
        <v>3</v>
      </c>
      <c r="L377" s="8">
        <f t="shared" si="286"/>
        <v>1.0012341300000001</v>
      </c>
      <c r="M377" s="121">
        <f t="shared" si="300"/>
        <v>1.01249955</v>
      </c>
      <c r="N377" s="121">
        <f t="shared" si="294"/>
        <v>1.116576151624928</v>
      </c>
      <c r="O377" s="114">
        <f t="shared" si="296"/>
        <v>1.1179541500000001</v>
      </c>
      <c r="P377" s="114">
        <f t="shared" si="278"/>
        <v>1117.95415</v>
      </c>
      <c r="Q377" s="11">
        <f t="shared" si="291"/>
        <v>0</v>
      </c>
      <c r="R377" s="30">
        <f t="shared" si="287"/>
        <v>0</v>
      </c>
      <c r="S377" s="8">
        <f t="shared" si="279"/>
        <v>0</v>
      </c>
      <c r="T377" s="123">
        <f t="shared" si="288"/>
        <v>8.5599999999999996E-2</v>
      </c>
      <c r="U377" s="122">
        <f t="shared" si="295"/>
        <v>3</v>
      </c>
      <c r="V377" s="122">
        <v>252</v>
      </c>
      <c r="W377" s="121">
        <f t="shared" si="280"/>
        <v>1.00097825</v>
      </c>
      <c r="X377" s="114">
        <f t="shared" si="281"/>
        <v>1.09363864</v>
      </c>
      <c r="Y377" s="114">
        <f t="shared" si="282"/>
        <v>0</v>
      </c>
      <c r="Z377" s="126" t="str">
        <f t="shared" si="292"/>
        <v>A+J=</v>
      </c>
      <c r="AA377" s="119">
        <f t="shared" si="293"/>
        <v>44581</v>
      </c>
      <c r="AB377" s="4"/>
      <c r="AD377" s="174">
        <f>[2]Plan1!$A431</f>
        <v>49628</v>
      </c>
      <c r="AE377" s="144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83"/>
        <v>44554</v>
      </c>
      <c r="B378" s="114">
        <f t="shared" si="275"/>
        <v>1119.8728723099998</v>
      </c>
      <c r="C378" s="114">
        <f t="shared" si="289"/>
        <v>1000</v>
      </c>
      <c r="D378" s="115">
        <f t="shared" si="284"/>
        <v>6018.51</v>
      </c>
      <c r="E378" s="116">
        <f t="shared" si="297"/>
        <v>6075.69</v>
      </c>
      <c r="F378" s="117">
        <f t="shared" si="298"/>
        <v>44520</v>
      </c>
      <c r="G378" s="118">
        <f t="shared" si="276"/>
        <v>9.5006903702077317E-3</v>
      </c>
      <c r="H378" s="119">
        <f t="shared" si="290"/>
        <v>44581</v>
      </c>
      <c r="I378" s="119">
        <f t="shared" si="277"/>
        <v>44581</v>
      </c>
      <c r="J378" s="120">
        <f t="shared" si="285"/>
        <v>23</v>
      </c>
      <c r="K378" s="120">
        <f t="shared" si="299"/>
        <v>4</v>
      </c>
      <c r="L378" s="8">
        <f t="shared" si="286"/>
        <v>1.0016458399999999</v>
      </c>
      <c r="M378" s="121">
        <f t="shared" si="300"/>
        <v>1.01249955</v>
      </c>
      <c r="N378" s="121">
        <f t="shared" si="294"/>
        <v>1.116576151624928</v>
      </c>
      <c r="O378" s="114">
        <f t="shared" si="296"/>
        <v>1.11841385</v>
      </c>
      <c r="P378" s="114">
        <f t="shared" si="278"/>
        <v>1118.4138499999999</v>
      </c>
      <c r="Q378" s="11">
        <f t="shared" si="291"/>
        <v>0</v>
      </c>
      <c r="R378" s="30">
        <f t="shared" si="287"/>
        <v>0</v>
      </c>
      <c r="S378" s="8">
        <f t="shared" si="279"/>
        <v>0</v>
      </c>
      <c r="T378" s="123">
        <f t="shared" si="288"/>
        <v>8.5599999999999996E-2</v>
      </c>
      <c r="U378" s="122">
        <f t="shared" si="295"/>
        <v>4</v>
      </c>
      <c r="V378" s="122">
        <v>252</v>
      </c>
      <c r="W378" s="121">
        <f t="shared" si="280"/>
        <v>1.0013045460000001</v>
      </c>
      <c r="X378" s="114">
        <f t="shared" si="281"/>
        <v>1.4590223099999999</v>
      </c>
      <c r="Y378" s="114">
        <f t="shared" si="282"/>
        <v>0</v>
      </c>
      <c r="Z378" s="126" t="str">
        <f t="shared" si="292"/>
        <v>A+J=</v>
      </c>
      <c r="AA378" s="119">
        <f t="shared" si="293"/>
        <v>44581</v>
      </c>
      <c r="AB378" s="4"/>
      <c r="AD378" s="174">
        <f>[2]Plan1!$A432</f>
        <v>49633</v>
      </c>
      <c r="AE378" s="144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83"/>
        <v>44555</v>
      </c>
      <c r="B379" s="114">
        <f t="shared" si="275"/>
        <v>1120.69858492</v>
      </c>
      <c r="C379" s="114">
        <f t="shared" si="289"/>
        <v>1000</v>
      </c>
      <c r="D379" s="115">
        <f t="shared" si="284"/>
        <v>6018.51</v>
      </c>
      <c r="E379" s="116">
        <f t="shared" si="297"/>
        <v>6075.69</v>
      </c>
      <c r="F379" s="117">
        <f t="shared" si="298"/>
        <v>44520</v>
      </c>
      <c r="G379" s="118">
        <f t="shared" si="276"/>
        <v>9.5006903702077317E-3</v>
      </c>
      <c r="H379" s="119">
        <f t="shared" si="290"/>
        <v>44581</v>
      </c>
      <c r="I379" s="119">
        <f t="shared" si="277"/>
        <v>44581</v>
      </c>
      <c r="J379" s="120">
        <f t="shared" si="285"/>
        <v>23</v>
      </c>
      <c r="K379" s="120">
        <f t="shared" si="299"/>
        <v>5</v>
      </c>
      <c r="L379" s="8">
        <f t="shared" si="286"/>
        <v>1.00205773</v>
      </c>
      <c r="M379" s="121">
        <f t="shared" si="300"/>
        <v>1.01249955</v>
      </c>
      <c r="N379" s="121">
        <f t="shared" si="294"/>
        <v>1.116576151624928</v>
      </c>
      <c r="O379" s="114">
        <f t="shared" si="296"/>
        <v>1.1188737600000001</v>
      </c>
      <c r="P379" s="114">
        <f t="shared" si="278"/>
        <v>1118.8737599999999</v>
      </c>
      <c r="Q379" s="11">
        <f t="shared" si="291"/>
        <v>0</v>
      </c>
      <c r="R379" s="30">
        <f t="shared" si="287"/>
        <v>0</v>
      </c>
      <c r="S379" s="8">
        <f t="shared" si="279"/>
        <v>0</v>
      </c>
      <c r="T379" s="123">
        <f t="shared" si="288"/>
        <v>8.5599999999999996E-2</v>
      </c>
      <c r="U379" s="122">
        <f t="shared" si="295"/>
        <v>5</v>
      </c>
      <c r="V379" s="122">
        <v>252</v>
      </c>
      <c r="W379" s="121">
        <f t="shared" si="280"/>
        <v>1.0016309480000001</v>
      </c>
      <c r="X379" s="114">
        <f t="shared" si="281"/>
        <v>1.82482492</v>
      </c>
      <c r="Y379" s="114">
        <f t="shared" si="282"/>
        <v>0</v>
      </c>
      <c r="Z379" s="126" t="str">
        <f t="shared" si="292"/>
        <v>A+J=</v>
      </c>
      <c r="AA379" s="119">
        <f t="shared" si="293"/>
        <v>44581</v>
      </c>
      <c r="AB379" s="4"/>
      <c r="AD379" s="174">
        <f>[2]Plan1!$A433</f>
        <v>49668</v>
      </c>
      <c r="AE379" s="144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83"/>
        <v>44556</v>
      </c>
      <c r="B380" s="114">
        <f t="shared" si="275"/>
        <v>1120.69858492</v>
      </c>
      <c r="C380" s="114">
        <f t="shared" si="289"/>
        <v>1000</v>
      </c>
      <c r="D380" s="115">
        <f t="shared" si="284"/>
        <v>6018.51</v>
      </c>
      <c r="E380" s="116">
        <f t="shared" si="297"/>
        <v>6075.69</v>
      </c>
      <c r="F380" s="117">
        <f t="shared" si="298"/>
        <v>44520</v>
      </c>
      <c r="G380" s="118">
        <f t="shared" si="276"/>
        <v>9.5006903702077317E-3</v>
      </c>
      <c r="H380" s="119">
        <f t="shared" si="290"/>
        <v>44581</v>
      </c>
      <c r="I380" s="119">
        <f t="shared" si="277"/>
        <v>44581</v>
      </c>
      <c r="J380" s="120">
        <f t="shared" si="285"/>
        <v>23</v>
      </c>
      <c r="K380" s="120">
        <f t="shared" si="299"/>
        <v>5</v>
      </c>
      <c r="L380" s="8">
        <f t="shared" si="286"/>
        <v>1.00205773</v>
      </c>
      <c r="M380" s="121">
        <f t="shared" si="300"/>
        <v>1.01249955</v>
      </c>
      <c r="N380" s="121">
        <f t="shared" si="294"/>
        <v>1.116576151624928</v>
      </c>
      <c r="O380" s="114">
        <f t="shared" si="296"/>
        <v>1.1188737600000001</v>
      </c>
      <c r="P380" s="114">
        <f t="shared" si="278"/>
        <v>1118.8737599999999</v>
      </c>
      <c r="Q380" s="11">
        <f t="shared" si="291"/>
        <v>0</v>
      </c>
      <c r="R380" s="30">
        <f t="shared" si="287"/>
        <v>0</v>
      </c>
      <c r="S380" s="8">
        <f t="shared" si="279"/>
        <v>0</v>
      </c>
      <c r="T380" s="123">
        <f t="shared" si="288"/>
        <v>8.5599999999999996E-2</v>
      </c>
      <c r="U380" s="122">
        <f t="shared" si="295"/>
        <v>5</v>
      </c>
      <c r="V380" s="122">
        <v>252</v>
      </c>
      <c r="W380" s="121">
        <f t="shared" si="280"/>
        <v>1.0016309480000001</v>
      </c>
      <c r="X380" s="114">
        <f t="shared" si="281"/>
        <v>1.82482492</v>
      </c>
      <c r="Y380" s="114">
        <f t="shared" si="282"/>
        <v>0</v>
      </c>
      <c r="Z380" s="126" t="str">
        <f t="shared" si="292"/>
        <v>A+J=</v>
      </c>
      <c r="AA380" s="119">
        <f t="shared" si="293"/>
        <v>44581</v>
      </c>
      <c r="AB380" s="4"/>
      <c r="AD380" s="174">
        <f>[2]Plan1!$A434</f>
        <v>49675</v>
      </c>
      <c r="AE380" s="144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83"/>
        <v>44557</v>
      </c>
      <c r="B381" s="114">
        <f t="shared" si="275"/>
        <v>1120.69858492</v>
      </c>
      <c r="C381" s="114">
        <f t="shared" si="289"/>
        <v>1000</v>
      </c>
      <c r="D381" s="115">
        <f t="shared" si="284"/>
        <v>6018.51</v>
      </c>
      <c r="E381" s="116">
        <f t="shared" si="297"/>
        <v>6075.69</v>
      </c>
      <c r="F381" s="117">
        <f t="shared" si="298"/>
        <v>44520</v>
      </c>
      <c r="G381" s="118">
        <f t="shared" si="276"/>
        <v>9.5006903702077317E-3</v>
      </c>
      <c r="H381" s="119">
        <f t="shared" si="290"/>
        <v>44581</v>
      </c>
      <c r="I381" s="119">
        <f t="shared" si="277"/>
        <v>44581</v>
      </c>
      <c r="J381" s="120">
        <f t="shared" si="285"/>
        <v>23</v>
      </c>
      <c r="K381" s="120">
        <f t="shared" si="299"/>
        <v>5</v>
      </c>
      <c r="L381" s="8">
        <f t="shared" si="286"/>
        <v>1.00205773</v>
      </c>
      <c r="M381" s="121">
        <f t="shared" si="300"/>
        <v>1.01249955</v>
      </c>
      <c r="N381" s="121">
        <f t="shared" si="294"/>
        <v>1.116576151624928</v>
      </c>
      <c r="O381" s="114">
        <f t="shared" si="296"/>
        <v>1.1188737600000001</v>
      </c>
      <c r="P381" s="114">
        <f t="shared" si="278"/>
        <v>1118.8737599999999</v>
      </c>
      <c r="Q381" s="11">
        <f t="shared" si="291"/>
        <v>0</v>
      </c>
      <c r="R381" s="30">
        <f t="shared" si="287"/>
        <v>0</v>
      </c>
      <c r="S381" s="8">
        <f t="shared" si="279"/>
        <v>0</v>
      </c>
      <c r="T381" s="123">
        <f t="shared" si="288"/>
        <v>8.5599999999999996E-2</v>
      </c>
      <c r="U381" s="122">
        <f t="shared" si="295"/>
        <v>5</v>
      </c>
      <c r="V381" s="122">
        <v>252</v>
      </c>
      <c r="W381" s="121">
        <f t="shared" si="280"/>
        <v>1.0016309480000001</v>
      </c>
      <c r="X381" s="114">
        <f t="shared" si="281"/>
        <v>1.82482492</v>
      </c>
      <c r="Y381" s="114">
        <f t="shared" si="282"/>
        <v>0</v>
      </c>
      <c r="Z381" s="126" t="str">
        <f t="shared" si="292"/>
        <v>A+J=</v>
      </c>
      <c r="AA381" s="119">
        <f t="shared" si="293"/>
        <v>44581</v>
      </c>
      <c r="AB381" s="4"/>
      <c r="AD381" s="174">
        <f>[2]Plan1!$A435</f>
        <v>49730</v>
      </c>
      <c r="AE381" s="144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83"/>
        <v>44558</v>
      </c>
      <c r="B382" s="114">
        <f t="shared" si="275"/>
        <v>1121.52488786</v>
      </c>
      <c r="C382" s="114">
        <f t="shared" si="289"/>
        <v>1000</v>
      </c>
      <c r="D382" s="115">
        <f t="shared" si="284"/>
        <v>6018.51</v>
      </c>
      <c r="E382" s="116">
        <f t="shared" si="297"/>
        <v>6075.69</v>
      </c>
      <c r="F382" s="117">
        <f t="shared" si="298"/>
        <v>44520</v>
      </c>
      <c r="G382" s="118">
        <f t="shared" si="276"/>
        <v>9.5006903702077317E-3</v>
      </c>
      <c r="H382" s="119">
        <f t="shared" si="290"/>
        <v>44581</v>
      </c>
      <c r="I382" s="119">
        <f t="shared" si="277"/>
        <v>44581</v>
      </c>
      <c r="J382" s="120">
        <f t="shared" si="285"/>
        <v>23</v>
      </c>
      <c r="K382" s="120">
        <f t="shared" si="299"/>
        <v>6</v>
      </c>
      <c r="L382" s="8">
        <f t="shared" si="286"/>
        <v>1.00246978</v>
      </c>
      <c r="M382" s="121">
        <f t="shared" si="300"/>
        <v>1.01249955</v>
      </c>
      <c r="N382" s="121">
        <f t="shared" si="294"/>
        <v>1.116576151624928</v>
      </c>
      <c r="O382" s="114">
        <f t="shared" si="296"/>
        <v>1.1193338399999999</v>
      </c>
      <c r="P382" s="114">
        <f t="shared" si="278"/>
        <v>1119.33384</v>
      </c>
      <c r="Q382" s="11">
        <f t="shared" si="291"/>
        <v>0</v>
      </c>
      <c r="R382" s="30">
        <f t="shared" si="287"/>
        <v>0</v>
      </c>
      <c r="S382" s="8">
        <f t="shared" si="279"/>
        <v>0</v>
      </c>
      <c r="T382" s="123">
        <f t="shared" si="288"/>
        <v>8.5599999999999996E-2</v>
      </c>
      <c r="U382" s="122">
        <f t="shared" si="295"/>
        <v>6</v>
      </c>
      <c r="V382" s="122">
        <v>252</v>
      </c>
      <c r="W382" s="121">
        <f t="shared" si="280"/>
        <v>1.0019574570000001</v>
      </c>
      <c r="X382" s="114">
        <f t="shared" si="281"/>
        <v>2.1910478599999998</v>
      </c>
      <c r="Y382" s="114">
        <f t="shared" si="282"/>
        <v>0</v>
      </c>
      <c r="Z382" s="126" t="str">
        <f t="shared" si="292"/>
        <v>A+J=</v>
      </c>
      <c r="AA382" s="119">
        <f t="shared" si="293"/>
        <v>44581</v>
      </c>
      <c r="AB382" s="4"/>
      <c r="AD382" s="174">
        <f>[2]Plan1!$A436</f>
        <v>49731</v>
      </c>
      <c r="AE382" s="144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83"/>
        <v>44559</v>
      </c>
      <c r="B383" s="114">
        <f t="shared" si="275"/>
        <v>1122.3518204100001</v>
      </c>
      <c r="C383" s="114">
        <f t="shared" si="289"/>
        <v>1000</v>
      </c>
      <c r="D383" s="115">
        <f t="shared" si="284"/>
        <v>6018.51</v>
      </c>
      <c r="E383" s="116">
        <f t="shared" si="297"/>
        <v>6075.69</v>
      </c>
      <c r="F383" s="117">
        <f t="shared" si="298"/>
        <v>44520</v>
      </c>
      <c r="G383" s="118">
        <f t="shared" si="276"/>
        <v>9.5006903702077317E-3</v>
      </c>
      <c r="H383" s="119">
        <f t="shared" si="290"/>
        <v>44581</v>
      </c>
      <c r="I383" s="119">
        <f t="shared" si="277"/>
        <v>44581</v>
      </c>
      <c r="J383" s="120">
        <f t="shared" si="285"/>
        <v>23</v>
      </c>
      <c r="K383" s="120">
        <f t="shared" si="299"/>
        <v>7</v>
      </c>
      <c r="L383" s="8">
        <f t="shared" si="286"/>
        <v>1.00288201</v>
      </c>
      <c r="M383" s="121">
        <f t="shared" si="300"/>
        <v>1.01249955</v>
      </c>
      <c r="N383" s="121">
        <f t="shared" si="294"/>
        <v>1.116576151624928</v>
      </c>
      <c r="O383" s="114">
        <f t="shared" si="296"/>
        <v>1.1197941300000001</v>
      </c>
      <c r="P383" s="114">
        <f t="shared" si="278"/>
        <v>1119.79413</v>
      </c>
      <c r="Q383" s="11">
        <f t="shared" si="291"/>
        <v>0</v>
      </c>
      <c r="R383" s="30">
        <f t="shared" si="287"/>
        <v>0</v>
      </c>
      <c r="S383" s="8">
        <f t="shared" si="279"/>
        <v>0</v>
      </c>
      <c r="T383" s="123">
        <f t="shared" si="288"/>
        <v>8.5599999999999996E-2</v>
      </c>
      <c r="U383" s="122">
        <f t="shared" si="295"/>
        <v>7</v>
      </c>
      <c r="V383" s="122">
        <v>252</v>
      </c>
      <c r="W383" s="121">
        <f t="shared" si="280"/>
        <v>1.0022840719999999</v>
      </c>
      <c r="X383" s="114">
        <f t="shared" si="281"/>
        <v>2.5576904100000002</v>
      </c>
      <c r="Y383" s="114">
        <f t="shared" si="282"/>
        <v>0</v>
      </c>
      <c r="Z383" s="126" t="str">
        <f t="shared" si="292"/>
        <v>A+J=</v>
      </c>
      <c r="AA383" s="119">
        <f t="shared" si="293"/>
        <v>44581</v>
      </c>
      <c r="AB383" s="4"/>
      <c r="AD383" s="174">
        <f>[2]Plan1!$A437</f>
        <v>49776</v>
      </c>
      <c r="AE383" s="144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83"/>
        <v>44560</v>
      </c>
      <c r="B384" s="114">
        <f t="shared" si="275"/>
        <v>1123.1793539800001</v>
      </c>
      <c r="C384" s="114">
        <f t="shared" si="289"/>
        <v>1000</v>
      </c>
      <c r="D384" s="115">
        <f t="shared" si="284"/>
        <v>6018.51</v>
      </c>
      <c r="E384" s="116">
        <f t="shared" si="297"/>
        <v>6075.69</v>
      </c>
      <c r="F384" s="117">
        <f t="shared" si="298"/>
        <v>44520</v>
      </c>
      <c r="G384" s="118">
        <f t="shared" si="276"/>
        <v>9.5006903702077317E-3</v>
      </c>
      <c r="H384" s="119">
        <f t="shared" si="290"/>
        <v>44581</v>
      </c>
      <c r="I384" s="119">
        <f t="shared" si="277"/>
        <v>44581</v>
      </c>
      <c r="J384" s="120">
        <f t="shared" si="285"/>
        <v>23</v>
      </c>
      <c r="K384" s="120">
        <f t="shared" si="299"/>
        <v>8</v>
      </c>
      <c r="L384" s="8">
        <f t="shared" si="286"/>
        <v>1.0032943999999999</v>
      </c>
      <c r="M384" s="121">
        <f t="shared" si="300"/>
        <v>1.01249955</v>
      </c>
      <c r="N384" s="121">
        <f t="shared" si="294"/>
        <v>1.116576151624928</v>
      </c>
      <c r="O384" s="114">
        <f t="shared" si="296"/>
        <v>1.1202546</v>
      </c>
      <c r="P384" s="114">
        <f t="shared" si="278"/>
        <v>1120.2546</v>
      </c>
      <c r="Q384" s="11">
        <f t="shared" si="291"/>
        <v>0</v>
      </c>
      <c r="R384" s="30">
        <f t="shared" si="287"/>
        <v>0</v>
      </c>
      <c r="S384" s="8">
        <f t="shared" si="279"/>
        <v>0</v>
      </c>
      <c r="T384" s="123">
        <f t="shared" si="288"/>
        <v>8.5599999999999996E-2</v>
      </c>
      <c r="U384" s="122">
        <f t="shared" si="295"/>
        <v>8</v>
      </c>
      <c r="V384" s="122">
        <v>252</v>
      </c>
      <c r="W384" s="121">
        <f t="shared" si="280"/>
        <v>1.002610794</v>
      </c>
      <c r="X384" s="114">
        <f t="shared" si="281"/>
        <v>2.9247539800000002</v>
      </c>
      <c r="Y384" s="114">
        <f t="shared" si="282"/>
        <v>0</v>
      </c>
      <c r="Z384" s="126" t="str">
        <f t="shared" si="292"/>
        <v>A+J=</v>
      </c>
      <c r="AA384" s="119">
        <f t="shared" si="293"/>
        <v>44581</v>
      </c>
      <c r="AB384" s="4"/>
      <c r="AD384" s="174">
        <f>[2]Plan1!$A438</f>
        <v>49786</v>
      </c>
      <c r="AE384" s="144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83"/>
        <v>44561</v>
      </c>
      <c r="B385" s="114">
        <f t="shared" si="275"/>
        <v>1124.0074877699999</v>
      </c>
      <c r="C385" s="114">
        <f t="shared" si="289"/>
        <v>1000</v>
      </c>
      <c r="D385" s="115">
        <f t="shared" si="284"/>
        <v>6018.51</v>
      </c>
      <c r="E385" s="116">
        <f t="shared" si="297"/>
        <v>6075.69</v>
      </c>
      <c r="F385" s="117">
        <f t="shared" si="298"/>
        <v>44520</v>
      </c>
      <c r="G385" s="118">
        <f t="shared" si="276"/>
        <v>9.5006903702077317E-3</v>
      </c>
      <c r="H385" s="119">
        <f t="shared" si="290"/>
        <v>44581</v>
      </c>
      <c r="I385" s="119">
        <f t="shared" si="277"/>
        <v>44581</v>
      </c>
      <c r="J385" s="120">
        <f t="shared" si="285"/>
        <v>23</v>
      </c>
      <c r="K385" s="120">
        <f t="shared" si="299"/>
        <v>9</v>
      </c>
      <c r="L385" s="8">
        <f t="shared" si="286"/>
        <v>1.0037069599999999</v>
      </c>
      <c r="M385" s="121">
        <f t="shared" si="300"/>
        <v>1.01249955</v>
      </c>
      <c r="N385" s="121">
        <f t="shared" si="294"/>
        <v>1.116576151624928</v>
      </c>
      <c r="O385" s="114">
        <f t="shared" si="296"/>
        <v>1.1207152499999999</v>
      </c>
      <c r="P385" s="114">
        <f t="shared" si="278"/>
        <v>1120.71525</v>
      </c>
      <c r="Q385" s="11">
        <f t="shared" si="291"/>
        <v>0</v>
      </c>
      <c r="R385" s="30">
        <f t="shared" si="287"/>
        <v>0</v>
      </c>
      <c r="S385" s="8">
        <f t="shared" si="279"/>
        <v>0</v>
      </c>
      <c r="T385" s="123">
        <f t="shared" si="288"/>
        <v>8.5599999999999996E-2</v>
      </c>
      <c r="U385" s="122">
        <f t="shared" si="295"/>
        <v>9</v>
      </c>
      <c r="V385" s="122">
        <v>252</v>
      </c>
      <c r="W385" s="121">
        <f t="shared" si="280"/>
        <v>1.0029376219999999</v>
      </c>
      <c r="X385" s="114">
        <f t="shared" si="281"/>
        <v>3.2922377699999998</v>
      </c>
      <c r="Y385" s="114">
        <f t="shared" si="282"/>
        <v>0</v>
      </c>
      <c r="Z385" s="126" t="str">
        <f t="shared" si="292"/>
        <v>A+J=</v>
      </c>
      <c r="AA385" s="119">
        <f t="shared" si="293"/>
        <v>44581</v>
      </c>
      <c r="AB385" s="4"/>
      <c r="AD385" s="174">
        <f>[2]Plan1!$A439</f>
        <v>49796</v>
      </c>
      <c r="AE385" s="144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83"/>
        <v>44562</v>
      </c>
      <c r="B386" s="114">
        <f t="shared" si="275"/>
        <v>1124.8362321299999</v>
      </c>
      <c r="C386" s="114">
        <f t="shared" si="289"/>
        <v>1000</v>
      </c>
      <c r="D386" s="115">
        <f t="shared" si="284"/>
        <v>6018.51</v>
      </c>
      <c r="E386" s="116">
        <f t="shared" si="297"/>
        <v>6075.69</v>
      </c>
      <c r="F386" s="117">
        <f t="shared" si="298"/>
        <v>44520</v>
      </c>
      <c r="G386" s="118">
        <f t="shared" si="276"/>
        <v>9.5006903702077317E-3</v>
      </c>
      <c r="H386" s="119">
        <f t="shared" si="290"/>
        <v>44581</v>
      </c>
      <c r="I386" s="119">
        <f t="shared" si="277"/>
        <v>44581</v>
      </c>
      <c r="J386" s="120">
        <f t="shared" si="285"/>
        <v>23</v>
      </c>
      <c r="K386" s="120">
        <f t="shared" si="299"/>
        <v>10</v>
      </c>
      <c r="L386" s="8">
        <f t="shared" si="286"/>
        <v>1.00411969</v>
      </c>
      <c r="M386" s="121">
        <f t="shared" si="300"/>
        <v>1.01249955</v>
      </c>
      <c r="N386" s="121">
        <f t="shared" si="294"/>
        <v>1.116576151624928</v>
      </c>
      <c r="O386" s="114">
        <f t="shared" si="296"/>
        <v>1.1211760900000001</v>
      </c>
      <c r="P386" s="114">
        <f t="shared" si="278"/>
        <v>1121.1760899999999</v>
      </c>
      <c r="Q386" s="11">
        <f t="shared" si="291"/>
        <v>0</v>
      </c>
      <c r="R386" s="30">
        <f t="shared" si="287"/>
        <v>0</v>
      </c>
      <c r="S386" s="8">
        <f t="shared" si="279"/>
        <v>0</v>
      </c>
      <c r="T386" s="123">
        <f t="shared" si="288"/>
        <v>8.5599999999999996E-2</v>
      </c>
      <c r="U386" s="122">
        <f t="shared" si="295"/>
        <v>10</v>
      </c>
      <c r="V386" s="122">
        <v>252</v>
      </c>
      <c r="W386" s="121">
        <f t="shared" si="280"/>
        <v>1.003264556</v>
      </c>
      <c r="X386" s="114">
        <f t="shared" si="281"/>
        <v>3.6601421300000001</v>
      </c>
      <c r="Y386" s="114">
        <f t="shared" si="282"/>
        <v>0</v>
      </c>
      <c r="Z386" s="126" t="str">
        <f t="shared" si="292"/>
        <v>A+J=</v>
      </c>
      <c r="AA386" s="119">
        <f t="shared" si="293"/>
        <v>44581</v>
      </c>
      <c r="AB386" s="4"/>
      <c r="AD386" s="174">
        <f>[2]Plan1!$A440</f>
        <v>49838</v>
      </c>
      <c r="AE386" s="144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83"/>
        <v>44563</v>
      </c>
      <c r="B387" s="114">
        <f t="shared" si="275"/>
        <v>1124.8362321299999</v>
      </c>
      <c r="C387" s="114">
        <f t="shared" si="289"/>
        <v>1000</v>
      </c>
      <c r="D387" s="115">
        <f t="shared" si="284"/>
        <v>6018.51</v>
      </c>
      <c r="E387" s="116">
        <f t="shared" si="297"/>
        <v>6075.69</v>
      </c>
      <c r="F387" s="117">
        <f t="shared" si="298"/>
        <v>44520</v>
      </c>
      <c r="G387" s="118">
        <f t="shared" si="276"/>
        <v>9.5006903702077317E-3</v>
      </c>
      <c r="H387" s="119">
        <f t="shared" si="290"/>
        <v>44581</v>
      </c>
      <c r="I387" s="119">
        <f t="shared" si="277"/>
        <v>44581</v>
      </c>
      <c r="J387" s="120">
        <f t="shared" si="285"/>
        <v>23</v>
      </c>
      <c r="K387" s="120">
        <f t="shared" si="299"/>
        <v>10</v>
      </c>
      <c r="L387" s="8">
        <f t="shared" si="286"/>
        <v>1.00411969</v>
      </c>
      <c r="M387" s="121">
        <f t="shared" si="300"/>
        <v>1.01249955</v>
      </c>
      <c r="N387" s="121">
        <f t="shared" si="294"/>
        <v>1.116576151624928</v>
      </c>
      <c r="O387" s="114">
        <f t="shared" si="296"/>
        <v>1.1211760900000001</v>
      </c>
      <c r="P387" s="114">
        <f t="shared" si="278"/>
        <v>1121.1760899999999</v>
      </c>
      <c r="Q387" s="11">
        <f t="shared" si="291"/>
        <v>0</v>
      </c>
      <c r="R387" s="30">
        <f t="shared" si="287"/>
        <v>0</v>
      </c>
      <c r="S387" s="8">
        <f t="shared" si="279"/>
        <v>0</v>
      </c>
      <c r="T387" s="123">
        <f t="shared" si="288"/>
        <v>8.5599999999999996E-2</v>
      </c>
      <c r="U387" s="122">
        <f t="shared" si="295"/>
        <v>10</v>
      </c>
      <c r="V387" s="122">
        <v>252</v>
      </c>
      <c r="W387" s="121">
        <f t="shared" si="280"/>
        <v>1.003264556</v>
      </c>
      <c r="X387" s="114">
        <f t="shared" si="281"/>
        <v>3.6601421300000001</v>
      </c>
      <c r="Y387" s="114">
        <f t="shared" si="282"/>
        <v>0</v>
      </c>
      <c r="Z387" s="126" t="str">
        <f t="shared" si="292"/>
        <v>A+J=</v>
      </c>
      <c r="AA387" s="119">
        <f t="shared" si="293"/>
        <v>44581</v>
      </c>
      <c r="AB387" s="4"/>
      <c r="AD387" s="174">
        <f>[2]Plan1!$A441</f>
        <v>49925</v>
      </c>
      <c r="AE387" s="144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83"/>
        <v>44564</v>
      </c>
      <c r="B388" s="114">
        <f t="shared" si="275"/>
        <v>1124.8362321299999</v>
      </c>
      <c r="C388" s="114">
        <f t="shared" si="289"/>
        <v>1000</v>
      </c>
      <c r="D388" s="115">
        <f t="shared" si="284"/>
        <v>6018.51</v>
      </c>
      <c r="E388" s="116">
        <f t="shared" si="297"/>
        <v>6075.69</v>
      </c>
      <c r="F388" s="117">
        <f t="shared" si="298"/>
        <v>44520</v>
      </c>
      <c r="G388" s="118">
        <f t="shared" si="276"/>
        <v>9.5006903702077317E-3</v>
      </c>
      <c r="H388" s="119">
        <f t="shared" si="290"/>
        <v>44581</v>
      </c>
      <c r="I388" s="119">
        <f t="shared" si="277"/>
        <v>44581</v>
      </c>
      <c r="J388" s="120">
        <f t="shared" si="285"/>
        <v>23</v>
      </c>
      <c r="K388" s="120">
        <f t="shared" si="299"/>
        <v>10</v>
      </c>
      <c r="L388" s="8">
        <f t="shared" si="286"/>
        <v>1.00411969</v>
      </c>
      <c r="M388" s="121">
        <f t="shared" si="300"/>
        <v>1.01249955</v>
      </c>
      <c r="N388" s="121">
        <f t="shared" si="294"/>
        <v>1.116576151624928</v>
      </c>
      <c r="O388" s="114">
        <f t="shared" si="296"/>
        <v>1.1211760900000001</v>
      </c>
      <c r="P388" s="114">
        <f t="shared" si="278"/>
        <v>1121.1760899999999</v>
      </c>
      <c r="Q388" s="11">
        <f t="shared" si="291"/>
        <v>0</v>
      </c>
      <c r="R388" s="30">
        <f t="shared" si="287"/>
        <v>0</v>
      </c>
      <c r="S388" s="8">
        <f t="shared" si="279"/>
        <v>0</v>
      </c>
      <c r="T388" s="123">
        <f t="shared" si="288"/>
        <v>8.5599999999999996E-2</v>
      </c>
      <c r="U388" s="122">
        <f t="shared" si="295"/>
        <v>10</v>
      </c>
      <c r="V388" s="122">
        <v>252</v>
      </c>
      <c r="W388" s="121">
        <f t="shared" si="280"/>
        <v>1.003264556</v>
      </c>
      <c r="X388" s="114">
        <f t="shared" si="281"/>
        <v>3.6601421300000001</v>
      </c>
      <c r="Y388" s="114">
        <f t="shared" si="282"/>
        <v>0</v>
      </c>
      <c r="Z388" s="126" t="str">
        <f t="shared" si="292"/>
        <v>A+J=</v>
      </c>
      <c r="AA388" s="119">
        <f t="shared" si="293"/>
        <v>44581</v>
      </c>
      <c r="AB388" s="4"/>
      <c r="AD388" s="174">
        <f>[2]Plan1!$A442</f>
        <v>49960</v>
      </c>
      <c r="AE388" s="144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83"/>
        <v>44565</v>
      </c>
      <c r="B389" s="114">
        <f t="shared" si="275"/>
        <v>1125.6656097</v>
      </c>
      <c r="C389" s="114">
        <f t="shared" si="289"/>
        <v>1000</v>
      </c>
      <c r="D389" s="115">
        <f t="shared" si="284"/>
        <v>6018.51</v>
      </c>
      <c r="E389" s="116">
        <f t="shared" si="297"/>
        <v>6075.69</v>
      </c>
      <c r="F389" s="117">
        <f t="shared" si="298"/>
        <v>44520</v>
      </c>
      <c r="G389" s="118">
        <f t="shared" si="276"/>
        <v>9.5006903702077317E-3</v>
      </c>
      <c r="H389" s="119">
        <f t="shared" si="290"/>
        <v>44581</v>
      </c>
      <c r="I389" s="119">
        <f t="shared" si="277"/>
        <v>44581</v>
      </c>
      <c r="J389" s="120">
        <f t="shared" si="285"/>
        <v>23</v>
      </c>
      <c r="K389" s="120">
        <f t="shared" si="299"/>
        <v>11</v>
      </c>
      <c r="L389" s="8">
        <f t="shared" si="286"/>
        <v>1.0045326000000001</v>
      </c>
      <c r="M389" s="121">
        <f t="shared" si="300"/>
        <v>1.01249955</v>
      </c>
      <c r="N389" s="121">
        <f t="shared" si="294"/>
        <v>1.116576151624928</v>
      </c>
      <c r="O389" s="114">
        <f t="shared" si="296"/>
        <v>1.12163714</v>
      </c>
      <c r="P389" s="114">
        <f t="shared" si="278"/>
        <v>1121.63714</v>
      </c>
      <c r="Q389" s="11">
        <f t="shared" si="291"/>
        <v>0</v>
      </c>
      <c r="R389" s="30">
        <f t="shared" si="287"/>
        <v>0</v>
      </c>
      <c r="S389" s="8">
        <f t="shared" si="279"/>
        <v>0</v>
      </c>
      <c r="T389" s="123">
        <f t="shared" si="288"/>
        <v>8.5599999999999996E-2</v>
      </c>
      <c r="U389" s="122">
        <f t="shared" si="295"/>
        <v>11</v>
      </c>
      <c r="V389" s="122">
        <v>252</v>
      </c>
      <c r="W389" s="121">
        <f t="shared" si="280"/>
        <v>1.0035915980000001</v>
      </c>
      <c r="X389" s="114">
        <f t="shared" si="281"/>
        <v>4.0284696999999996</v>
      </c>
      <c r="Y389" s="114">
        <f t="shared" si="282"/>
        <v>0</v>
      </c>
      <c r="Z389" s="126" t="str">
        <f t="shared" si="292"/>
        <v>A+J=</v>
      </c>
      <c r="AA389" s="119">
        <f t="shared" si="293"/>
        <v>44581</v>
      </c>
      <c r="AB389" s="4"/>
      <c r="AD389" s="174">
        <f>[2]Plan1!$A443</f>
        <v>49981</v>
      </c>
      <c r="AE389" s="144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83"/>
        <v>44566</v>
      </c>
      <c r="B390" s="114">
        <f t="shared" si="275"/>
        <v>1126.4955773300001</v>
      </c>
      <c r="C390" s="114">
        <f t="shared" si="289"/>
        <v>1000</v>
      </c>
      <c r="D390" s="115">
        <f t="shared" si="284"/>
        <v>6018.51</v>
      </c>
      <c r="E390" s="116">
        <f t="shared" si="297"/>
        <v>6075.69</v>
      </c>
      <c r="F390" s="117">
        <f t="shared" si="298"/>
        <v>44520</v>
      </c>
      <c r="G390" s="118">
        <f t="shared" si="276"/>
        <v>9.5006903702077317E-3</v>
      </c>
      <c r="H390" s="119">
        <f t="shared" si="290"/>
        <v>44581</v>
      </c>
      <c r="I390" s="119">
        <f t="shared" si="277"/>
        <v>44581</v>
      </c>
      <c r="J390" s="120">
        <f t="shared" si="285"/>
        <v>23</v>
      </c>
      <c r="K390" s="120">
        <f t="shared" si="299"/>
        <v>12</v>
      </c>
      <c r="L390" s="8">
        <f t="shared" si="286"/>
        <v>1.0049456699999999</v>
      </c>
      <c r="M390" s="121">
        <f t="shared" si="300"/>
        <v>1.01249955</v>
      </c>
      <c r="N390" s="121">
        <f t="shared" si="294"/>
        <v>1.116576151624928</v>
      </c>
      <c r="O390" s="114">
        <f t="shared" si="296"/>
        <v>1.1220983600000001</v>
      </c>
      <c r="P390" s="114">
        <f t="shared" si="278"/>
        <v>1122.09836</v>
      </c>
      <c r="Q390" s="11">
        <f t="shared" si="291"/>
        <v>0</v>
      </c>
      <c r="R390" s="30">
        <f t="shared" si="287"/>
        <v>0</v>
      </c>
      <c r="S390" s="8">
        <f t="shared" si="279"/>
        <v>0</v>
      </c>
      <c r="T390" s="123">
        <f t="shared" si="288"/>
        <v>8.5599999999999996E-2</v>
      </c>
      <c r="U390" s="122">
        <f t="shared" si="295"/>
        <v>12</v>
      </c>
      <c r="V390" s="122">
        <v>252</v>
      </c>
      <c r="W390" s="121">
        <f t="shared" si="280"/>
        <v>1.003918745</v>
      </c>
      <c r="X390" s="114">
        <f t="shared" si="281"/>
        <v>4.3972173300000001</v>
      </c>
      <c r="Y390" s="114">
        <f t="shared" si="282"/>
        <v>0</v>
      </c>
      <c r="Z390" s="126" t="str">
        <f t="shared" si="292"/>
        <v>A+J=</v>
      </c>
      <c r="AA390" s="119">
        <f t="shared" si="293"/>
        <v>44581</v>
      </c>
      <c r="AB390" s="4"/>
      <c r="AD390" s="174">
        <f>[2]Plan1!$A444</f>
        <v>49994</v>
      </c>
      <c r="AE390" s="144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83"/>
        <v>44567</v>
      </c>
      <c r="B391" s="114">
        <f t="shared" si="275"/>
        <v>1127.32616882</v>
      </c>
      <c r="C391" s="114">
        <f t="shared" si="289"/>
        <v>1000</v>
      </c>
      <c r="D391" s="115">
        <f t="shared" si="284"/>
        <v>6018.51</v>
      </c>
      <c r="E391" s="116">
        <f t="shared" si="297"/>
        <v>6075.69</v>
      </c>
      <c r="F391" s="117">
        <f t="shared" si="298"/>
        <v>44520</v>
      </c>
      <c r="G391" s="118">
        <f t="shared" si="276"/>
        <v>9.5006903702077317E-3</v>
      </c>
      <c r="H391" s="119">
        <f t="shared" si="290"/>
        <v>44581</v>
      </c>
      <c r="I391" s="119">
        <f t="shared" si="277"/>
        <v>44581</v>
      </c>
      <c r="J391" s="120">
        <f t="shared" si="285"/>
        <v>23</v>
      </c>
      <c r="K391" s="120">
        <f t="shared" si="299"/>
        <v>13</v>
      </c>
      <c r="L391" s="8">
        <f t="shared" si="286"/>
        <v>1.00535891</v>
      </c>
      <c r="M391" s="121">
        <f t="shared" si="300"/>
        <v>1.01249955</v>
      </c>
      <c r="N391" s="121">
        <f t="shared" si="294"/>
        <v>1.116576151624928</v>
      </c>
      <c r="O391" s="114">
        <f t="shared" si="296"/>
        <v>1.12255978</v>
      </c>
      <c r="P391" s="114">
        <f t="shared" si="278"/>
        <v>1122.55978</v>
      </c>
      <c r="Q391" s="11">
        <f t="shared" si="291"/>
        <v>0</v>
      </c>
      <c r="R391" s="30">
        <f t="shared" si="287"/>
        <v>0</v>
      </c>
      <c r="S391" s="8">
        <f t="shared" si="279"/>
        <v>0</v>
      </c>
      <c r="T391" s="123">
        <f t="shared" si="288"/>
        <v>8.5599999999999996E-2</v>
      </c>
      <c r="U391" s="122">
        <f t="shared" si="295"/>
        <v>13</v>
      </c>
      <c r="V391" s="122">
        <v>252</v>
      </c>
      <c r="W391" s="121">
        <f t="shared" si="280"/>
        <v>1.004246</v>
      </c>
      <c r="X391" s="114">
        <f t="shared" si="281"/>
        <v>4.7663888200000004</v>
      </c>
      <c r="Y391" s="114">
        <f t="shared" si="282"/>
        <v>0</v>
      </c>
      <c r="Z391" s="126" t="str">
        <f t="shared" si="292"/>
        <v>A+J=</v>
      </c>
      <c r="AA391" s="119">
        <f t="shared" si="293"/>
        <v>44581</v>
      </c>
      <c r="AB391" s="4"/>
      <c r="AD391" s="174">
        <f>[2]Plan1!$A445</f>
        <v>49999</v>
      </c>
      <c r="AE391" s="144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83"/>
        <v>44568</v>
      </c>
      <c r="B392" s="114">
        <f t="shared" si="275"/>
        <v>1128.1573621799998</v>
      </c>
      <c r="C392" s="114">
        <f t="shared" si="289"/>
        <v>1000</v>
      </c>
      <c r="D392" s="115">
        <f t="shared" si="284"/>
        <v>6018.51</v>
      </c>
      <c r="E392" s="116">
        <f t="shared" si="297"/>
        <v>6075.69</v>
      </c>
      <c r="F392" s="117">
        <f t="shared" si="298"/>
        <v>44520</v>
      </c>
      <c r="G392" s="118">
        <f t="shared" si="276"/>
        <v>9.5006903702077317E-3</v>
      </c>
      <c r="H392" s="119">
        <f t="shared" si="290"/>
        <v>44581</v>
      </c>
      <c r="I392" s="119">
        <f t="shared" si="277"/>
        <v>44581</v>
      </c>
      <c r="J392" s="120">
        <f t="shared" si="285"/>
        <v>23</v>
      </c>
      <c r="K392" s="120">
        <f t="shared" si="299"/>
        <v>14</v>
      </c>
      <c r="L392" s="8">
        <f t="shared" si="286"/>
        <v>1.0057723199999999</v>
      </c>
      <c r="M392" s="121">
        <f t="shared" si="300"/>
        <v>1.01249955</v>
      </c>
      <c r="N392" s="121">
        <f t="shared" si="294"/>
        <v>1.116576151624928</v>
      </c>
      <c r="O392" s="114">
        <f t="shared" si="296"/>
        <v>1.12302138</v>
      </c>
      <c r="P392" s="114">
        <f t="shared" si="278"/>
        <v>1123.0213799999999</v>
      </c>
      <c r="Q392" s="11">
        <f t="shared" si="291"/>
        <v>0</v>
      </c>
      <c r="R392" s="30">
        <f t="shared" si="287"/>
        <v>0</v>
      </c>
      <c r="S392" s="8">
        <f t="shared" si="279"/>
        <v>0</v>
      </c>
      <c r="T392" s="123">
        <f t="shared" si="288"/>
        <v>8.5599999999999996E-2</v>
      </c>
      <c r="U392" s="122">
        <f t="shared" si="295"/>
        <v>14</v>
      </c>
      <c r="V392" s="122">
        <v>252</v>
      </c>
      <c r="W392" s="121">
        <f t="shared" si="280"/>
        <v>1.0045733610000001</v>
      </c>
      <c r="X392" s="114">
        <f t="shared" si="281"/>
        <v>5.1359821800000001</v>
      </c>
      <c r="Y392" s="114">
        <f t="shared" si="282"/>
        <v>0</v>
      </c>
      <c r="Z392" s="126" t="str">
        <f t="shared" si="292"/>
        <v>A+J=</v>
      </c>
      <c r="AA392" s="119">
        <f t="shared" si="293"/>
        <v>44581</v>
      </c>
      <c r="AB392" s="4"/>
      <c r="AD392" s="174">
        <f>[2]Plan1!$A446</f>
        <v>50034</v>
      </c>
      <c r="AE392" s="144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83"/>
        <v>44569</v>
      </c>
      <c r="B393" s="114">
        <f t="shared" si="275"/>
        <v>1128.9891789399999</v>
      </c>
      <c r="C393" s="114">
        <f t="shared" si="289"/>
        <v>1000</v>
      </c>
      <c r="D393" s="115">
        <f t="shared" si="284"/>
        <v>6018.51</v>
      </c>
      <c r="E393" s="116">
        <f t="shared" si="297"/>
        <v>6075.69</v>
      </c>
      <c r="F393" s="117">
        <f t="shared" si="298"/>
        <v>44520</v>
      </c>
      <c r="G393" s="118">
        <f t="shared" si="276"/>
        <v>9.5006903702077317E-3</v>
      </c>
      <c r="H393" s="119">
        <f t="shared" si="290"/>
        <v>44581</v>
      </c>
      <c r="I393" s="119">
        <f t="shared" si="277"/>
        <v>44581</v>
      </c>
      <c r="J393" s="120">
        <f t="shared" si="285"/>
        <v>23</v>
      </c>
      <c r="K393" s="120">
        <f t="shared" si="299"/>
        <v>15</v>
      </c>
      <c r="L393" s="8">
        <f t="shared" si="286"/>
        <v>1.0061859</v>
      </c>
      <c r="M393" s="121">
        <f t="shared" si="300"/>
        <v>1.01249955</v>
      </c>
      <c r="N393" s="121">
        <f t="shared" si="294"/>
        <v>1.116576151624928</v>
      </c>
      <c r="O393" s="114">
        <f t="shared" si="296"/>
        <v>1.12348318</v>
      </c>
      <c r="P393" s="114">
        <f t="shared" si="278"/>
        <v>1123.4831799999999</v>
      </c>
      <c r="Q393" s="11">
        <f t="shared" si="291"/>
        <v>0</v>
      </c>
      <c r="R393" s="30">
        <f t="shared" si="287"/>
        <v>0</v>
      </c>
      <c r="S393" s="8">
        <f t="shared" si="279"/>
        <v>0</v>
      </c>
      <c r="T393" s="123">
        <f t="shared" si="288"/>
        <v>8.5599999999999996E-2</v>
      </c>
      <c r="U393" s="122">
        <f t="shared" si="295"/>
        <v>15</v>
      </c>
      <c r="V393" s="122">
        <v>252</v>
      </c>
      <c r="W393" s="121">
        <f t="shared" si="280"/>
        <v>1.0049008290000001</v>
      </c>
      <c r="X393" s="114">
        <f t="shared" si="281"/>
        <v>5.5059989399999996</v>
      </c>
      <c r="Y393" s="114">
        <f t="shared" si="282"/>
        <v>0</v>
      </c>
      <c r="Z393" s="126" t="str">
        <f t="shared" si="292"/>
        <v>A+J=</v>
      </c>
      <c r="AA393" s="119">
        <f t="shared" si="293"/>
        <v>44581</v>
      </c>
      <c r="AB393" s="4"/>
      <c r="AD393" s="174">
        <f>[2]Plan1!$A447</f>
        <v>50041</v>
      </c>
      <c r="AE393" s="144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83"/>
        <v>44570</v>
      </c>
      <c r="B394" s="114">
        <f t="shared" ref="B394:B457" si="301">(P394+X394)</f>
        <v>1128.9891789399999</v>
      </c>
      <c r="C394" s="114">
        <f t="shared" si="289"/>
        <v>1000</v>
      </c>
      <c r="D394" s="115">
        <f t="shared" si="284"/>
        <v>6018.51</v>
      </c>
      <c r="E394" s="116">
        <f t="shared" si="297"/>
        <v>6075.69</v>
      </c>
      <c r="F394" s="117">
        <f t="shared" si="298"/>
        <v>44520</v>
      </c>
      <c r="G394" s="118">
        <f t="shared" ref="G394:G457" si="302">(E394/D394)-1</f>
        <v>9.5006903702077317E-3</v>
      </c>
      <c r="H394" s="119">
        <f t="shared" si="290"/>
        <v>44581</v>
      </c>
      <c r="I394" s="119">
        <f t="shared" ref="I394:I457" si="303">IF(A394&gt;I393,H394,I393)</f>
        <v>44581</v>
      </c>
      <c r="J394" s="120">
        <f t="shared" si="285"/>
        <v>23</v>
      </c>
      <c r="K394" s="120">
        <f t="shared" si="299"/>
        <v>15</v>
      </c>
      <c r="L394" s="8">
        <f t="shared" si="286"/>
        <v>1.0061859</v>
      </c>
      <c r="M394" s="121">
        <f t="shared" si="300"/>
        <v>1.01249955</v>
      </c>
      <c r="N394" s="121">
        <f t="shared" si="294"/>
        <v>1.116576151624928</v>
      </c>
      <c r="O394" s="114">
        <f t="shared" si="296"/>
        <v>1.12348318</v>
      </c>
      <c r="P394" s="114">
        <f t="shared" ref="P394:P457" si="304">TRUNC(C394*O394,8)</f>
        <v>1123.4831799999999</v>
      </c>
      <c r="Q394" s="11">
        <f t="shared" si="291"/>
        <v>0</v>
      </c>
      <c r="R394" s="30">
        <f t="shared" si="287"/>
        <v>0</v>
      </c>
      <c r="S394" s="8">
        <f t="shared" ref="S394:S457" si="305">IF(R394&gt;0,TRUNC(R394*P394,8),0)</f>
        <v>0</v>
      </c>
      <c r="T394" s="123">
        <f t="shared" si="288"/>
        <v>8.5599999999999996E-2</v>
      </c>
      <c r="U394" s="122">
        <f t="shared" si="295"/>
        <v>15</v>
      </c>
      <c r="V394" s="122">
        <v>252</v>
      </c>
      <c r="W394" s="121">
        <f t="shared" ref="W394:W457" si="306">ROUND((1+T394)^TRUNC((U394/V394),9),9)</f>
        <v>1.0049008290000001</v>
      </c>
      <c r="X394" s="114">
        <f t="shared" ref="X394:X457" si="307">TRUNC((P394*(W394-1)),8)</f>
        <v>5.5059989399999996</v>
      </c>
      <c r="Y394" s="114">
        <f t="shared" ref="Y394:Y457" si="308">IF(Q394&gt;0,S394+X394,0)</f>
        <v>0</v>
      </c>
      <c r="Z394" s="126" t="str">
        <f t="shared" si="292"/>
        <v>A+J=</v>
      </c>
      <c r="AA394" s="119">
        <f t="shared" si="293"/>
        <v>44581</v>
      </c>
      <c r="AB394" s="4"/>
      <c r="AD394" s="174">
        <f>[2]Plan1!$A448</f>
        <v>50087</v>
      </c>
      <c r="AE394" s="144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309">(A394+1)</f>
        <v>44571</v>
      </c>
      <c r="B395" s="114">
        <f t="shared" si="301"/>
        <v>1128.9891789399999</v>
      </c>
      <c r="C395" s="114">
        <f t="shared" si="289"/>
        <v>1000</v>
      </c>
      <c r="D395" s="115">
        <f t="shared" ref="D395:D458" si="310">IF(E395=E394,D394,E394)</f>
        <v>6018.51</v>
      </c>
      <c r="E395" s="116">
        <f t="shared" si="297"/>
        <v>6075.69</v>
      </c>
      <c r="F395" s="117">
        <f t="shared" si="298"/>
        <v>44520</v>
      </c>
      <c r="G395" s="118">
        <f t="shared" si="302"/>
        <v>9.5006903702077317E-3</v>
      </c>
      <c r="H395" s="119">
        <f t="shared" si="290"/>
        <v>44581</v>
      </c>
      <c r="I395" s="119">
        <f t="shared" si="303"/>
        <v>44581</v>
      </c>
      <c r="J395" s="120">
        <f t="shared" ref="J395:J458" si="311">IF(I395=I394,J394,NETWORKDAYS(I394,I395,$AD$176:$AD$502)-1)</f>
        <v>23</v>
      </c>
      <c r="K395" s="120">
        <f t="shared" si="299"/>
        <v>15</v>
      </c>
      <c r="L395" s="8">
        <f t="shared" ref="L395:L458" si="312">IF(E395&lt;D395,1,TRUNC((E395/D395)^TRUNC((K395/J395),9),8))</f>
        <v>1.0061859</v>
      </c>
      <c r="M395" s="121">
        <f t="shared" si="300"/>
        <v>1.01249955</v>
      </c>
      <c r="N395" s="121">
        <f t="shared" si="294"/>
        <v>1.116576151624928</v>
      </c>
      <c r="O395" s="114">
        <f t="shared" si="296"/>
        <v>1.12348318</v>
      </c>
      <c r="P395" s="114">
        <f t="shared" si="304"/>
        <v>1123.4831799999999</v>
      </c>
      <c r="Q395" s="11">
        <f t="shared" si="291"/>
        <v>0</v>
      </c>
      <c r="R395" s="30">
        <f t="shared" ref="R395:R458" si="313">IF(Q395&gt;0,VLOOKUP($A395,$AD$10:$AI$170,6),0)</f>
        <v>0</v>
      </c>
      <c r="S395" s="8">
        <f t="shared" si="305"/>
        <v>0</v>
      </c>
      <c r="T395" s="123">
        <f t="shared" ref="T395:T458" si="314">(T394)</f>
        <v>8.5599999999999996E-2</v>
      </c>
      <c r="U395" s="122">
        <f t="shared" si="295"/>
        <v>15</v>
      </c>
      <c r="V395" s="122">
        <v>252</v>
      </c>
      <c r="W395" s="121">
        <f t="shared" si="306"/>
        <v>1.0049008290000001</v>
      </c>
      <c r="X395" s="114">
        <f t="shared" si="307"/>
        <v>5.5059989399999996</v>
      </c>
      <c r="Y395" s="114">
        <f t="shared" si="308"/>
        <v>0</v>
      </c>
      <c r="Z395" s="126" t="str">
        <f t="shared" si="292"/>
        <v>A+J=</v>
      </c>
      <c r="AA395" s="119">
        <f t="shared" si="293"/>
        <v>44581</v>
      </c>
      <c r="AB395" s="4"/>
      <c r="AD395" s="174">
        <f>[2]Plan1!$A449</f>
        <v>50088</v>
      </c>
      <c r="AE395" s="144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309"/>
        <v>44572</v>
      </c>
      <c r="B396" s="114">
        <f t="shared" si="301"/>
        <v>1129.82159824</v>
      </c>
      <c r="C396" s="114">
        <f t="shared" ref="C396:C459" si="315">TRUNC(IF(Q395&gt;0,VLOOKUP(A395,$AD$12:$AE$170,2),C395),8)</f>
        <v>1000</v>
      </c>
      <c r="D396" s="115">
        <f t="shared" si="310"/>
        <v>6018.51</v>
      </c>
      <c r="E396" s="116">
        <f t="shared" si="297"/>
        <v>6075.69</v>
      </c>
      <c r="F396" s="117">
        <f t="shared" si="298"/>
        <v>44520</v>
      </c>
      <c r="G396" s="118">
        <f t="shared" si="302"/>
        <v>9.5006903702077317E-3</v>
      </c>
      <c r="H396" s="119">
        <f t="shared" ref="H396:H459" si="316">IF(DAY(A396)=H$9,VLOOKUP(A396,AH$118:AN$450,4),H395)</f>
        <v>44581</v>
      </c>
      <c r="I396" s="119">
        <f t="shared" si="303"/>
        <v>44581</v>
      </c>
      <c r="J396" s="120">
        <f t="shared" si="311"/>
        <v>23</v>
      </c>
      <c r="K396" s="120">
        <f t="shared" si="299"/>
        <v>16</v>
      </c>
      <c r="L396" s="8">
        <f t="shared" si="312"/>
        <v>1.0065996500000001</v>
      </c>
      <c r="M396" s="121">
        <f t="shared" si="300"/>
        <v>1.01249955</v>
      </c>
      <c r="N396" s="121">
        <f t="shared" si="294"/>
        <v>1.116576151624928</v>
      </c>
      <c r="O396" s="114">
        <f t="shared" si="296"/>
        <v>1.1239451600000001</v>
      </c>
      <c r="P396" s="114">
        <f t="shared" si="304"/>
        <v>1123.94516</v>
      </c>
      <c r="Q396" s="11">
        <f t="shared" ref="Q396:Q459" si="317">IF(VLOOKUP(A396,AD$10:AK$170,8)=VLOOKUP(A395,AD$10:AK$170,8),0,VLOOKUP(A396,AD$10:AK$170,8))</f>
        <v>0</v>
      </c>
      <c r="R396" s="30">
        <f t="shared" si="313"/>
        <v>0</v>
      </c>
      <c r="S396" s="8">
        <f t="shared" si="305"/>
        <v>0</v>
      </c>
      <c r="T396" s="123">
        <f t="shared" si="314"/>
        <v>8.5599999999999996E-2</v>
      </c>
      <c r="U396" s="122">
        <f t="shared" si="295"/>
        <v>16</v>
      </c>
      <c r="V396" s="122">
        <v>252</v>
      </c>
      <c r="W396" s="121">
        <f t="shared" si="306"/>
        <v>1.005228403</v>
      </c>
      <c r="X396" s="114">
        <f t="shared" si="307"/>
        <v>5.8764382399999997</v>
      </c>
      <c r="Y396" s="114">
        <f t="shared" si="308"/>
        <v>0</v>
      </c>
      <c r="Z396" s="126" t="str">
        <f t="shared" ref="Z396:Z459" si="318">IF($Q395&gt;0,VLOOKUP($A395,$AD$10:$AM$170,9),Z395)</f>
        <v>A+J=</v>
      </c>
      <c r="AA396" s="119">
        <f t="shared" ref="AA396:AA459" si="319">IF($Q395&gt;0,VLOOKUP($A395,$AD$10:$AM$170,10),AA395)</f>
        <v>44581</v>
      </c>
      <c r="AB396" s="4"/>
      <c r="AD396" s="174">
        <f>[2]Plan1!$A450</f>
        <v>50133</v>
      </c>
      <c r="AE396" s="144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309"/>
        <v>44573</v>
      </c>
      <c r="B397" s="114">
        <f t="shared" si="301"/>
        <v>1130.65464275</v>
      </c>
      <c r="C397" s="114">
        <f t="shared" si="315"/>
        <v>1000</v>
      </c>
      <c r="D397" s="115">
        <f t="shared" si="310"/>
        <v>6018.51</v>
      </c>
      <c r="E397" s="116">
        <f t="shared" si="297"/>
        <v>6075.69</v>
      </c>
      <c r="F397" s="117">
        <f t="shared" si="298"/>
        <v>44520</v>
      </c>
      <c r="G397" s="118">
        <f t="shared" si="302"/>
        <v>9.5006903702077317E-3</v>
      </c>
      <c r="H397" s="119">
        <f t="shared" si="316"/>
        <v>44581</v>
      </c>
      <c r="I397" s="119">
        <f t="shared" si="303"/>
        <v>44581</v>
      </c>
      <c r="J397" s="120">
        <f t="shared" si="311"/>
        <v>23</v>
      </c>
      <c r="K397" s="120">
        <f t="shared" si="299"/>
        <v>17</v>
      </c>
      <c r="L397" s="8">
        <f t="shared" si="312"/>
        <v>1.00701358</v>
      </c>
      <c r="M397" s="121">
        <f t="shared" si="300"/>
        <v>1.01249955</v>
      </c>
      <c r="N397" s="121">
        <f t="shared" si="294"/>
        <v>1.116576151624928</v>
      </c>
      <c r="O397" s="114">
        <f t="shared" si="296"/>
        <v>1.1244073400000001</v>
      </c>
      <c r="P397" s="114">
        <f t="shared" si="304"/>
        <v>1124.40734</v>
      </c>
      <c r="Q397" s="11">
        <f t="shared" si="317"/>
        <v>0</v>
      </c>
      <c r="R397" s="30">
        <f t="shared" si="313"/>
        <v>0</v>
      </c>
      <c r="S397" s="8">
        <f t="shared" si="305"/>
        <v>0</v>
      </c>
      <c r="T397" s="123">
        <f t="shared" si="314"/>
        <v>8.5599999999999996E-2</v>
      </c>
      <c r="U397" s="122">
        <f t="shared" si="295"/>
        <v>17</v>
      </c>
      <c r="V397" s="122">
        <v>252</v>
      </c>
      <c r="W397" s="121">
        <f t="shared" si="306"/>
        <v>1.005556085</v>
      </c>
      <c r="X397" s="114">
        <f t="shared" si="307"/>
        <v>6.2473027500000002</v>
      </c>
      <c r="Y397" s="114">
        <f t="shared" si="308"/>
        <v>0</v>
      </c>
      <c r="Z397" s="126" t="str">
        <f t="shared" si="318"/>
        <v>A+J=</v>
      </c>
      <c r="AA397" s="119">
        <f t="shared" si="319"/>
        <v>44581</v>
      </c>
      <c r="AB397" s="4"/>
      <c r="AD397" s="174">
        <f>[2]Plan1!$A451</f>
        <v>50151</v>
      </c>
      <c r="AE397" s="144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309"/>
        <v>44574</v>
      </c>
      <c r="B398" s="114">
        <f t="shared" si="301"/>
        <v>1131.48830051</v>
      </c>
      <c r="C398" s="114">
        <f t="shared" si="315"/>
        <v>1000</v>
      </c>
      <c r="D398" s="115">
        <f t="shared" si="310"/>
        <v>6018.51</v>
      </c>
      <c r="E398" s="116">
        <f t="shared" si="297"/>
        <v>6075.69</v>
      </c>
      <c r="F398" s="117">
        <f t="shared" si="298"/>
        <v>44520</v>
      </c>
      <c r="G398" s="118">
        <f t="shared" si="302"/>
        <v>9.5006903702077317E-3</v>
      </c>
      <c r="H398" s="119">
        <f t="shared" si="316"/>
        <v>44581</v>
      </c>
      <c r="I398" s="119">
        <f t="shared" si="303"/>
        <v>44581</v>
      </c>
      <c r="J398" s="120">
        <f t="shared" si="311"/>
        <v>23</v>
      </c>
      <c r="K398" s="120">
        <f t="shared" si="299"/>
        <v>18</v>
      </c>
      <c r="L398" s="8">
        <f t="shared" si="312"/>
        <v>1.00742767</v>
      </c>
      <c r="M398" s="121">
        <f t="shared" si="300"/>
        <v>1.01249955</v>
      </c>
      <c r="N398" s="121">
        <f t="shared" si="294"/>
        <v>1.116576151624928</v>
      </c>
      <c r="O398" s="114">
        <f t="shared" si="296"/>
        <v>1.12486971</v>
      </c>
      <c r="P398" s="114">
        <f t="shared" si="304"/>
        <v>1124.8697099999999</v>
      </c>
      <c r="Q398" s="11">
        <f t="shared" si="317"/>
        <v>0</v>
      </c>
      <c r="R398" s="30">
        <f t="shared" si="313"/>
        <v>0</v>
      </c>
      <c r="S398" s="8">
        <f t="shared" si="305"/>
        <v>0</v>
      </c>
      <c r="T398" s="123">
        <f t="shared" si="314"/>
        <v>8.5599999999999996E-2</v>
      </c>
      <c r="U398" s="122">
        <f t="shared" si="295"/>
        <v>18</v>
      </c>
      <c r="V398" s="122">
        <v>252</v>
      </c>
      <c r="W398" s="121">
        <f t="shared" si="306"/>
        <v>1.0058838729999999</v>
      </c>
      <c r="X398" s="114">
        <f t="shared" si="307"/>
        <v>6.6185905099999998</v>
      </c>
      <c r="Y398" s="114">
        <f t="shared" si="308"/>
        <v>0</v>
      </c>
      <c r="Z398" s="126" t="str">
        <f t="shared" si="318"/>
        <v>A+J=</v>
      </c>
      <c r="AA398" s="119">
        <f t="shared" si="319"/>
        <v>44581</v>
      </c>
      <c r="AB398" s="4"/>
      <c r="AD398" s="174">
        <f>[2]Plan1!$A452</f>
        <v>50161</v>
      </c>
      <c r="AE398" s="144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309"/>
        <v>44575</v>
      </c>
      <c r="B399" s="114">
        <f t="shared" si="301"/>
        <v>1132.3225629199999</v>
      </c>
      <c r="C399" s="114">
        <f t="shared" si="315"/>
        <v>1000</v>
      </c>
      <c r="D399" s="115">
        <f t="shared" si="310"/>
        <v>6018.51</v>
      </c>
      <c r="E399" s="116">
        <f t="shared" si="297"/>
        <v>6075.69</v>
      </c>
      <c r="F399" s="117">
        <f t="shared" si="298"/>
        <v>44520</v>
      </c>
      <c r="G399" s="118">
        <f t="shared" si="302"/>
        <v>9.5006903702077317E-3</v>
      </c>
      <c r="H399" s="119">
        <f t="shared" si="316"/>
        <v>44581</v>
      </c>
      <c r="I399" s="119">
        <f t="shared" si="303"/>
        <v>44581</v>
      </c>
      <c r="J399" s="120">
        <f t="shared" si="311"/>
        <v>23</v>
      </c>
      <c r="K399" s="120">
        <f t="shared" si="299"/>
        <v>19</v>
      </c>
      <c r="L399" s="8">
        <f t="shared" si="312"/>
        <v>1.0078419300000001</v>
      </c>
      <c r="M399" s="121">
        <f t="shared" si="300"/>
        <v>1.01249955</v>
      </c>
      <c r="N399" s="121">
        <f t="shared" si="294"/>
        <v>1.116576151624928</v>
      </c>
      <c r="O399" s="114">
        <f t="shared" si="296"/>
        <v>1.12533226</v>
      </c>
      <c r="P399" s="114">
        <f t="shared" si="304"/>
        <v>1125.3322599999999</v>
      </c>
      <c r="Q399" s="11">
        <f t="shared" si="317"/>
        <v>0</v>
      </c>
      <c r="R399" s="30">
        <f t="shared" si="313"/>
        <v>0</v>
      </c>
      <c r="S399" s="8">
        <f t="shared" si="305"/>
        <v>0</v>
      </c>
      <c r="T399" s="123">
        <f t="shared" si="314"/>
        <v>8.5599999999999996E-2</v>
      </c>
      <c r="U399" s="122">
        <f t="shared" si="295"/>
        <v>19</v>
      </c>
      <c r="V399" s="122">
        <v>252</v>
      </c>
      <c r="W399" s="121">
        <f t="shared" si="306"/>
        <v>1.006211768</v>
      </c>
      <c r="X399" s="114">
        <f t="shared" si="307"/>
        <v>6.9903029200000004</v>
      </c>
      <c r="Y399" s="114">
        <f t="shared" si="308"/>
        <v>0</v>
      </c>
      <c r="Z399" s="126" t="str">
        <f t="shared" si="318"/>
        <v>A+J=</v>
      </c>
      <c r="AA399" s="119">
        <f t="shared" si="319"/>
        <v>44581</v>
      </c>
      <c r="AB399" s="4"/>
      <c r="AD399" s="174">
        <f>[2]Plan1!$A453</f>
        <v>50195</v>
      </c>
      <c r="AE399" s="144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309"/>
        <v>44576</v>
      </c>
      <c r="B400" s="114">
        <f t="shared" si="301"/>
        <v>1133.15744036</v>
      </c>
      <c r="C400" s="114">
        <f t="shared" si="315"/>
        <v>1000</v>
      </c>
      <c r="D400" s="115">
        <f t="shared" si="310"/>
        <v>6018.51</v>
      </c>
      <c r="E400" s="116">
        <f t="shared" si="297"/>
        <v>6075.69</v>
      </c>
      <c r="F400" s="117">
        <f t="shared" si="298"/>
        <v>44520</v>
      </c>
      <c r="G400" s="118">
        <f t="shared" si="302"/>
        <v>9.5006903702077317E-3</v>
      </c>
      <c r="H400" s="119">
        <f t="shared" si="316"/>
        <v>44581</v>
      </c>
      <c r="I400" s="119">
        <f t="shared" si="303"/>
        <v>44581</v>
      </c>
      <c r="J400" s="120">
        <f t="shared" si="311"/>
        <v>23</v>
      </c>
      <c r="K400" s="120">
        <f t="shared" si="299"/>
        <v>20</v>
      </c>
      <c r="L400" s="8">
        <f t="shared" si="312"/>
        <v>1.0082563600000001</v>
      </c>
      <c r="M400" s="121">
        <f t="shared" si="300"/>
        <v>1.01249955</v>
      </c>
      <c r="N400" s="121">
        <f t="shared" si="294"/>
        <v>1.116576151624928</v>
      </c>
      <c r="O400" s="114">
        <f t="shared" si="296"/>
        <v>1.1257950000000001</v>
      </c>
      <c r="P400" s="114">
        <f t="shared" si="304"/>
        <v>1125.7950000000001</v>
      </c>
      <c r="Q400" s="11">
        <f t="shared" si="317"/>
        <v>0</v>
      </c>
      <c r="R400" s="30">
        <f t="shared" si="313"/>
        <v>0</v>
      </c>
      <c r="S400" s="8">
        <f t="shared" si="305"/>
        <v>0</v>
      </c>
      <c r="T400" s="123">
        <f t="shared" si="314"/>
        <v>8.5599999999999996E-2</v>
      </c>
      <c r="U400" s="122">
        <f t="shared" si="295"/>
        <v>20</v>
      </c>
      <c r="V400" s="122">
        <v>252</v>
      </c>
      <c r="W400" s="121">
        <f t="shared" si="306"/>
        <v>1.0065397700000001</v>
      </c>
      <c r="X400" s="114">
        <f t="shared" si="307"/>
        <v>7.3624403599999999</v>
      </c>
      <c r="Y400" s="114">
        <f t="shared" si="308"/>
        <v>0</v>
      </c>
      <c r="Z400" s="126" t="str">
        <f t="shared" si="318"/>
        <v>A+J=</v>
      </c>
      <c r="AA400" s="119">
        <f t="shared" si="319"/>
        <v>44581</v>
      </c>
      <c r="AB400" s="4"/>
      <c r="AD400" s="174">
        <f>[2]Plan1!$A454</f>
        <v>50290</v>
      </c>
      <c r="AE400" s="144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309"/>
        <v>44577</v>
      </c>
      <c r="B401" s="114">
        <f t="shared" si="301"/>
        <v>1133.15744036</v>
      </c>
      <c r="C401" s="114">
        <f t="shared" si="315"/>
        <v>1000</v>
      </c>
      <c r="D401" s="115">
        <f t="shared" si="310"/>
        <v>6018.51</v>
      </c>
      <c r="E401" s="116">
        <f t="shared" si="297"/>
        <v>6075.69</v>
      </c>
      <c r="F401" s="117">
        <f t="shared" si="298"/>
        <v>44520</v>
      </c>
      <c r="G401" s="118">
        <f t="shared" si="302"/>
        <v>9.5006903702077317E-3</v>
      </c>
      <c r="H401" s="119">
        <f t="shared" si="316"/>
        <v>44581</v>
      </c>
      <c r="I401" s="119">
        <f t="shared" si="303"/>
        <v>44581</v>
      </c>
      <c r="J401" s="120">
        <f t="shared" si="311"/>
        <v>23</v>
      </c>
      <c r="K401" s="120">
        <f t="shared" si="299"/>
        <v>20</v>
      </c>
      <c r="L401" s="8">
        <f t="shared" si="312"/>
        <v>1.0082563600000001</v>
      </c>
      <c r="M401" s="121">
        <f t="shared" si="300"/>
        <v>1.01249955</v>
      </c>
      <c r="N401" s="121">
        <f t="shared" si="294"/>
        <v>1.116576151624928</v>
      </c>
      <c r="O401" s="114">
        <f t="shared" si="296"/>
        <v>1.1257950000000001</v>
      </c>
      <c r="P401" s="114">
        <f t="shared" si="304"/>
        <v>1125.7950000000001</v>
      </c>
      <c r="Q401" s="11">
        <f t="shared" si="317"/>
        <v>0</v>
      </c>
      <c r="R401" s="30">
        <f t="shared" si="313"/>
        <v>0</v>
      </c>
      <c r="S401" s="8">
        <f t="shared" si="305"/>
        <v>0</v>
      </c>
      <c r="T401" s="123">
        <f t="shared" si="314"/>
        <v>8.5599999999999996E-2</v>
      </c>
      <c r="U401" s="122">
        <f t="shared" si="295"/>
        <v>20</v>
      </c>
      <c r="V401" s="122">
        <v>252</v>
      </c>
      <c r="W401" s="121">
        <f t="shared" si="306"/>
        <v>1.0065397700000001</v>
      </c>
      <c r="X401" s="114">
        <f t="shared" si="307"/>
        <v>7.3624403599999999</v>
      </c>
      <c r="Y401" s="114">
        <f t="shared" si="308"/>
        <v>0</v>
      </c>
      <c r="Z401" s="126" t="str">
        <f t="shared" si="318"/>
        <v>A+J=</v>
      </c>
      <c r="AA401" s="119">
        <f t="shared" si="319"/>
        <v>44581</v>
      </c>
      <c r="AB401" s="4"/>
      <c r="AD401" s="174">
        <f>[2]Plan1!$A455</f>
        <v>50325</v>
      </c>
      <c r="AE401" s="144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309"/>
        <v>44578</v>
      </c>
      <c r="B402" s="114">
        <f t="shared" si="301"/>
        <v>1133.15744036</v>
      </c>
      <c r="C402" s="114">
        <f t="shared" si="315"/>
        <v>1000</v>
      </c>
      <c r="D402" s="115">
        <f t="shared" si="310"/>
        <v>6018.51</v>
      </c>
      <c r="E402" s="116">
        <f t="shared" si="297"/>
        <v>6075.69</v>
      </c>
      <c r="F402" s="117">
        <f t="shared" si="298"/>
        <v>44520</v>
      </c>
      <c r="G402" s="118">
        <f t="shared" si="302"/>
        <v>9.5006903702077317E-3</v>
      </c>
      <c r="H402" s="119">
        <f t="shared" si="316"/>
        <v>44581</v>
      </c>
      <c r="I402" s="119">
        <f t="shared" si="303"/>
        <v>44581</v>
      </c>
      <c r="J402" s="120">
        <f t="shared" si="311"/>
        <v>23</v>
      </c>
      <c r="K402" s="120">
        <f t="shared" si="299"/>
        <v>20</v>
      </c>
      <c r="L402" s="8">
        <f t="shared" si="312"/>
        <v>1.0082563600000001</v>
      </c>
      <c r="M402" s="121">
        <f t="shared" si="300"/>
        <v>1.01249955</v>
      </c>
      <c r="N402" s="121">
        <f t="shared" si="294"/>
        <v>1.116576151624928</v>
      </c>
      <c r="O402" s="114">
        <f t="shared" si="296"/>
        <v>1.1257950000000001</v>
      </c>
      <c r="P402" s="114">
        <f t="shared" si="304"/>
        <v>1125.7950000000001</v>
      </c>
      <c r="Q402" s="11">
        <f t="shared" si="317"/>
        <v>0</v>
      </c>
      <c r="R402" s="30">
        <f t="shared" si="313"/>
        <v>0</v>
      </c>
      <c r="S402" s="8">
        <f t="shared" si="305"/>
        <v>0</v>
      </c>
      <c r="T402" s="123">
        <f t="shared" si="314"/>
        <v>8.5599999999999996E-2</v>
      </c>
      <c r="U402" s="122">
        <f t="shared" si="295"/>
        <v>20</v>
      </c>
      <c r="V402" s="122">
        <v>252</v>
      </c>
      <c r="W402" s="121">
        <f t="shared" si="306"/>
        <v>1.0065397700000001</v>
      </c>
      <c r="X402" s="114">
        <f t="shared" si="307"/>
        <v>7.3624403599999999</v>
      </c>
      <c r="Y402" s="114">
        <f t="shared" si="308"/>
        <v>0</v>
      </c>
      <c r="Z402" s="126" t="str">
        <f t="shared" si="318"/>
        <v>A+J=</v>
      </c>
      <c r="AA402" s="119">
        <f t="shared" si="319"/>
        <v>44581</v>
      </c>
      <c r="AB402" s="4"/>
      <c r="AD402" s="174">
        <f>[2]Plan1!$A456</f>
        <v>50346</v>
      </c>
      <c r="AE402" s="144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309"/>
        <v>44579</v>
      </c>
      <c r="B403" s="114">
        <f t="shared" si="301"/>
        <v>1133.9929432500001</v>
      </c>
      <c r="C403" s="114">
        <f t="shared" si="315"/>
        <v>1000</v>
      </c>
      <c r="D403" s="115">
        <f t="shared" si="310"/>
        <v>6018.51</v>
      </c>
      <c r="E403" s="116">
        <f t="shared" si="297"/>
        <v>6075.69</v>
      </c>
      <c r="F403" s="117">
        <f t="shared" si="298"/>
        <v>44520</v>
      </c>
      <c r="G403" s="118">
        <f t="shared" si="302"/>
        <v>9.5006903702077317E-3</v>
      </c>
      <c r="H403" s="119">
        <f t="shared" si="316"/>
        <v>44581</v>
      </c>
      <c r="I403" s="119">
        <f t="shared" si="303"/>
        <v>44581</v>
      </c>
      <c r="J403" s="120">
        <f t="shared" si="311"/>
        <v>23</v>
      </c>
      <c r="K403" s="120">
        <f t="shared" si="299"/>
        <v>21</v>
      </c>
      <c r="L403" s="8">
        <f t="shared" si="312"/>
        <v>1.0086709700000001</v>
      </c>
      <c r="M403" s="121">
        <f t="shared" si="300"/>
        <v>1.01249955</v>
      </c>
      <c r="N403" s="121">
        <f t="shared" si="294"/>
        <v>1.116576151624928</v>
      </c>
      <c r="O403" s="114">
        <f t="shared" si="296"/>
        <v>1.1262579399999999</v>
      </c>
      <c r="P403" s="114">
        <f t="shared" si="304"/>
        <v>1126.25794</v>
      </c>
      <c r="Q403" s="11">
        <f t="shared" si="317"/>
        <v>0</v>
      </c>
      <c r="R403" s="30">
        <f t="shared" si="313"/>
        <v>0</v>
      </c>
      <c r="S403" s="8">
        <f t="shared" si="305"/>
        <v>0</v>
      </c>
      <c r="T403" s="123">
        <f t="shared" si="314"/>
        <v>8.5599999999999996E-2</v>
      </c>
      <c r="U403" s="122">
        <f t="shared" si="295"/>
        <v>21</v>
      </c>
      <c r="V403" s="122">
        <v>252</v>
      </c>
      <c r="W403" s="121">
        <f t="shared" si="306"/>
        <v>1.0068678790000001</v>
      </c>
      <c r="X403" s="114">
        <f t="shared" si="307"/>
        <v>7.7350032500000001</v>
      </c>
      <c r="Y403" s="114">
        <f t="shared" si="308"/>
        <v>0</v>
      </c>
      <c r="Z403" s="126" t="str">
        <f t="shared" si="318"/>
        <v>A+J=</v>
      </c>
      <c r="AA403" s="119">
        <f t="shared" si="319"/>
        <v>44581</v>
      </c>
      <c r="AB403" s="4"/>
      <c r="AD403" s="174">
        <f>[2]Plan1!$A457</f>
        <v>50359</v>
      </c>
      <c r="AE403" s="144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309"/>
        <v>44580</v>
      </c>
      <c r="B404" s="114">
        <f t="shared" si="301"/>
        <v>1134.82906185</v>
      </c>
      <c r="C404" s="114">
        <f t="shared" si="315"/>
        <v>1000</v>
      </c>
      <c r="D404" s="115">
        <f t="shared" si="310"/>
        <v>6018.51</v>
      </c>
      <c r="E404" s="116">
        <f t="shared" si="297"/>
        <v>6075.69</v>
      </c>
      <c r="F404" s="117">
        <f t="shared" si="298"/>
        <v>44520</v>
      </c>
      <c r="G404" s="118">
        <f t="shared" si="302"/>
        <v>9.5006903702077317E-3</v>
      </c>
      <c r="H404" s="119">
        <f t="shared" si="316"/>
        <v>44581</v>
      </c>
      <c r="I404" s="119">
        <f t="shared" si="303"/>
        <v>44581</v>
      </c>
      <c r="J404" s="120">
        <f t="shared" si="311"/>
        <v>23</v>
      </c>
      <c r="K404" s="120">
        <f t="shared" si="299"/>
        <v>22</v>
      </c>
      <c r="L404" s="8">
        <f t="shared" si="312"/>
        <v>1.00908574</v>
      </c>
      <c r="M404" s="121">
        <f t="shared" si="300"/>
        <v>1.01249955</v>
      </c>
      <c r="N404" s="121">
        <f t="shared" si="294"/>
        <v>1.116576151624928</v>
      </c>
      <c r="O404" s="114">
        <f t="shared" si="296"/>
        <v>1.1267210700000001</v>
      </c>
      <c r="P404" s="114">
        <f t="shared" si="304"/>
        <v>1126.7210700000001</v>
      </c>
      <c r="Q404" s="11">
        <f t="shared" si="317"/>
        <v>0</v>
      </c>
      <c r="R404" s="30">
        <f t="shared" si="313"/>
        <v>0</v>
      </c>
      <c r="S404" s="8">
        <f t="shared" si="305"/>
        <v>0</v>
      </c>
      <c r="T404" s="123">
        <f t="shared" si="314"/>
        <v>8.5599999999999996E-2</v>
      </c>
      <c r="U404" s="122">
        <f t="shared" si="295"/>
        <v>22</v>
      </c>
      <c r="V404" s="122">
        <v>252</v>
      </c>
      <c r="W404" s="121">
        <f t="shared" si="306"/>
        <v>1.0071960950000001</v>
      </c>
      <c r="X404" s="114">
        <f t="shared" si="307"/>
        <v>8.1079918499999994</v>
      </c>
      <c r="Y404" s="114">
        <f t="shared" si="308"/>
        <v>0</v>
      </c>
      <c r="Z404" s="126" t="str">
        <f t="shared" si="318"/>
        <v>A+J=</v>
      </c>
      <c r="AA404" s="119">
        <f t="shared" si="319"/>
        <v>44581</v>
      </c>
      <c r="AB404" s="4"/>
      <c r="AD404" s="174">
        <f>[2]Plan1!$A458</f>
        <v>50364</v>
      </c>
      <c r="AE404" s="144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309"/>
        <v>44581</v>
      </c>
      <c r="B405" s="114">
        <f t="shared" si="301"/>
        <v>1135.6657965099998</v>
      </c>
      <c r="C405" s="114">
        <f t="shared" si="315"/>
        <v>1000</v>
      </c>
      <c r="D405" s="115">
        <f t="shared" si="310"/>
        <v>6018.51</v>
      </c>
      <c r="E405" s="116">
        <f t="shared" si="297"/>
        <v>6075.69</v>
      </c>
      <c r="F405" s="117">
        <f t="shared" si="298"/>
        <v>44520</v>
      </c>
      <c r="G405" s="118">
        <f t="shared" si="302"/>
        <v>9.5006903702077317E-3</v>
      </c>
      <c r="H405" s="119">
        <f t="shared" si="316"/>
        <v>44613</v>
      </c>
      <c r="I405" s="119">
        <f t="shared" si="303"/>
        <v>44581</v>
      </c>
      <c r="J405" s="120">
        <f t="shared" si="311"/>
        <v>23</v>
      </c>
      <c r="K405" s="120">
        <f t="shared" si="299"/>
        <v>23</v>
      </c>
      <c r="L405" s="8">
        <f t="shared" si="312"/>
        <v>1.0095006900000001</v>
      </c>
      <c r="M405" s="121">
        <f t="shared" si="300"/>
        <v>1.01249955</v>
      </c>
      <c r="N405" s="121">
        <f t="shared" si="294"/>
        <v>1.116576151624928</v>
      </c>
      <c r="O405" s="114">
        <f t="shared" si="296"/>
        <v>1.12718439</v>
      </c>
      <c r="P405" s="114">
        <f t="shared" si="304"/>
        <v>1127.1843899999999</v>
      </c>
      <c r="Q405" s="11">
        <f t="shared" si="317"/>
        <v>13</v>
      </c>
      <c r="R405" s="30">
        <f t="shared" si="313"/>
        <v>0</v>
      </c>
      <c r="S405" s="8">
        <f t="shared" si="305"/>
        <v>0</v>
      </c>
      <c r="T405" s="123">
        <f t="shared" si="314"/>
        <v>8.5599999999999996E-2</v>
      </c>
      <c r="U405" s="122">
        <f t="shared" si="295"/>
        <v>23</v>
      </c>
      <c r="V405" s="122">
        <v>252</v>
      </c>
      <c r="W405" s="121">
        <f t="shared" si="306"/>
        <v>1.007524418</v>
      </c>
      <c r="X405" s="114">
        <f t="shared" si="307"/>
        <v>8.4814065099999993</v>
      </c>
      <c r="Y405" s="114">
        <f t="shared" si="308"/>
        <v>8.4814065099999993</v>
      </c>
      <c r="Z405" s="126" t="str">
        <f t="shared" si="318"/>
        <v>A+J=</v>
      </c>
      <c r="AA405" s="119">
        <f t="shared" si="319"/>
        <v>44581</v>
      </c>
      <c r="AB405" s="4"/>
      <c r="AD405" s="174">
        <f>[2]Plan1!$A459</f>
        <v>50399</v>
      </c>
      <c r="AE405" s="144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309"/>
        <v>44582</v>
      </c>
      <c r="B406" s="114">
        <f t="shared" si="301"/>
        <v>1127.92463767</v>
      </c>
      <c r="C406" s="114">
        <f t="shared" si="315"/>
        <v>1000</v>
      </c>
      <c r="D406" s="115">
        <f t="shared" si="310"/>
        <v>6075.69</v>
      </c>
      <c r="E406" s="116">
        <f t="shared" si="297"/>
        <v>6120.04</v>
      </c>
      <c r="F406" s="117">
        <f t="shared" si="298"/>
        <v>44550</v>
      </c>
      <c r="G406" s="118">
        <f t="shared" si="302"/>
        <v>7.2995824342585447E-3</v>
      </c>
      <c r="H406" s="119">
        <f t="shared" si="316"/>
        <v>44613</v>
      </c>
      <c r="I406" s="119">
        <f t="shared" si="303"/>
        <v>44613</v>
      </c>
      <c r="J406" s="120">
        <f t="shared" si="311"/>
        <v>22</v>
      </c>
      <c r="K406" s="120">
        <f t="shared" si="299"/>
        <v>1</v>
      </c>
      <c r="L406" s="8">
        <f t="shared" si="312"/>
        <v>1.00033064</v>
      </c>
      <c r="M406" s="121">
        <f t="shared" si="300"/>
        <v>1.0095006900000001</v>
      </c>
      <c r="N406" s="121">
        <f t="shared" si="294"/>
        <v>1.1271843955029095</v>
      </c>
      <c r="O406" s="114">
        <f t="shared" si="296"/>
        <v>1.1275570800000001</v>
      </c>
      <c r="P406" s="114">
        <f t="shared" si="304"/>
        <v>1127.55708</v>
      </c>
      <c r="Q406" s="11">
        <f t="shared" si="317"/>
        <v>0</v>
      </c>
      <c r="R406" s="30">
        <f t="shared" si="313"/>
        <v>0</v>
      </c>
      <c r="S406" s="8">
        <f t="shared" si="305"/>
        <v>0</v>
      </c>
      <c r="T406" s="123">
        <f t="shared" si="314"/>
        <v>8.5599999999999996E-2</v>
      </c>
      <c r="U406" s="122">
        <f t="shared" si="295"/>
        <v>1</v>
      </c>
      <c r="V406" s="122">
        <v>252</v>
      </c>
      <c r="W406" s="121">
        <f t="shared" si="306"/>
        <v>1.0003259769999999</v>
      </c>
      <c r="X406" s="114">
        <f t="shared" si="307"/>
        <v>0.36755767</v>
      </c>
      <c r="Y406" s="114">
        <f t="shared" si="308"/>
        <v>0</v>
      </c>
      <c r="Z406" s="126" t="str">
        <f t="shared" si="318"/>
        <v>A+J=</v>
      </c>
      <c r="AA406" s="119">
        <f t="shared" si="319"/>
        <v>44613</v>
      </c>
      <c r="AB406" s="4"/>
      <c r="AD406" s="174">
        <f>[2]Plan1!$A460</f>
        <v>50406</v>
      </c>
      <c r="AE406" s="144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309"/>
        <v>44583</v>
      </c>
      <c r="B407" s="114">
        <f t="shared" si="301"/>
        <v>1128.66538797</v>
      </c>
      <c r="C407" s="114">
        <f t="shared" si="315"/>
        <v>1000</v>
      </c>
      <c r="D407" s="115">
        <f t="shared" si="310"/>
        <v>6075.69</v>
      </c>
      <c r="E407" s="116">
        <f t="shared" si="297"/>
        <v>6120.04</v>
      </c>
      <c r="F407" s="117">
        <f t="shared" si="298"/>
        <v>44550</v>
      </c>
      <c r="G407" s="118">
        <f t="shared" si="302"/>
        <v>7.2995824342585447E-3</v>
      </c>
      <c r="H407" s="119">
        <f t="shared" si="316"/>
        <v>44613</v>
      </c>
      <c r="I407" s="119">
        <f t="shared" si="303"/>
        <v>44613</v>
      </c>
      <c r="J407" s="120">
        <f t="shared" si="311"/>
        <v>22</v>
      </c>
      <c r="K407" s="120">
        <f t="shared" si="299"/>
        <v>2</v>
      </c>
      <c r="L407" s="8">
        <f t="shared" si="312"/>
        <v>1.0006614</v>
      </c>
      <c r="M407" s="121">
        <f t="shared" si="300"/>
        <v>1.0095006900000001</v>
      </c>
      <c r="N407" s="121">
        <f t="shared" si="294"/>
        <v>1.1271843955029095</v>
      </c>
      <c r="O407" s="114">
        <f t="shared" si="296"/>
        <v>1.12792991</v>
      </c>
      <c r="P407" s="114">
        <f t="shared" si="304"/>
        <v>1127.9299100000001</v>
      </c>
      <c r="Q407" s="11">
        <f t="shared" si="317"/>
        <v>0</v>
      </c>
      <c r="R407" s="30">
        <f t="shared" si="313"/>
        <v>0</v>
      </c>
      <c r="S407" s="8">
        <f t="shared" si="305"/>
        <v>0</v>
      </c>
      <c r="T407" s="123">
        <f t="shared" si="314"/>
        <v>8.5599999999999996E-2</v>
      </c>
      <c r="U407" s="122">
        <f t="shared" si="295"/>
        <v>2</v>
      </c>
      <c r="V407" s="122">
        <v>252</v>
      </c>
      <c r="W407" s="121">
        <f t="shared" si="306"/>
        <v>1.00065206</v>
      </c>
      <c r="X407" s="114">
        <f t="shared" si="307"/>
        <v>0.73547797000000004</v>
      </c>
      <c r="Y407" s="114">
        <f t="shared" si="308"/>
        <v>0</v>
      </c>
      <c r="Z407" s="126" t="str">
        <f t="shared" si="318"/>
        <v>A+J=</v>
      </c>
      <c r="AA407" s="119">
        <f t="shared" si="319"/>
        <v>44613</v>
      </c>
      <c r="AB407" s="4"/>
      <c r="AD407" s="174">
        <f>[2]Plan1!$A461</f>
        <v>50472</v>
      </c>
      <c r="AE407" s="144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309"/>
        <v>44584</v>
      </c>
      <c r="B408" s="114">
        <f t="shared" si="301"/>
        <v>1128.66538797</v>
      </c>
      <c r="C408" s="114">
        <f t="shared" si="315"/>
        <v>1000</v>
      </c>
      <c r="D408" s="115">
        <f t="shared" si="310"/>
        <v>6075.69</v>
      </c>
      <c r="E408" s="116">
        <f t="shared" si="297"/>
        <v>6120.04</v>
      </c>
      <c r="F408" s="117">
        <f t="shared" si="298"/>
        <v>44550</v>
      </c>
      <c r="G408" s="118">
        <f t="shared" si="302"/>
        <v>7.2995824342585447E-3</v>
      </c>
      <c r="H408" s="119">
        <f t="shared" si="316"/>
        <v>44613</v>
      </c>
      <c r="I408" s="119">
        <f t="shared" si="303"/>
        <v>44613</v>
      </c>
      <c r="J408" s="120">
        <f t="shared" si="311"/>
        <v>22</v>
      </c>
      <c r="K408" s="120">
        <f t="shared" si="299"/>
        <v>2</v>
      </c>
      <c r="L408" s="8">
        <f t="shared" si="312"/>
        <v>1.0006614</v>
      </c>
      <c r="M408" s="121">
        <f t="shared" si="300"/>
        <v>1.0095006900000001</v>
      </c>
      <c r="N408" s="121">
        <f t="shared" si="294"/>
        <v>1.1271843955029095</v>
      </c>
      <c r="O408" s="114">
        <f t="shared" si="296"/>
        <v>1.12792991</v>
      </c>
      <c r="P408" s="114">
        <f t="shared" si="304"/>
        <v>1127.9299100000001</v>
      </c>
      <c r="Q408" s="11">
        <f t="shared" si="317"/>
        <v>0</v>
      </c>
      <c r="R408" s="30">
        <f t="shared" si="313"/>
        <v>0</v>
      </c>
      <c r="S408" s="8">
        <f t="shared" si="305"/>
        <v>0</v>
      </c>
      <c r="T408" s="123">
        <f t="shared" si="314"/>
        <v>8.5599999999999996E-2</v>
      </c>
      <c r="U408" s="122">
        <f t="shared" si="295"/>
        <v>2</v>
      </c>
      <c r="V408" s="122">
        <v>252</v>
      </c>
      <c r="W408" s="121">
        <f t="shared" si="306"/>
        <v>1.00065206</v>
      </c>
      <c r="X408" s="114">
        <f t="shared" si="307"/>
        <v>0.73547797000000004</v>
      </c>
      <c r="Y408" s="114">
        <f t="shared" si="308"/>
        <v>0</v>
      </c>
      <c r="Z408" s="126" t="str">
        <f t="shared" si="318"/>
        <v>A+J=</v>
      </c>
      <c r="AA408" s="119">
        <f t="shared" si="319"/>
        <v>44613</v>
      </c>
      <c r="AB408" s="4"/>
      <c r="AD408" s="174">
        <f>[2]Plan1!$A462</f>
        <v>50473</v>
      </c>
      <c r="AE408" s="144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309"/>
        <v>44585</v>
      </c>
      <c r="B409" s="114">
        <f t="shared" si="301"/>
        <v>1128.66538797</v>
      </c>
      <c r="C409" s="114">
        <f t="shared" si="315"/>
        <v>1000</v>
      </c>
      <c r="D409" s="115">
        <f t="shared" si="310"/>
        <v>6075.69</v>
      </c>
      <c r="E409" s="116">
        <f t="shared" si="297"/>
        <v>6120.04</v>
      </c>
      <c r="F409" s="117">
        <f t="shared" si="298"/>
        <v>44550</v>
      </c>
      <c r="G409" s="118">
        <f t="shared" si="302"/>
        <v>7.2995824342585447E-3</v>
      </c>
      <c r="H409" s="119">
        <f t="shared" si="316"/>
        <v>44613</v>
      </c>
      <c r="I409" s="119">
        <f t="shared" si="303"/>
        <v>44613</v>
      </c>
      <c r="J409" s="120">
        <f t="shared" si="311"/>
        <v>22</v>
      </c>
      <c r="K409" s="120">
        <f t="shared" si="299"/>
        <v>2</v>
      </c>
      <c r="L409" s="8">
        <f t="shared" si="312"/>
        <v>1.0006614</v>
      </c>
      <c r="M409" s="121">
        <f t="shared" si="300"/>
        <v>1.0095006900000001</v>
      </c>
      <c r="N409" s="121">
        <f t="shared" si="294"/>
        <v>1.1271843955029095</v>
      </c>
      <c r="O409" s="114">
        <f t="shared" si="296"/>
        <v>1.12792991</v>
      </c>
      <c r="P409" s="114">
        <f t="shared" si="304"/>
        <v>1127.9299100000001</v>
      </c>
      <c r="Q409" s="11">
        <f t="shared" si="317"/>
        <v>0</v>
      </c>
      <c r="R409" s="30">
        <f t="shared" si="313"/>
        <v>0</v>
      </c>
      <c r="S409" s="8">
        <f t="shared" si="305"/>
        <v>0</v>
      </c>
      <c r="T409" s="123">
        <f t="shared" si="314"/>
        <v>8.5599999999999996E-2</v>
      </c>
      <c r="U409" s="122">
        <f t="shared" si="295"/>
        <v>2</v>
      </c>
      <c r="V409" s="122">
        <v>252</v>
      </c>
      <c r="W409" s="121">
        <f t="shared" si="306"/>
        <v>1.00065206</v>
      </c>
      <c r="X409" s="114">
        <f t="shared" si="307"/>
        <v>0.73547797000000004</v>
      </c>
      <c r="Y409" s="114">
        <f t="shared" si="308"/>
        <v>0</v>
      </c>
      <c r="Z409" s="126" t="str">
        <f t="shared" si="318"/>
        <v>A+J=</v>
      </c>
      <c r="AA409" s="119">
        <f t="shared" si="319"/>
        <v>44613</v>
      </c>
      <c r="AB409" s="4"/>
      <c r="AD409" s="174">
        <f>[2]Plan1!$A463</f>
        <v>50516</v>
      </c>
      <c r="AE409" s="144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309"/>
        <v>44586</v>
      </c>
      <c r="B410" s="114">
        <f t="shared" si="301"/>
        <v>1129.4066222700001</v>
      </c>
      <c r="C410" s="114">
        <f t="shared" si="315"/>
        <v>1000</v>
      </c>
      <c r="D410" s="115">
        <f t="shared" si="310"/>
        <v>6075.69</v>
      </c>
      <c r="E410" s="116">
        <f t="shared" si="297"/>
        <v>6120.04</v>
      </c>
      <c r="F410" s="117">
        <f t="shared" si="298"/>
        <v>44550</v>
      </c>
      <c r="G410" s="118">
        <f t="shared" si="302"/>
        <v>7.2995824342585447E-3</v>
      </c>
      <c r="H410" s="119">
        <f t="shared" si="316"/>
        <v>44613</v>
      </c>
      <c r="I410" s="119">
        <f t="shared" si="303"/>
        <v>44613</v>
      </c>
      <c r="J410" s="120">
        <f t="shared" si="311"/>
        <v>22</v>
      </c>
      <c r="K410" s="120">
        <f t="shared" si="299"/>
        <v>3</v>
      </c>
      <c r="L410" s="8">
        <f t="shared" si="312"/>
        <v>1.00099227</v>
      </c>
      <c r="M410" s="121">
        <f t="shared" si="300"/>
        <v>1.0095006900000001</v>
      </c>
      <c r="N410" s="121">
        <f t="shared" si="294"/>
        <v>1.1271843955029095</v>
      </c>
      <c r="O410" s="114">
        <f t="shared" si="296"/>
        <v>1.12830286</v>
      </c>
      <c r="P410" s="114">
        <f t="shared" si="304"/>
        <v>1128.30286</v>
      </c>
      <c r="Q410" s="11">
        <f t="shared" si="317"/>
        <v>0</v>
      </c>
      <c r="R410" s="30">
        <f t="shared" si="313"/>
        <v>0</v>
      </c>
      <c r="S410" s="8">
        <f t="shared" si="305"/>
        <v>0</v>
      </c>
      <c r="T410" s="123">
        <f t="shared" si="314"/>
        <v>8.5599999999999996E-2</v>
      </c>
      <c r="U410" s="122">
        <f t="shared" si="295"/>
        <v>3</v>
      </c>
      <c r="V410" s="122">
        <v>252</v>
      </c>
      <c r="W410" s="121">
        <f t="shared" si="306"/>
        <v>1.00097825</v>
      </c>
      <c r="X410" s="114">
        <f t="shared" si="307"/>
        <v>1.10376227</v>
      </c>
      <c r="Y410" s="114">
        <f t="shared" si="308"/>
        <v>0</v>
      </c>
      <c r="Z410" s="126" t="str">
        <f t="shared" si="318"/>
        <v>A+J=</v>
      </c>
      <c r="AA410" s="119">
        <f t="shared" si="319"/>
        <v>44613</v>
      </c>
      <c r="AB410" s="4"/>
      <c r="AD410" s="174">
        <f>[2]Plan1!$A464</f>
        <v>50518</v>
      </c>
      <c r="AE410" s="144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309"/>
        <v>44587</v>
      </c>
      <c r="B411" s="114">
        <f t="shared" si="301"/>
        <v>1130.1483496800001</v>
      </c>
      <c r="C411" s="114">
        <f t="shared" si="315"/>
        <v>1000</v>
      </c>
      <c r="D411" s="115">
        <f t="shared" si="310"/>
        <v>6075.69</v>
      </c>
      <c r="E411" s="116">
        <f t="shared" si="297"/>
        <v>6120.04</v>
      </c>
      <c r="F411" s="117">
        <f t="shared" si="298"/>
        <v>44550</v>
      </c>
      <c r="G411" s="118">
        <f t="shared" si="302"/>
        <v>7.2995824342585447E-3</v>
      </c>
      <c r="H411" s="119">
        <f t="shared" si="316"/>
        <v>44613</v>
      </c>
      <c r="I411" s="119">
        <f t="shared" si="303"/>
        <v>44613</v>
      </c>
      <c r="J411" s="120">
        <f t="shared" si="311"/>
        <v>22</v>
      </c>
      <c r="K411" s="120">
        <f t="shared" si="299"/>
        <v>4</v>
      </c>
      <c r="L411" s="8">
        <f t="shared" si="312"/>
        <v>1.00132325</v>
      </c>
      <c r="M411" s="121">
        <f t="shared" si="300"/>
        <v>1.0095006900000001</v>
      </c>
      <c r="N411" s="121">
        <f t="shared" si="294"/>
        <v>1.1271843955029095</v>
      </c>
      <c r="O411" s="114">
        <f t="shared" si="296"/>
        <v>1.1286759399999999</v>
      </c>
      <c r="P411" s="114">
        <f t="shared" si="304"/>
        <v>1128.6759400000001</v>
      </c>
      <c r="Q411" s="11">
        <f t="shared" si="317"/>
        <v>0</v>
      </c>
      <c r="R411" s="30">
        <f t="shared" si="313"/>
        <v>0</v>
      </c>
      <c r="S411" s="8">
        <f t="shared" si="305"/>
        <v>0</v>
      </c>
      <c r="T411" s="123">
        <f t="shared" si="314"/>
        <v>8.5599999999999996E-2</v>
      </c>
      <c r="U411" s="122">
        <f t="shared" si="295"/>
        <v>4</v>
      </c>
      <c r="V411" s="122">
        <v>252</v>
      </c>
      <c r="W411" s="121">
        <f t="shared" si="306"/>
        <v>1.0013045460000001</v>
      </c>
      <c r="X411" s="114">
        <f t="shared" si="307"/>
        <v>1.4724096799999999</v>
      </c>
      <c r="Y411" s="114">
        <f t="shared" si="308"/>
        <v>0</v>
      </c>
      <c r="Z411" s="126" t="str">
        <f t="shared" si="318"/>
        <v>A+J=</v>
      </c>
      <c r="AA411" s="119">
        <f t="shared" si="319"/>
        <v>44613</v>
      </c>
      <c r="AB411" s="4"/>
      <c r="AC411" s="4"/>
      <c r="AD411" s="174">
        <f>[2]Plan1!$A465</f>
        <v>50526</v>
      </c>
      <c r="AE411" s="144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309"/>
        <v>44588</v>
      </c>
      <c r="B412" s="114">
        <f t="shared" si="301"/>
        <v>1130.8905504200002</v>
      </c>
      <c r="C412" s="114">
        <f t="shared" si="315"/>
        <v>1000</v>
      </c>
      <c r="D412" s="115">
        <f t="shared" si="310"/>
        <v>6075.69</v>
      </c>
      <c r="E412" s="116">
        <f t="shared" si="297"/>
        <v>6120.04</v>
      </c>
      <c r="F412" s="117">
        <f t="shared" si="298"/>
        <v>44550</v>
      </c>
      <c r="G412" s="118">
        <f t="shared" si="302"/>
        <v>7.2995824342585447E-3</v>
      </c>
      <c r="H412" s="119">
        <f t="shared" si="316"/>
        <v>44613</v>
      </c>
      <c r="I412" s="119">
        <f t="shared" si="303"/>
        <v>44613</v>
      </c>
      <c r="J412" s="120">
        <f t="shared" si="311"/>
        <v>22</v>
      </c>
      <c r="K412" s="120">
        <f t="shared" si="299"/>
        <v>5</v>
      </c>
      <c r="L412" s="8">
        <f t="shared" si="312"/>
        <v>1.00165433</v>
      </c>
      <c r="M412" s="121">
        <f t="shared" si="300"/>
        <v>1.0095006900000001</v>
      </c>
      <c r="N412" s="121">
        <f t="shared" si="294"/>
        <v>1.1271843955029095</v>
      </c>
      <c r="O412" s="114">
        <f t="shared" si="296"/>
        <v>1.1290491300000001</v>
      </c>
      <c r="P412" s="114">
        <f t="shared" si="304"/>
        <v>1129.0491300000001</v>
      </c>
      <c r="Q412" s="11">
        <f t="shared" si="317"/>
        <v>0</v>
      </c>
      <c r="R412" s="30">
        <f t="shared" si="313"/>
        <v>0</v>
      </c>
      <c r="S412" s="8">
        <f t="shared" si="305"/>
        <v>0</v>
      </c>
      <c r="T412" s="123">
        <f t="shared" si="314"/>
        <v>8.5599999999999996E-2</v>
      </c>
      <c r="U412" s="122">
        <f t="shared" si="295"/>
        <v>5</v>
      </c>
      <c r="V412" s="122">
        <v>252</v>
      </c>
      <c r="W412" s="121">
        <f t="shared" si="306"/>
        <v>1.0016309480000001</v>
      </c>
      <c r="X412" s="114">
        <f t="shared" si="307"/>
        <v>1.8414204199999999</v>
      </c>
      <c r="Y412" s="114">
        <f t="shared" si="308"/>
        <v>0</v>
      </c>
      <c r="Z412" s="126" t="str">
        <f t="shared" si="318"/>
        <v>A+J=</v>
      </c>
      <c r="AA412" s="119">
        <f t="shared" si="319"/>
        <v>44613</v>
      </c>
      <c r="AB412" s="4"/>
      <c r="AD412" s="174">
        <f>[2]Plan1!$A466</f>
        <v>50580</v>
      </c>
      <c r="AE412" s="144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309"/>
        <v>44589</v>
      </c>
      <c r="B413" s="114">
        <f t="shared" si="301"/>
        <v>1131.63324588</v>
      </c>
      <c r="C413" s="114">
        <f t="shared" si="315"/>
        <v>1000</v>
      </c>
      <c r="D413" s="115">
        <f t="shared" si="310"/>
        <v>6075.69</v>
      </c>
      <c r="E413" s="116">
        <f t="shared" si="297"/>
        <v>6120.04</v>
      </c>
      <c r="F413" s="117">
        <f t="shared" si="298"/>
        <v>44550</v>
      </c>
      <c r="G413" s="118">
        <f t="shared" si="302"/>
        <v>7.2995824342585447E-3</v>
      </c>
      <c r="H413" s="119">
        <f t="shared" si="316"/>
        <v>44613</v>
      </c>
      <c r="I413" s="119">
        <f t="shared" si="303"/>
        <v>44613</v>
      </c>
      <c r="J413" s="120">
        <f t="shared" si="311"/>
        <v>22</v>
      </c>
      <c r="K413" s="120">
        <f t="shared" si="299"/>
        <v>6</v>
      </c>
      <c r="L413" s="8">
        <f t="shared" si="312"/>
        <v>1.00198553</v>
      </c>
      <c r="M413" s="121">
        <f t="shared" si="300"/>
        <v>1.0095006900000001</v>
      </c>
      <c r="N413" s="121">
        <f t="shared" si="294"/>
        <v>1.1271843955029095</v>
      </c>
      <c r="O413" s="114">
        <f t="shared" si="296"/>
        <v>1.1294224500000001</v>
      </c>
      <c r="P413" s="114">
        <f t="shared" si="304"/>
        <v>1129.42245</v>
      </c>
      <c r="Q413" s="11">
        <f t="shared" si="317"/>
        <v>0</v>
      </c>
      <c r="R413" s="30">
        <f t="shared" si="313"/>
        <v>0</v>
      </c>
      <c r="S413" s="8">
        <f t="shared" si="305"/>
        <v>0</v>
      </c>
      <c r="T413" s="123">
        <f t="shared" si="314"/>
        <v>8.5599999999999996E-2</v>
      </c>
      <c r="U413" s="122">
        <f t="shared" si="295"/>
        <v>6</v>
      </c>
      <c r="V413" s="122">
        <v>252</v>
      </c>
      <c r="W413" s="121">
        <f t="shared" si="306"/>
        <v>1.0019574570000001</v>
      </c>
      <c r="X413" s="114">
        <f t="shared" si="307"/>
        <v>2.21079588</v>
      </c>
      <c r="Y413" s="114">
        <f t="shared" si="308"/>
        <v>0</v>
      </c>
      <c r="Z413" s="126" t="str">
        <f t="shared" si="318"/>
        <v>A+J=</v>
      </c>
      <c r="AA413" s="119">
        <f t="shared" si="319"/>
        <v>44613</v>
      </c>
      <c r="AB413" s="4"/>
      <c r="AD413" s="174">
        <f>[2]Plan1!$A467</f>
        <v>50655</v>
      </c>
      <c r="AE413" s="144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309"/>
        <v>44590</v>
      </c>
      <c r="B414" s="114">
        <f t="shared" si="301"/>
        <v>1132.3764251500002</v>
      </c>
      <c r="C414" s="114">
        <f t="shared" si="315"/>
        <v>1000</v>
      </c>
      <c r="D414" s="115">
        <f t="shared" si="310"/>
        <v>6075.69</v>
      </c>
      <c r="E414" s="116">
        <f t="shared" si="297"/>
        <v>6120.04</v>
      </c>
      <c r="F414" s="117">
        <f t="shared" si="298"/>
        <v>44550</v>
      </c>
      <c r="G414" s="118">
        <f t="shared" si="302"/>
        <v>7.2995824342585447E-3</v>
      </c>
      <c r="H414" s="119">
        <f t="shared" si="316"/>
        <v>44613</v>
      </c>
      <c r="I414" s="119">
        <f t="shared" si="303"/>
        <v>44613</v>
      </c>
      <c r="J414" s="120">
        <f t="shared" si="311"/>
        <v>22</v>
      </c>
      <c r="K414" s="120">
        <f t="shared" si="299"/>
        <v>7</v>
      </c>
      <c r="L414" s="8">
        <f t="shared" si="312"/>
        <v>1.00231683</v>
      </c>
      <c r="M414" s="121">
        <f t="shared" si="300"/>
        <v>1.0095006900000001</v>
      </c>
      <c r="N414" s="121">
        <f t="shared" si="294"/>
        <v>1.1271843955029095</v>
      </c>
      <c r="O414" s="114">
        <f t="shared" si="296"/>
        <v>1.12979589</v>
      </c>
      <c r="P414" s="114">
        <f t="shared" si="304"/>
        <v>1129.7958900000001</v>
      </c>
      <c r="Q414" s="11">
        <f t="shared" si="317"/>
        <v>0</v>
      </c>
      <c r="R414" s="30">
        <f t="shared" si="313"/>
        <v>0</v>
      </c>
      <c r="S414" s="8">
        <f t="shared" si="305"/>
        <v>0</v>
      </c>
      <c r="T414" s="123">
        <f t="shared" si="314"/>
        <v>8.5599999999999996E-2</v>
      </c>
      <c r="U414" s="122">
        <f t="shared" si="295"/>
        <v>7</v>
      </c>
      <c r="V414" s="122">
        <v>252</v>
      </c>
      <c r="W414" s="121">
        <f t="shared" si="306"/>
        <v>1.0022840719999999</v>
      </c>
      <c r="X414" s="114">
        <f t="shared" si="307"/>
        <v>2.5805351500000002</v>
      </c>
      <c r="Y414" s="114">
        <f t="shared" si="308"/>
        <v>0</v>
      </c>
      <c r="Z414" s="126" t="str">
        <f t="shared" si="318"/>
        <v>A+J=</v>
      </c>
      <c r="AA414" s="119">
        <f t="shared" si="319"/>
        <v>44613</v>
      </c>
      <c r="AB414" s="4"/>
      <c r="AD414" s="174">
        <f>[2]Plan1!$A468</f>
        <v>50690</v>
      </c>
      <c r="AE414" s="144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309"/>
        <v>44591</v>
      </c>
      <c r="B415" s="114">
        <f t="shared" si="301"/>
        <v>1132.3764251500002</v>
      </c>
      <c r="C415" s="114">
        <f t="shared" si="315"/>
        <v>1000</v>
      </c>
      <c r="D415" s="115">
        <f t="shared" si="310"/>
        <v>6075.69</v>
      </c>
      <c r="E415" s="116">
        <f t="shared" si="297"/>
        <v>6120.04</v>
      </c>
      <c r="F415" s="117">
        <f t="shared" si="298"/>
        <v>44550</v>
      </c>
      <c r="G415" s="118">
        <f t="shared" si="302"/>
        <v>7.2995824342585447E-3</v>
      </c>
      <c r="H415" s="119">
        <f t="shared" si="316"/>
        <v>44613</v>
      </c>
      <c r="I415" s="119">
        <f t="shared" si="303"/>
        <v>44613</v>
      </c>
      <c r="J415" s="120">
        <f t="shared" si="311"/>
        <v>22</v>
      </c>
      <c r="K415" s="120">
        <f t="shared" si="299"/>
        <v>7</v>
      </c>
      <c r="L415" s="8">
        <f t="shared" si="312"/>
        <v>1.00231683</v>
      </c>
      <c r="M415" s="121">
        <f t="shared" si="300"/>
        <v>1.0095006900000001</v>
      </c>
      <c r="N415" s="121">
        <f t="shared" ref="N415:N478" si="320">IF(I415&gt;I414,N414*M415,N414)</f>
        <v>1.1271843955029095</v>
      </c>
      <c r="O415" s="114">
        <f t="shared" si="296"/>
        <v>1.12979589</v>
      </c>
      <c r="P415" s="114">
        <f t="shared" si="304"/>
        <v>1129.7958900000001</v>
      </c>
      <c r="Q415" s="11">
        <f t="shared" si="317"/>
        <v>0</v>
      </c>
      <c r="R415" s="30">
        <f t="shared" si="313"/>
        <v>0</v>
      </c>
      <c r="S415" s="8">
        <f t="shared" si="305"/>
        <v>0</v>
      </c>
      <c r="T415" s="123">
        <f t="shared" si="314"/>
        <v>8.5599999999999996E-2</v>
      </c>
      <c r="U415" s="122">
        <f t="shared" si="295"/>
        <v>7</v>
      </c>
      <c r="V415" s="122">
        <v>252</v>
      </c>
      <c r="W415" s="121">
        <f t="shared" si="306"/>
        <v>1.0022840719999999</v>
      </c>
      <c r="X415" s="114">
        <f t="shared" si="307"/>
        <v>2.5805351500000002</v>
      </c>
      <c r="Y415" s="114">
        <f t="shared" si="308"/>
        <v>0</v>
      </c>
      <c r="Z415" s="126" t="str">
        <f t="shared" si="318"/>
        <v>A+J=</v>
      </c>
      <c r="AA415" s="119">
        <f t="shared" si="319"/>
        <v>44613</v>
      </c>
      <c r="AB415" s="4"/>
      <c r="AD415" s="174">
        <f>[2]Plan1!$A469</f>
        <v>50711</v>
      </c>
      <c r="AE415" s="144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309"/>
        <v>44592</v>
      </c>
      <c r="B416" s="114">
        <f t="shared" si="301"/>
        <v>1132.3764251500002</v>
      </c>
      <c r="C416" s="114">
        <f t="shared" si="315"/>
        <v>1000</v>
      </c>
      <c r="D416" s="115">
        <f t="shared" si="310"/>
        <v>6075.69</v>
      </c>
      <c r="E416" s="116">
        <f t="shared" si="297"/>
        <v>6120.04</v>
      </c>
      <c r="F416" s="117">
        <f t="shared" si="298"/>
        <v>44550</v>
      </c>
      <c r="G416" s="118">
        <f t="shared" si="302"/>
        <v>7.2995824342585447E-3</v>
      </c>
      <c r="H416" s="119">
        <f t="shared" si="316"/>
        <v>44613</v>
      </c>
      <c r="I416" s="119">
        <f t="shared" si="303"/>
        <v>44613</v>
      </c>
      <c r="J416" s="120">
        <f t="shared" si="311"/>
        <v>22</v>
      </c>
      <c r="K416" s="120">
        <f t="shared" si="299"/>
        <v>7</v>
      </c>
      <c r="L416" s="8">
        <f t="shared" si="312"/>
        <v>1.00231683</v>
      </c>
      <c r="M416" s="121">
        <f t="shared" si="300"/>
        <v>1.0095006900000001</v>
      </c>
      <c r="N416" s="121">
        <f t="shared" si="320"/>
        <v>1.1271843955029095</v>
      </c>
      <c r="O416" s="114">
        <f t="shared" si="296"/>
        <v>1.12979589</v>
      </c>
      <c r="P416" s="114">
        <f t="shared" si="304"/>
        <v>1129.7958900000001</v>
      </c>
      <c r="Q416" s="11">
        <f t="shared" si="317"/>
        <v>0</v>
      </c>
      <c r="R416" s="30">
        <f t="shared" si="313"/>
        <v>0</v>
      </c>
      <c r="S416" s="8">
        <f t="shared" si="305"/>
        <v>0</v>
      </c>
      <c r="T416" s="123">
        <f t="shared" si="314"/>
        <v>8.5599999999999996E-2</v>
      </c>
      <c r="U416" s="122">
        <f t="shared" si="295"/>
        <v>7</v>
      </c>
      <c r="V416" s="122">
        <v>252</v>
      </c>
      <c r="W416" s="121">
        <f t="shared" si="306"/>
        <v>1.0022840719999999</v>
      </c>
      <c r="X416" s="114">
        <f t="shared" si="307"/>
        <v>2.5805351500000002</v>
      </c>
      <c r="Y416" s="114">
        <f t="shared" si="308"/>
        <v>0</v>
      </c>
      <c r="Z416" s="126" t="str">
        <f t="shared" si="318"/>
        <v>A+J=</v>
      </c>
      <c r="AA416" s="119">
        <f t="shared" si="319"/>
        <v>44613</v>
      </c>
      <c r="AB416" s="4"/>
      <c r="AD416" s="174">
        <f>[2]Plan1!$A470</f>
        <v>50724</v>
      </c>
      <c r="AE416" s="144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309"/>
        <v>44593</v>
      </c>
      <c r="B417" s="114">
        <f t="shared" si="301"/>
        <v>1133.12009964</v>
      </c>
      <c r="C417" s="114">
        <f t="shared" si="315"/>
        <v>1000</v>
      </c>
      <c r="D417" s="115">
        <f t="shared" si="310"/>
        <v>6075.69</v>
      </c>
      <c r="E417" s="116">
        <f t="shared" si="297"/>
        <v>6120.04</v>
      </c>
      <c r="F417" s="117">
        <f t="shared" si="298"/>
        <v>44550</v>
      </c>
      <c r="G417" s="118">
        <f t="shared" si="302"/>
        <v>7.2995824342585447E-3</v>
      </c>
      <c r="H417" s="119">
        <f t="shared" si="316"/>
        <v>44613</v>
      </c>
      <c r="I417" s="119">
        <f t="shared" si="303"/>
        <v>44613</v>
      </c>
      <c r="J417" s="120">
        <f t="shared" si="311"/>
        <v>22</v>
      </c>
      <c r="K417" s="120">
        <f t="shared" si="299"/>
        <v>8</v>
      </c>
      <c r="L417" s="8">
        <f t="shared" si="312"/>
        <v>1.00264825</v>
      </c>
      <c r="M417" s="121">
        <f t="shared" si="300"/>
        <v>1.0095006900000001</v>
      </c>
      <c r="N417" s="121">
        <f t="shared" si="320"/>
        <v>1.1271843955029095</v>
      </c>
      <c r="O417" s="114">
        <f t="shared" si="296"/>
        <v>1.1301694600000001</v>
      </c>
      <c r="P417" s="114">
        <f t="shared" si="304"/>
        <v>1130.1694600000001</v>
      </c>
      <c r="Q417" s="11">
        <f t="shared" si="317"/>
        <v>0</v>
      </c>
      <c r="R417" s="30">
        <f t="shared" si="313"/>
        <v>0</v>
      </c>
      <c r="S417" s="8">
        <f t="shared" si="305"/>
        <v>0</v>
      </c>
      <c r="T417" s="123">
        <f t="shared" si="314"/>
        <v>8.5599999999999996E-2</v>
      </c>
      <c r="U417" s="122">
        <f t="shared" si="295"/>
        <v>8</v>
      </c>
      <c r="V417" s="122">
        <v>252</v>
      </c>
      <c r="W417" s="121">
        <f t="shared" si="306"/>
        <v>1.002610794</v>
      </c>
      <c r="X417" s="114">
        <f t="shared" si="307"/>
        <v>2.9506396399999999</v>
      </c>
      <c r="Y417" s="114">
        <f t="shared" si="308"/>
        <v>0</v>
      </c>
      <c r="Z417" s="126" t="str">
        <f t="shared" si="318"/>
        <v>A+J=</v>
      </c>
      <c r="AA417" s="119">
        <f t="shared" si="319"/>
        <v>44613</v>
      </c>
      <c r="AB417" s="4"/>
      <c r="AD417" s="174">
        <f>[2]Plan1!$A471</f>
        <v>50729</v>
      </c>
      <c r="AE417" s="144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309"/>
        <v>44594</v>
      </c>
      <c r="B418" s="114">
        <f t="shared" si="301"/>
        <v>1133.8642484</v>
      </c>
      <c r="C418" s="114">
        <f t="shared" si="315"/>
        <v>1000</v>
      </c>
      <c r="D418" s="115">
        <f t="shared" si="310"/>
        <v>6075.69</v>
      </c>
      <c r="E418" s="116">
        <f t="shared" si="297"/>
        <v>6120.04</v>
      </c>
      <c r="F418" s="117">
        <f t="shared" si="298"/>
        <v>44550</v>
      </c>
      <c r="G418" s="118">
        <f t="shared" si="302"/>
        <v>7.2995824342585447E-3</v>
      </c>
      <c r="H418" s="119">
        <f t="shared" si="316"/>
        <v>44613</v>
      </c>
      <c r="I418" s="119">
        <f t="shared" si="303"/>
        <v>44613</v>
      </c>
      <c r="J418" s="120">
        <f t="shared" si="311"/>
        <v>22</v>
      </c>
      <c r="K418" s="120">
        <f t="shared" si="299"/>
        <v>9</v>
      </c>
      <c r="L418" s="8">
        <f t="shared" si="312"/>
        <v>1.00297977</v>
      </c>
      <c r="M418" s="121">
        <f t="shared" si="300"/>
        <v>1.0095006900000001</v>
      </c>
      <c r="N418" s="121">
        <f t="shared" si="320"/>
        <v>1.1271843955029095</v>
      </c>
      <c r="O418" s="114">
        <f t="shared" si="296"/>
        <v>1.1305431399999999</v>
      </c>
      <c r="P418" s="114">
        <f t="shared" si="304"/>
        <v>1130.54314</v>
      </c>
      <c r="Q418" s="11">
        <f t="shared" si="317"/>
        <v>0</v>
      </c>
      <c r="R418" s="30">
        <f t="shared" si="313"/>
        <v>0</v>
      </c>
      <c r="S418" s="8">
        <f t="shared" si="305"/>
        <v>0</v>
      </c>
      <c r="T418" s="123">
        <f t="shared" si="314"/>
        <v>8.5599999999999996E-2</v>
      </c>
      <c r="U418" s="122">
        <f t="shared" si="295"/>
        <v>9</v>
      </c>
      <c r="V418" s="122">
        <v>252</v>
      </c>
      <c r="W418" s="121">
        <f t="shared" si="306"/>
        <v>1.0029376219999999</v>
      </c>
      <c r="X418" s="114">
        <f t="shared" si="307"/>
        <v>3.3211084</v>
      </c>
      <c r="Y418" s="114">
        <f t="shared" si="308"/>
        <v>0</v>
      </c>
      <c r="Z418" s="126" t="str">
        <f t="shared" si="318"/>
        <v>A+J=</v>
      </c>
      <c r="AA418" s="119">
        <f t="shared" si="319"/>
        <v>44613</v>
      </c>
      <c r="AB418" s="4"/>
      <c r="AD418" s="174">
        <f>[2]Plan1!$A472</f>
        <v>50764</v>
      </c>
      <c r="AE418" s="144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309"/>
        <v>44595</v>
      </c>
      <c r="B419" s="114">
        <f t="shared" si="301"/>
        <v>1134.60890174</v>
      </c>
      <c r="C419" s="114">
        <f t="shared" si="315"/>
        <v>1000</v>
      </c>
      <c r="D419" s="115">
        <f t="shared" si="310"/>
        <v>6075.69</v>
      </c>
      <c r="E419" s="116">
        <f t="shared" si="297"/>
        <v>6120.04</v>
      </c>
      <c r="F419" s="117">
        <f t="shared" si="298"/>
        <v>44550</v>
      </c>
      <c r="G419" s="118">
        <f t="shared" si="302"/>
        <v>7.2995824342585447E-3</v>
      </c>
      <c r="H419" s="119">
        <f t="shared" si="316"/>
        <v>44613</v>
      </c>
      <c r="I419" s="119">
        <f t="shared" si="303"/>
        <v>44613</v>
      </c>
      <c r="J419" s="120">
        <f t="shared" si="311"/>
        <v>22</v>
      </c>
      <c r="K419" s="120">
        <f t="shared" si="299"/>
        <v>10</v>
      </c>
      <c r="L419" s="8">
        <f t="shared" si="312"/>
        <v>1.00331141</v>
      </c>
      <c r="M419" s="121">
        <f t="shared" si="300"/>
        <v>1.0095006900000001</v>
      </c>
      <c r="N419" s="121">
        <f t="shared" si="320"/>
        <v>1.1271843955029095</v>
      </c>
      <c r="O419" s="114">
        <f t="shared" si="296"/>
        <v>1.13091696</v>
      </c>
      <c r="P419" s="114">
        <f t="shared" si="304"/>
        <v>1130.91696</v>
      </c>
      <c r="Q419" s="11">
        <f t="shared" si="317"/>
        <v>0</v>
      </c>
      <c r="R419" s="30">
        <f t="shared" si="313"/>
        <v>0</v>
      </c>
      <c r="S419" s="8">
        <f t="shared" si="305"/>
        <v>0</v>
      </c>
      <c r="T419" s="123">
        <f t="shared" si="314"/>
        <v>8.5599999999999996E-2</v>
      </c>
      <c r="U419" s="122">
        <f t="shared" si="295"/>
        <v>10</v>
      </c>
      <c r="V419" s="122">
        <v>252</v>
      </c>
      <c r="W419" s="121">
        <f t="shared" si="306"/>
        <v>1.003264556</v>
      </c>
      <c r="X419" s="114">
        <f t="shared" si="307"/>
        <v>3.6919417399999999</v>
      </c>
      <c r="Y419" s="114">
        <f t="shared" si="308"/>
        <v>0</v>
      </c>
      <c r="Z419" s="126" t="str">
        <f t="shared" si="318"/>
        <v>A+J=</v>
      </c>
      <c r="AA419" s="119">
        <f t="shared" si="319"/>
        <v>44613</v>
      </c>
      <c r="AB419" s="4"/>
      <c r="AD419" s="174">
        <f>[2]Plan1!$A473</f>
        <v>50771</v>
      </c>
      <c r="AE419" s="144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309"/>
        <v>44596</v>
      </c>
      <c r="B420" s="114">
        <f t="shared" si="301"/>
        <v>1135.3540320899999</v>
      </c>
      <c r="C420" s="114">
        <f t="shared" si="315"/>
        <v>1000</v>
      </c>
      <c r="D420" s="115">
        <f t="shared" si="310"/>
        <v>6075.69</v>
      </c>
      <c r="E420" s="116">
        <f t="shared" si="297"/>
        <v>6120.04</v>
      </c>
      <c r="F420" s="117">
        <f t="shared" si="298"/>
        <v>44550</v>
      </c>
      <c r="G420" s="118">
        <f t="shared" si="302"/>
        <v>7.2995824342585447E-3</v>
      </c>
      <c r="H420" s="119">
        <f t="shared" si="316"/>
        <v>44613</v>
      </c>
      <c r="I420" s="119">
        <f t="shared" si="303"/>
        <v>44613</v>
      </c>
      <c r="J420" s="120">
        <f t="shared" si="311"/>
        <v>22</v>
      </c>
      <c r="K420" s="120">
        <f t="shared" si="299"/>
        <v>11</v>
      </c>
      <c r="L420" s="8">
        <f t="shared" si="312"/>
        <v>1.00364315</v>
      </c>
      <c r="M420" s="121">
        <f t="shared" si="300"/>
        <v>1.0095006900000001</v>
      </c>
      <c r="N420" s="121">
        <f t="shared" si="320"/>
        <v>1.1271843955029095</v>
      </c>
      <c r="O420" s="114">
        <f t="shared" si="296"/>
        <v>1.13129089</v>
      </c>
      <c r="P420" s="114">
        <f t="shared" si="304"/>
        <v>1131.29089</v>
      </c>
      <c r="Q420" s="11">
        <f t="shared" si="317"/>
        <v>0</v>
      </c>
      <c r="R420" s="30">
        <f t="shared" si="313"/>
        <v>0</v>
      </c>
      <c r="S420" s="8">
        <f t="shared" si="305"/>
        <v>0</v>
      </c>
      <c r="T420" s="123">
        <f t="shared" si="314"/>
        <v>8.5599999999999996E-2</v>
      </c>
      <c r="U420" s="122">
        <f t="shared" si="295"/>
        <v>11</v>
      </c>
      <c r="V420" s="122">
        <v>252</v>
      </c>
      <c r="W420" s="121">
        <f t="shared" si="306"/>
        <v>1.0035915980000001</v>
      </c>
      <c r="X420" s="114">
        <f t="shared" si="307"/>
        <v>4.0631420900000004</v>
      </c>
      <c r="Y420" s="114">
        <f t="shared" si="308"/>
        <v>0</v>
      </c>
      <c r="Z420" s="126" t="str">
        <f t="shared" si="318"/>
        <v>A+J=</v>
      </c>
      <c r="AA420" s="119">
        <f t="shared" si="319"/>
        <v>44613</v>
      </c>
      <c r="AB420" s="4"/>
      <c r="AD420" s="174">
        <f>[2]Plan1!$A474</f>
        <v>50822</v>
      </c>
      <c r="AE420" s="144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309"/>
        <v>44597</v>
      </c>
      <c r="B421" s="114">
        <f t="shared" si="301"/>
        <v>1136.0996563600002</v>
      </c>
      <c r="C421" s="114">
        <f t="shared" si="315"/>
        <v>1000</v>
      </c>
      <c r="D421" s="115">
        <f t="shared" si="310"/>
        <v>6075.69</v>
      </c>
      <c r="E421" s="116">
        <f t="shared" si="297"/>
        <v>6120.04</v>
      </c>
      <c r="F421" s="117">
        <f t="shared" si="298"/>
        <v>44550</v>
      </c>
      <c r="G421" s="118">
        <f t="shared" si="302"/>
        <v>7.2995824342585447E-3</v>
      </c>
      <c r="H421" s="119">
        <f t="shared" si="316"/>
        <v>44613</v>
      </c>
      <c r="I421" s="119">
        <f t="shared" si="303"/>
        <v>44613</v>
      </c>
      <c r="J421" s="120">
        <f t="shared" si="311"/>
        <v>22</v>
      </c>
      <c r="K421" s="120">
        <f t="shared" si="299"/>
        <v>12</v>
      </c>
      <c r="L421" s="8">
        <f t="shared" si="312"/>
        <v>1.0039750000000001</v>
      </c>
      <c r="M421" s="121">
        <f t="shared" si="300"/>
        <v>1.0095006900000001</v>
      </c>
      <c r="N421" s="121">
        <f t="shared" si="320"/>
        <v>1.1271843955029095</v>
      </c>
      <c r="O421" s="114">
        <f t="shared" si="296"/>
        <v>1.13166495</v>
      </c>
      <c r="P421" s="114">
        <f t="shared" si="304"/>
        <v>1131.6649500000001</v>
      </c>
      <c r="Q421" s="11">
        <f t="shared" si="317"/>
        <v>0</v>
      </c>
      <c r="R421" s="30">
        <f t="shared" si="313"/>
        <v>0</v>
      </c>
      <c r="S421" s="8">
        <f t="shared" si="305"/>
        <v>0</v>
      </c>
      <c r="T421" s="123">
        <f t="shared" si="314"/>
        <v>8.5599999999999996E-2</v>
      </c>
      <c r="U421" s="122">
        <f t="shared" ref="U421:U484" si="321">IF(Q420&gt;0,1,IF(K421=K420,U420,U420+1))</f>
        <v>12</v>
      </c>
      <c r="V421" s="122">
        <v>252</v>
      </c>
      <c r="W421" s="121">
        <f t="shared" si="306"/>
        <v>1.003918745</v>
      </c>
      <c r="X421" s="114">
        <f t="shared" si="307"/>
        <v>4.4347063599999998</v>
      </c>
      <c r="Y421" s="114">
        <f t="shared" si="308"/>
        <v>0</v>
      </c>
      <c r="Z421" s="126" t="str">
        <f t="shared" si="318"/>
        <v>A+J=</v>
      </c>
      <c r="AA421" s="119">
        <f t="shared" si="319"/>
        <v>44613</v>
      </c>
      <c r="AB421" s="4"/>
      <c r="AD421" s="174">
        <f>[2]Plan1!$A475</f>
        <v>50823</v>
      </c>
      <c r="AE421" s="144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309"/>
        <v>44598</v>
      </c>
      <c r="B422" s="114">
        <f t="shared" si="301"/>
        <v>1136.0996563600002</v>
      </c>
      <c r="C422" s="114">
        <f t="shared" si="315"/>
        <v>1000</v>
      </c>
      <c r="D422" s="115">
        <f t="shared" si="310"/>
        <v>6075.69</v>
      </c>
      <c r="E422" s="116">
        <f t="shared" si="297"/>
        <v>6120.04</v>
      </c>
      <c r="F422" s="117">
        <f t="shared" si="298"/>
        <v>44550</v>
      </c>
      <c r="G422" s="118">
        <f t="shared" si="302"/>
        <v>7.2995824342585447E-3</v>
      </c>
      <c r="H422" s="119">
        <f t="shared" si="316"/>
        <v>44613</v>
      </c>
      <c r="I422" s="119">
        <f t="shared" si="303"/>
        <v>44613</v>
      </c>
      <c r="J422" s="120">
        <f t="shared" si="311"/>
        <v>22</v>
      </c>
      <c r="K422" s="120">
        <f t="shared" si="299"/>
        <v>12</v>
      </c>
      <c r="L422" s="8">
        <f t="shared" si="312"/>
        <v>1.0039750000000001</v>
      </c>
      <c r="M422" s="121">
        <f t="shared" si="300"/>
        <v>1.0095006900000001</v>
      </c>
      <c r="N422" s="121">
        <f t="shared" si="320"/>
        <v>1.1271843955029095</v>
      </c>
      <c r="O422" s="114">
        <f t="shared" si="296"/>
        <v>1.13166495</v>
      </c>
      <c r="P422" s="114">
        <f t="shared" si="304"/>
        <v>1131.6649500000001</v>
      </c>
      <c r="Q422" s="11">
        <f t="shared" si="317"/>
        <v>0</v>
      </c>
      <c r="R422" s="30">
        <f t="shared" si="313"/>
        <v>0</v>
      </c>
      <c r="S422" s="8">
        <f t="shared" si="305"/>
        <v>0</v>
      </c>
      <c r="T422" s="123">
        <f t="shared" si="314"/>
        <v>8.5599999999999996E-2</v>
      </c>
      <c r="U422" s="122">
        <f t="shared" si="321"/>
        <v>12</v>
      </c>
      <c r="V422" s="122">
        <v>252</v>
      </c>
      <c r="W422" s="121">
        <f t="shared" si="306"/>
        <v>1.003918745</v>
      </c>
      <c r="X422" s="114">
        <f t="shared" si="307"/>
        <v>4.4347063599999998</v>
      </c>
      <c r="Y422" s="114">
        <f t="shared" si="308"/>
        <v>0</v>
      </c>
      <c r="Z422" s="126" t="str">
        <f t="shared" si="318"/>
        <v>A+J=</v>
      </c>
      <c r="AA422" s="119">
        <f t="shared" si="319"/>
        <v>44613</v>
      </c>
      <c r="AB422" s="4"/>
      <c r="AD422" s="174">
        <f>[2]Plan1!$A476</f>
        <v>50868</v>
      </c>
      <c r="AE422" s="144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309"/>
        <v>44599</v>
      </c>
      <c r="B423" s="114">
        <f t="shared" si="301"/>
        <v>1136.0996563600002</v>
      </c>
      <c r="C423" s="114">
        <f t="shared" si="315"/>
        <v>1000</v>
      </c>
      <c r="D423" s="115">
        <f t="shared" si="310"/>
        <v>6075.69</v>
      </c>
      <c r="E423" s="116">
        <f t="shared" si="297"/>
        <v>6120.04</v>
      </c>
      <c r="F423" s="117">
        <f t="shared" si="298"/>
        <v>44550</v>
      </c>
      <c r="G423" s="118">
        <f t="shared" si="302"/>
        <v>7.2995824342585447E-3</v>
      </c>
      <c r="H423" s="119">
        <f t="shared" si="316"/>
        <v>44613</v>
      </c>
      <c r="I423" s="119">
        <f t="shared" si="303"/>
        <v>44613</v>
      </c>
      <c r="J423" s="120">
        <f t="shared" si="311"/>
        <v>22</v>
      </c>
      <c r="K423" s="120">
        <f t="shared" si="299"/>
        <v>12</v>
      </c>
      <c r="L423" s="8">
        <f t="shared" si="312"/>
        <v>1.0039750000000001</v>
      </c>
      <c r="M423" s="121">
        <f t="shared" si="300"/>
        <v>1.0095006900000001</v>
      </c>
      <c r="N423" s="121">
        <f t="shared" si="320"/>
        <v>1.1271843955029095</v>
      </c>
      <c r="O423" s="114">
        <f t="shared" si="296"/>
        <v>1.13166495</v>
      </c>
      <c r="P423" s="114">
        <f t="shared" si="304"/>
        <v>1131.6649500000001</v>
      </c>
      <c r="Q423" s="11">
        <f t="shared" si="317"/>
        <v>0</v>
      </c>
      <c r="R423" s="30">
        <f t="shared" si="313"/>
        <v>0</v>
      </c>
      <c r="S423" s="8">
        <f t="shared" si="305"/>
        <v>0</v>
      </c>
      <c r="T423" s="123">
        <f t="shared" si="314"/>
        <v>8.5599999999999996E-2</v>
      </c>
      <c r="U423" s="122">
        <f t="shared" si="321"/>
        <v>12</v>
      </c>
      <c r="V423" s="122">
        <v>252</v>
      </c>
      <c r="W423" s="121">
        <f t="shared" si="306"/>
        <v>1.003918745</v>
      </c>
      <c r="X423" s="114">
        <f t="shared" si="307"/>
        <v>4.4347063599999998</v>
      </c>
      <c r="Y423" s="114">
        <f t="shared" si="308"/>
        <v>0</v>
      </c>
      <c r="Z423" s="126" t="str">
        <f t="shared" si="318"/>
        <v>A+J=</v>
      </c>
      <c r="AA423" s="119">
        <f t="shared" si="319"/>
        <v>44613</v>
      </c>
      <c r="AB423" s="4"/>
      <c r="AD423" s="174">
        <f>[2]Plan1!$A477</f>
        <v>50881</v>
      </c>
      <c r="AE423" s="144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309"/>
        <v>44600</v>
      </c>
      <c r="B424" s="114">
        <f t="shared" si="301"/>
        <v>1136.84577818</v>
      </c>
      <c r="C424" s="114">
        <f t="shared" si="315"/>
        <v>1000</v>
      </c>
      <c r="D424" s="115">
        <f t="shared" si="310"/>
        <v>6075.69</v>
      </c>
      <c r="E424" s="116">
        <f t="shared" si="297"/>
        <v>6120.04</v>
      </c>
      <c r="F424" s="117">
        <f t="shared" si="298"/>
        <v>44550</v>
      </c>
      <c r="G424" s="118">
        <f t="shared" si="302"/>
        <v>7.2995824342585447E-3</v>
      </c>
      <c r="H424" s="119">
        <f t="shared" si="316"/>
        <v>44613</v>
      </c>
      <c r="I424" s="119">
        <f t="shared" si="303"/>
        <v>44613</v>
      </c>
      <c r="J424" s="120">
        <f t="shared" si="311"/>
        <v>22</v>
      </c>
      <c r="K424" s="120">
        <f t="shared" si="299"/>
        <v>13</v>
      </c>
      <c r="L424" s="8">
        <f t="shared" si="312"/>
        <v>1.00430697</v>
      </c>
      <c r="M424" s="121">
        <f t="shared" si="300"/>
        <v>1.0095006900000001</v>
      </c>
      <c r="N424" s="121">
        <f t="shared" si="320"/>
        <v>1.1271843955029095</v>
      </c>
      <c r="O424" s="114">
        <f t="shared" si="296"/>
        <v>1.1320391400000001</v>
      </c>
      <c r="P424" s="114">
        <f t="shared" si="304"/>
        <v>1132.0391400000001</v>
      </c>
      <c r="Q424" s="11">
        <f t="shared" si="317"/>
        <v>0</v>
      </c>
      <c r="R424" s="30">
        <f t="shared" si="313"/>
        <v>0</v>
      </c>
      <c r="S424" s="8">
        <f t="shared" si="305"/>
        <v>0</v>
      </c>
      <c r="T424" s="123">
        <f t="shared" si="314"/>
        <v>8.5599999999999996E-2</v>
      </c>
      <c r="U424" s="122">
        <f t="shared" si="321"/>
        <v>13</v>
      </c>
      <c r="V424" s="122">
        <v>252</v>
      </c>
      <c r="W424" s="121">
        <f t="shared" si="306"/>
        <v>1.004246</v>
      </c>
      <c r="X424" s="114">
        <f t="shared" si="307"/>
        <v>4.8066381800000002</v>
      </c>
      <c r="Y424" s="114">
        <f t="shared" si="308"/>
        <v>0</v>
      </c>
      <c r="Z424" s="126" t="str">
        <f t="shared" si="318"/>
        <v>A+J=</v>
      </c>
      <c r="AA424" s="119">
        <f t="shared" si="319"/>
        <v>44613</v>
      </c>
      <c r="AB424" s="4"/>
      <c r="AD424" s="174">
        <f>[2]Plan1!$A478</f>
        <v>50891</v>
      </c>
      <c r="AE424" s="144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309"/>
        <v>44601</v>
      </c>
      <c r="B425" s="114">
        <f t="shared" si="301"/>
        <v>1137.5923754600001</v>
      </c>
      <c r="C425" s="114">
        <f t="shared" si="315"/>
        <v>1000</v>
      </c>
      <c r="D425" s="115">
        <f t="shared" si="310"/>
        <v>6075.69</v>
      </c>
      <c r="E425" s="116">
        <f t="shared" si="297"/>
        <v>6120.04</v>
      </c>
      <c r="F425" s="117">
        <f t="shared" si="298"/>
        <v>44550</v>
      </c>
      <c r="G425" s="118">
        <f t="shared" si="302"/>
        <v>7.2995824342585447E-3</v>
      </c>
      <c r="H425" s="119">
        <f t="shared" si="316"/>
        <v>44613</v>
      </c>
      <c r="I425" s="119">
        <f t="shared" si="303"/>
        <v>44613</v>
      </c>
      <c r="J425" s="120">
        <f t="shared" si="311"/>
        <v>22</v>
      </c>
      <c r="K425" s="120">
        <f t="shared" si="299"/>
        <v>14</v>
      </c>
      <c r="L425" s="8">
        <f t="shared" si="312"/>
        <v>1.00463904</v>
      </c>
      <c r="M425" s="121">
        <f t="shared" si="300"/>
        <v>1.0095006900000001</v>
      </c>
      <c r="N425" s="121">
        <f t="shared" si="320"/>
        <v>1.1271843955029095</v>
      </c>
      <c r="O425" s="114">
        <f t="shared" ref="O425:O488" si="322">TRUNC(TRUNC((L425*N425),15),8)</f>
        <v>1.1324134400000001</v>
      </c>
      <c r="P425" s="114">
        <f t="shared" si="304"/>
        <v>1132.41344</v>
      </c>
      <c r="Q425" s="11">
        <f t="shared" si="317"/>
        <v>0</v>
      </c>
      <c r="R425" s="30">
        <f t="shared" si="313"/>
        <v>0</v>
      </c>
      <c r="S425" s="8">
        <f t="shared" si="305"/>
        <v>0</v>
      </c>
      <c r="T425" s="123">
        <f t="shared" si="314"/>
        <v>8.5599999999999996E-2</v>
      </c>
      <c r="U425" s="122">
        <f t="shared" si="321"/>
        <v>14</v>
      </c>
      <c r="V425" s="122">
        <v>252</v>
      </c>
      <c r="W425" s="121">
        <f t="shared" si="306"/>
        <v>1.0045733610000001</v>
      </c>
      <c r="X425" s="114">
        <f t="shared" si="307"/>
        <v>5.1789354599999999</v>
      </c>
      <c r="Y425" s="114">
        <f t="shared" si="308"/>
        <v>0</v>
      </c>
      <c r="Z425" s="126" t="str">
        <f t="shared" si="318"/>
        <v>A+J=</v>
      </c>
      <c r="AA425" s="119">
        <f t="shared" si="319"/>
        <v>44613</v>
      </c>
      <c r="AB425" s="4"/>
      <c r="AD425" s="174">
        <f>[2]Plan1!$A479</f>
        <v>50930</v>
      </c>
      <c r="AE425" s="144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309"/>
        <v>44602</v>
      </c>
      <c r="B426" s="114">
        <f t="shared" si="301"/>
        <v>1138.3394696400001</v>
      </c>
      <c r="C426" s="114">
        <f t="shared" si="315"/>
        <v>1000</v>
      </c>
      <c r="D426" s="115">
        <f t="shared" si="310"/>
        <v>6075.69</v>
      </c>
      <c r="E426" s="116">
        <f t="shared" ref="E426:E489" si="323">IF($K426=1,VLOOKUP($A425,$AO$10:$AS$131,4),E425)</f>
        <v>6120.04</v>
      </c>
      <c r="F426" s="117">
        <f t="shared" ref="F426:F489" si="324">IF($K426=1,VLOOKUP($A425,$AO$10:$AS$131,5),F425)</f>
        <v>44550</v>
      </c>
      <c r="G426" s="118">
        <f t="shared" si="302"/>
        <v>7.2995824342585447E-3</v>
      </c>
      <c r="H426" s="119">
        <f t="shared" si="316"/>
        <v>44613</v>
      </c>
      <c r="I426" s="119">
        <f t="shared" si="303"/>
        <v>44613</v>
      </c>
      <c r="J426" s="120">
        <f t="shared" si="311"/>
        <v>22</v>
      </c>
      <c r="K426" s="120">
        <f t="shared" ref="K426:K489" si="325">(J426-(NETWORKDAYS(A426,I426,AD$176:AD$502)-1))</f>
        <v>15</v>
      </c>
      <c r="L426" s="8">
        <f t="shared" si="312"/>
        <v>1.0049712200000001</v>
      </c>
      <c r="M426" s="121">
        <f t="shared" ref="M426:M489" si="326">IF(I426&gt;I425,L425,M425)</f>
        <v>1.0095006900000001</v>
      </c>
      <c r="N426" s="121">
        <f t="shared" si="320"/>
        <v>1.1271843955029095</v>
      </c>
      <c r="O426" s="114">
        <f t="shared" si="322"/>
        <v>1.13278787</v>
      </c>
      <c r="P426" s="114">
        <f t="shared" si="304"/>
        <v>1132.7878700000001</v>
      </c>
      <c r="Q426" s="11">
        <f t="shared" si="317"/>
        <v>0</v>
      </c>
      <c r="R426" s="30">
        <f t="shared" si="313"/>
        <v>0</v>
      </c>
      <c r="S426" s="8">
        <f t="shared" si="305"/>
        <v>0</v>
      </c>
      <c r="T426" s="123">
        <f t="shared" si="314"/>
        <v>8.5599999999999996E-2</v>
      </c>
      <c r="U426" s="122">
        <f t="shared" si="321"/>
        <v>15</v>
      </c>
      <c r="V426" s="122">
        <v>252</v>
      </c>
      <c r="W426" s="121">
        <f t="shared" si="306"/>
        <v>1.0049008290000001</v>
      </c>
      <c r="X426" s="114">
        <f t="shared" si="307"/>
        <v>5.5515996400000001</v>
      </c>
      <c r="Y426" s="114">
        <f t="shared" si="308"/>
        <v>0</v>
      </c>
      <c r="Z426" s="126" t="str">
        <f t="shared" si="318"/>
        <v>A+J=</v>
      </c>
      <c r="AA426" s="119">
        <f t="shared" si="319"/>
        <v>44613</v>
      </c>
      <c r="AB426" s="4"/>
      <c r="AD426" s="174">
        <f>[2]Plan1!$A480</f>
        <v>51020</v>
      </c>
      <c r="AE426" s="144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309"/>
        <v>44603</v>
      </c>
      <c r="B427" s="114">
        <f t="shared" si="301"/>
        <v>1139.08704979</v>
      </c>
      <c r="C427" s="114">
        <f t="shared" si="315"/>
        <v>1000</v>
      </c>
      <c r="D427" s="115">
        <f t="shared" si="310"/>
        <v>6075.69</v>
      </c>
      <c r="E427" s="116">
        <f t="shared" si="323"/>
        <v>6120.04</v>
      </c>
      <c r="F427" s="117">
        <f t="shared" si="324"/>
        <v>44550</v>
      </c>
      <c r="G427" s="118">
        <f t="shared" si="302"/>
        <v>7.2995824342585447E-3</v>
      </c>
      <c r="H427" s="119">
        <f t="shared" si="316"/>
        <v>44613</v>
      </c>
      <c r="I427" s="119">
        <f t="shared" si="303"/>
        <v>44613</v>
      </c>
      <c r="J427" s="120">
        <f t="shared" si="311"/>
        <v>22</v>
      </c>
      <c r="K427" s="120">
        <f t="shared" si="325"/>
        <v>16</v>
      </c>
      <c r="L427" s="8">
        <f t="shared" si="312"/>
        <v>1.0053035100000001</v>
      </c>
      <c r="M427" s="121">
        <f t="shared" si="326"/>
        <v>1.0095006900000001</v>
      </c>
      <c r="N427" s="121">
        <f t="shared" si="320"/>
        <v>1.1271843955029095</v>
      </c>
      <c r="O427" s="114">
        <f t="shared" si="322"/>
        <v>1.1331624199999999</v>
      </c>
      <c r="P427" s="114">
        <f t="shared" si="304"/>
        <v>1133.1624200000001</v>
      </c>
      <c r="Q427" s="11">
        <f t="shared" si="317"/>
        <v>0</v>
      </c>
      <c r="R427" s="30">
        <f t="shared" si="313"/>
        <v>0</v>
      </c>
      <c r="S427" s="8">
        <f t="shared" si="305"/>
        <v>0</v>
      </c>
      <c r="T427" s="123">
        <f t="shared" si="314"/>
        <v>8.5599999999999996E-2</v>
      </c>
      <c r="U427" s="122">
        <f t="shared" si="321"/>
        <v>16</v>
      </c>
      <c r="V427" s="122">
        <v>252</v>
      </c>
      <c r="W427" s="121">
        <f t="shared" si="306"/>
        <v>1.005228403</v>
      </c>
      <c r="X427" s="114">
        <f t="shared" si="307"/>
        <v>5.92462979</v>
      </c>
      <c r="Y427" s="114">
        <f t="shared" si="308"/>
        <v>0</v>
      </c>
      <c r="Z427" s="126" t="str">
        <f t="shared" si="318"/>
        <v>A+J=</v>
      </c>
      <c r="AA427" s="119">
        <f t="shared" si="319"/>
        <v>44613</v>
      </c>
      <c r="AB427" s="4"/>
      <c r="AD427" s="174">
        <f>[2]Plan1!$A481</f>
        <v>51055</v>
      </c>
      <c r="AE427" s="144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309"/>
        <v>44604</v>
      </c>
      <c r="B428" s="114">
        <f t="shared" si="301"/>
        <v>1139.83513853</v>
      </c>
      <c r="C428" s="114">
        <f t="shared" si="315"/>
        <v>1000</v>
      </c>
      <c r="D428" s="115">
        <f t="shared" si="310"/>
        <v>6075.69</v>
      </c>
      <c r="E428" s="116">
        <f t="shared" si="323"/>
        <v>6120.04</v>
      </c>
      <c r="F428" s="117">
        <f t="shared" si="324"/>
        <v>44550</v>
      </c>
      <c r="G428" s="118">
        <f t="shared" si="302"/>
        <v>7.2995824342585447E-3</v>
      </c>
      <c r="H428" s="119">
        <f t="shared" si="316"/>
        <v>44613</v>
      </c>
      <c r="I428" s="119">
        <f t="shared" si="303"/>
        <v>44613</v>
      </c>
      <c r="J428" s="120">
        <f t="shared" si="311"/>
        <v>22</v>
      </c>
      <c r="K428" s="120">
        <f t="shared" si="325"/>
        <v>17</v>
      </c>
      <c r="L428" s="8">
        <f t="shared" si="312"/>
        <v>1.00563592</v>
      </c>
      <c r="M428" s="121">
        <f t="shared" si="326"/>
        <v>1.0095006900000001</v>
      </c>
      <c r="N428" s="121">
        <f t="shared" si="320"/>
        <v>1.1271843955029095</v>
      </c>
      <c r="O428" s="114">
        <f t="shared" si="322"/>
        <v>1.13353711</v>
      </c>
      <c r="P428" s="114">
        <f t="shared" si="304"/>
        <v>1133.53711</v>
      </c>
      <c r="Q428" s="11">
        <f t="shared" si="317"/>
        <v>0</v>
      </c>
      <c r="R428" s="30">
        <f t="shared" si="313"/>
        <v>0</v>
      </c>
      <c r="S428" s="8">
        <f t="shared" si="305"/>
        <v>0</v>
      </c>
      <c r="T428" s="123">
        <f t="shared" si="314"/>
        <v>8.5599999999999996E-2</v>
      </c>
      <c r="U428" s="122">
        <f t="shared" si="321"/>
        <v>17</v>
      </c>
      <c r="V428" s="122">
        <v>252</v>
      </c>
      <c r="W428" s="121">
        <f t="shared" si="306"/>
        <v>1.005556085</v>
      </c>
      <c r="X428" s="114">
        <f t="shared" si="307"/>
        <v>6.2980285299999998</v>
      </c>
      <c r="Y428" s="114">
        <f t="shared" si="308"/>
        <v>0</v>
      </c>
      <c r="Z428" s="126" t="str">
        <f t="shared" si="318"/>
        <v>A+J=</v>
      </c>
      <c r="AA428" s="119">
        <f t="shared" si="319"/>
        <v>44613</v>
      </c>
      <c r="AB428" s="4"/>
      <c r="AD428" s="174">
        <f>[2]Plan1!$A482</f>
        <v>51076</v>
      </c>
      <c r="AE428" s="144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309"/>
        <v>44605</v>
      </c>
      <c r="B429" s="114">
        <f t="shared" si="301"/>
        <v>1139.83513853</v>
      </c>
      <c r="C429" s="114">
        <f t="shared" si="315"/>
        <v>1000</v>
      </c>
      <c r="D429" s="115">
        <f t="shared" si="310"/>
        <v>6075.69</v>
      </c>
      <c r="E429" s="116">
        <f t="shared" si="323"/>
        <v>6120.04</v>
      </c>
      <c r="F429" s="117">
        <f t="shared" si="324"/>
        <v>44550</v>
      </c>
      <c r="G429" s="118">
        <f t="shared" si="302"/>
        <v>7.2995824342585447E-3</v>
      </c>
      <c r="H429" s="119">
        <f t="shared" si="316"/>
        <v>44613</v>
      </c>
      <c r="I429" s="119">
        <f t="shared" si="303"/>
        <v>44613</v>
      </c>
      <c r="J429" s="120">
        <f t="shared" si="311"/>
        <v>22</v>
      </c>
      <c r="K429" s="120">
        <f t="shared" si="325"/>
        <v>17</v>
      </c>
      <c r="L429" s="8">
        <f t="shared" si="312"/>
        <v>1.00563592</v>
      </c>
      <c r="M429" s="121">
        <f t="shared" si="326"/>
        <v>1.0095006900000001</v>
      </c>
      <c r="N429" s="121">
        <f t="shared" si="320"/>
        <v>1.1271843955029095</v>
      </c>
      <c r="O429" s="114">
        <f t="shared" si="322"/>
        <v>1.13353711</v>
      </c>
      <c r="P429" s="114">
        <f t="shared" si="304"/>
        <v>1133.53711</v>
      </c>
      <c r="Q429" s="11">
        <f t="shared" si="317"/>
        <v>0</v>
      </c>
      <c r="R429" s="30">
        <f t="shared" si="313"/>
        <v>0</v>
      </c>
      <c r="S429" s="8">
        <f t="shared" si="305"/>
        <v>0</v>
      </c>
      <c r="T429" s="123">
        <f t="shared" si="314"/>
        <v>8.5599999999999996E-2</v>
      </c>
      <c r="U429" s="122">
        <f t="shared" si="321"/>
        <v>17</v>
      </c>
      <c r="V429" s="122">
        <v>252</v>
      </c>
      <c r="W429" s="121">
        <f t="shared" si="306"/>
        <v>1.005556085</v>
      </c>
      <c r="X429" s="114">
        <f t="shared" si="307"/>
        <v>6.2980285299999998</v>
      </c>
      <c r="Y429" s="114">
        <f t="shared" si="308"/>
        <v>0</v>
      </c>
      <c r="Z429" s="126" t="str">
        <f t="shared" si="318"/>
        <v>A+J=</v>
      </c>
      <c r="AA429" s="119">
        <f t="shared" si="319"/>
        <v>44613</v>
      </c>
      <c r="AB429" s="4"/>
      <c r="AD429" s="174">
        <f>[2]Plan1!$A483</f>
        <v>51089</v>
      </c>
      <c r="AE429" s="144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309"/>
        <v>44606</v>
      </c>
      <c r="B430" s="114">
        <f t="shared" si="301"/>
        <v>1139.83513853</v>
      </c>
      <c r="C430" s="114">
        <f t="shared" si="315"/>
        <v>1000</v>
      </c>
      <c r="D430" s="115">
        <f t="shared" si="310"/>
        <v>6075.69</v>
      </c>
      <c r="E430" s="116">
        <f t="shared" si="323"/>
        <v>6120.04</v>
      </c>
      <c r="F430" s="117">
        <f t="shared" si="324"/>
        <v>44550</v>
      </c>
      <c r="G430" s="118">
        <f t="shared" si="302"/>
        <v>7.2995824342585447E-3</v>
      </c>
      <c r="H430" s="119">
        <f t="shared" si="316"/>
        <v>44613</v>
      </c>
      <c r="I430" s="119">
        <f t="shared" si="303"/>
        <v>44613</v>
      </c>
      <c r="J430" s="120">
        <f t="shared" si="311"/>
        <v>22</v>
      </c>
      <c r="K430" s="120">
        <f t="shared" si="325"/>
        <v>17</v>
      </c>
      <c r="L430" s="8">
        <f t="shared" si="312"/>
        <v>1.00563592</v>
      </c>
      <c r="M430" s="121">
        <f t="shared" si="326"/>
        <v>1.0095006900000001</v>
      </c>
      <c r="N430" s="121">
        <f t="shared" si="320"/>
        <v>1.1271843955029095</v>
      </c>
      <c r="O430" s="114">
        <f t="shared" si="322"/>
        <v>1.13353711</v>
      </c>
      <c r="P430" s="114">
        <f t="shared" si="304"/>
        <v>1133.53711</v>
      </c>
      <c r="Q430" s="11">
        <f t="shared" si="317"/>
        <v>0</v>
      </c>
      <c r="R430" s="30">
        <f t="shared" si="313"/>
        <v>0</v>
      </c>
      <c r="S430" s="8">
        <f t="shared" si="305"/>
        <v>0</v>
      </c>
      <c r="T430" s="123">
        <f t="shared" si="314"/>
        <v>8.5599999999999996E-2</v>
      </c>
      <c r="U430" s="122">
        <f t="shared" si="321"/>
        <v>17</v>
      </c>
      <c r="V430" s="122">
        <v>252</v>
      </c>
      <c r="W430" s="121">
        <f t="shared" si="306"/>
        <v>1.005556085</v>
      </c>
      <c r="X430" s="114">
        <f t="shared" si="307"/>
        <v>6.2980285299999998</v>
      </c>
      <c r="Y430" s="114">
        <f t="shared" si="308"/>
        <v>0</v>
      </c>
      <c r="Z430" s="126" t="str">
        <f t="shared" si="318"/>
        <v>A+J=</v>
      </c>
      <c r="AA430" s="119">
        <f t="shared" si="319"/>
        <v>44613</v>
      </c>
      <c r="AB430" s="4"/>
      <c r="AD430" s="174">
        <f>[2]Plan1!$A484</f>
        <v>51094</v>
      </c>
      <c r="AE430" s="144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309"/>
        <v>44607</v>
      </c>
      <c r="B431" s="114">
        <f t="shared" si="301"/>
        <v>1140.58370367</v>
      </c>
      <c r="C431" s="114">
        <f t="shared" si="315"/>
        <v>1000</v>
      </c>
      <c r="D431" s="115">
        <f t="shared" si="310"/>
        <v>6075.69</v>
      </c>
      <c r="E431" s="116">
        <f t="shared" si="323"/>
        <v>6120.04</v>
      </c>
      <c r="F431" s="117">
        <f t="shared" si="324"/>
        <v>44550</v>
      </c>
      <c r="G431" s="118">
        <f t="shared" si="302"/>
        <v>7.2995824342585447E-3</v>
      </c>
      <c r="H431" s="119">
        <f t="shared" si="316"/>
        <v>44613</v>
      </c>
      <c r="I431" s="119">
        <f t="shared" si="303"/>
        <v>44613</v>
      </c>
      <c r="J431" s="120">
        <f t="shared" si="311"/>
        <v>22</v>
      </c>
      <c r="K431" s="120">
        <f t="shared" si="325"/>
        <v>18</v>
      </c>
      <c r="L431" s="8">
        <f t="shared" si="312"/>
        <v>1.00596843</v>
      </c>
      <c r="M431" s="121">
        <f t="shared" si="326"/>
        <v>1.0095006900000001</v>
      </c>
      <c r="N431" s="121">
        <f t="shared" si="320"/>
        <v>1.1271843955029095</v>
      </c>
      <c r="O431" s="114">
        <f t="shared" si="322"/>
        <v>1.1339119099999999</v>
      </c>
      <c r="P431" s="114">
        <f t="shared" si="304"/>
        <v>1133.91191</v>
      </c>
      <c r="Q431" s="11">
        <f t="shared" si="317"/>
        <v>0</v>
      </c>
      <c r="R431" s="30">
        <f t="shared" si="313"/>
        <v>0</v>
      </c>
      <c r="S431" s="8">
        <f t="shared" si="305"/>
        <v>0</v>
      </c>
      <c r="T431" s="123">
        <f t="shared" si="314"/>
        <v>8.5599999999999996E-2</v>
      </c>
      <c r="U431" s="122">
        <f t="shared" si="321"/>
        <v>18</v>
      </c>
      <c r="V431" s="122">
        <v>252</v>
      </c>
      <c r="W431" s="121">
        <f t="shared" si="306"/>
        <v>1.0058838729999999</v>
      </c>
      <c r="X431" s="114">
        <f t="shared" si="307"/>
        <v>6.6717936699999996</v>
      </c>
      <c r="Y431" s="114">
        <f t="shared" si="308"/>
        <v>0</v>
      </c>
      <c r="Z431" s="126" t="str">
        <f t="shared" si="318"/>
        <v>A+J=</v>
      </c>
      <c r="AA431" s="119">
        <f t="shared" si="319"/>
        <v>44613</v>
      </c>
      <c r="AB431" s="4"/>
      <c r="AD431" s="174">
        <f>[2]Plan1!$A485</f>
        <v>51129</v>
      </c>
      <c r="AE431" s="144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309"/>
        <v>44608</v>
      </c>
      <c r="B432" s="114">
        <f t="shared" si="301"/>
        <v>1141.33276669</v>
      </c>
      <c r="C432" s="114">
        <f t="shared" si="315"/>
        <v>1000</v>
      </c>
      <c r="D432" s="115">
        <f t="shared" si="310"/>
        <v>6075.69</v>
      </c>
      <c r="E432" s="116">
        <f t="shared" si="323"/>
        <v>6120.04</v>
      </c>
      <c r="F432" s="117">
        <f t="shared" si="324"/>
        <v>44550</v>
      </c>
      <c r="G432" s="118">
        <f t="shared" si="302"/>
        <v>7.2995824342585447E-3</v>
      </c>
      <c r="H432" s="119">
        <f t="shared" si="316"/>
        <v>44613</v>
      </c>
      <c r="I432" s="119">
        <f t="shared" si="303"/>
        <v>44613</v>
      </c>
      <c r="J432" s="120">
        <f t="shared" si="311"/>
        <v>22</v>
      </c>
      <c r="K432" s="120">
        <f t="shared" si="325"/>
        <v>19</v>
      </c>
      <c r="L432" s="8">
        <f t="shared" si="312"/>
        <v>1.00630105</v>
      </c>
      <c r="M432" s="121">
        <f t="shared" si="326"/>
        <v>1.0095006900000001</v>
      </c>
      <c r="N432" s="121">
        <f t="shared" si="320"/>
        <v>1.1271843955029095</v>
      </c>
      <c r="O432" s="114">
        <f t="shared" si="322"/>
        <v>1.1342868399999999</v>
      </c>
      <c r="P432" s="114">
        <f t="shared" si="304"/>
        <v>1134.28684</v>
      </c>
      <c r="Q432" s="11">
        <f t="shared" si="317"/>
        <v>0</v>
      </c>
      <c r="R432" s="30">
        <f t="shared" si="313"/>
        <v>0</v>
      </c>
      <c r="S432" s="8">
        <f t="shared" si="305"/>
        <v>0</v>
      </c>
      <c r="T432" s="123">
        <f t="shared" si="314"/>
        <v>8.5599999999999996E-2</v>
      </c>
      <c r="U432" s="122">
        <f t="shared" si="321"/>
        <v>19</v>
      </c>
      <c r="V432" s="122">
        <v>252</v>
      </c>
      <c r="W432" s="121">
        <f t="shared" si="306"/>
        <v>1.006211768</v>
      </c>
      <c r="X432" s="114">
        <f t="shared" si="307"/>
        <v>7.0459266899999999</v>
      </c>
      <c r="Y432" s="114">
        <f t="shared" si="308"/>
        <v>0</v>
      </c>
      <c r="Z432" s="126" t="str">
        <f t="shared" si="318"/>
        <v>A+J=</v>
      </c>
      <c r="AA432" s="119">
        <f t="shared" si="319"/>
        <v>44613</v>
      </c>
      <c r="AB432" s="4"/>
      <c r="AD432" s="174">
        <f>[2]Plan1!$A486</f>
        <v>51136</v>
      </c>
      <c r="AE432" s="144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309"/>
        <v>44609</v>
      </c>
      <c r="B433" s="114">
        <f t="shared" si="301"/>
        <v>1142.08230772</v>
      </c>
      <c r="C433" s="114">
        <f t="shared" si="315"/>
        <v>1000</v>
      </c>
      <c r="D433" s="115">
        <f t="shared" si="310"/>
        <v>6075.69</v>
      </c>
      <c r="E433" s="116">
        <f t="shared" si="323"/>
        <v>6120.04</v>
      </c>
      <c r="F433" s="117">
        <f t="shared" si="324"/>
        <v>44550</v>
      </c>
      <c r="G433" s="118">
        <f t="shared" si="302"/>
        <v>7.2995824342585447E-3</v>
      </c>
      <c r="H433" s="119">
        <f t="shared" si="316"/>
        <v>44613</v>
      </c>
      <c r="I433" s="119">
        <f t="shared" si="303"/>
        <v>44613</v>
      </c>
      <c r="J433" s="120">
        <f t="shared" si="311"/>
        <v>22</v>
      </c>
      <c r="K433" s="120">
        <f t="shared" si="325"/>
        <v>20</v>
      </c>
      <c r="L433" s="8">
        <f t="shared" si="312"/>
        <v>1.00663378</v>
      </c>
      <c r="M433" s="121">
        <f t="shared" si="326"/>
        <v>1.0095006900000001</v>
      </c>
      <c r="N433" s="121">
        <f t="shared" si="320"/>
        <v>1.1271843955029095</v>
      </c>
      <c r="O433" s="114">
        <f t="shared" si="322"/>
        <v>1.1346618799999999</v>
      </c>
      <c r="P433" s="114">
        <f t="shared" si="304"/>
        <v>1134.6618800000001</v>
      </c>
      <c r="Q433" s="11">
        <f t="shared" si="317"/>
        <v>0</v>
      </c>
      <c r="R433" s="30">
        <f t="shared" si="313"/>
        <v>0</v>
      </c>
      <c r="S433" s="8">
        <f t="shared" si="305"/>
        <v>0</v>
      </c>
      <c r="T433" s="123">
        <f t="shared" si="314"/>
        <v>8.5599999999999996E-2</v>
      </c>
      <c r="U433" s="122">
        <f t="shared" si="321"/>
        <v>20</v>
      </c>
      <c r="V433" s="122">
        <v>252</v>
      </c>
      <c r="W433" s="121">
        <f t="shared" si="306"/>
        <v>1.0065397700000001</v>
      </c>
      <c r="X433" s="114">
        <f t="shared" si="307"/>
        <v>7.4204277200000002</v>
      </c>
      <c r="Y433" s="114">
        <f t="shared" si="308"/>
        <v>0</v>
      </c>
      <c r="Z433" s="126" t="str">
        <f t="shared" si="318"/>
        <v>A+J=</v>
      </c>
      <c r="AA433" s="119">
        <f t="shared" si="319"/>
        <v>44613</v>
      </c>
      <c r="AB433" s="4"/>
      <c r="AD433" s="174">
        <f>[2]Plan1!$A487</f>
        <v>51179</v>
      </c>
      <c r="AE433" s="144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309"/>
        <v>44610</v>
      </c>
      <c r="B434" s="114">
        <f t="shared" si="301"/>
        <v>1142.8323672500001</v>
      </c>
      <c r="C434" s="114">
        <f t="shared" si="315"/>
        <v>1000</v>
      </c>
      <c r="D434" s="115">
        <f t="shared" si="310"/>
        <v>6075.69</v>
      </c>
      <c r="E434" s="116">
        <f t="shared" si="323"/>
        <v>6120.04</v>
      </c>
      <c r="F434" s="117">
        <f t="shared" si="324"/>
        <v>44550</v>
      </c>
      <c r="G434" s="118">
        <f t="shared" si="302"/>
        <v>7.2995824342585447E-3</v>
      </c>
      <c r="H434" s="119">
        <f t="shared" si="316"/>
        <v>44613</v>
      </c>
      <c r="I434" s="119">
        <f t="shared" si="303"/>
        <v>44613</v>
      </c>
      <c r="J434" s="120">
        <f t="shared" si="311"/>
        <v>22</v>
      </c>
      <c r="K434" s="120">
        <f t="shared" si="325"/>
        <v>21</v>
      </c>
      <c r="L434" s="8">
        <f t="shared" si="312"/>
        <v>1.00696663</v>
      </c>
      <c r="M434" s="121">
        <f t="shared" si="326"/>
        <v>1.0095006900000001</v>
      </c>
      <c r="N434" s="121">
        <f t="shared" si="320"/>
        <v>1.1271843955029095</v>
      </c>
      <c r="O434" s="114">
        <f t="shared" si="322"/>
        <v>1.1350370700000001</v>
      </c>
      <c r="P434" s="114">
        <f t="shared" si="304"/>
        <v>1135.0370700000001</v>
      </c>
      <c r="Q434" s="11">
        <f t="shared" si="317"/>
        <v>0</v>
      </c>
      <c r="R434" s="30">
        <f t="shared" si="313"/>
        <v>0</v>
      </c>
      <c r="S434" s="8">
        <f t="shared" si="305"/>
        <v>0</v>
      </c>
      <c r="T434" s="123">
        <f t="shared" si="314"/>
        <v>8.5599999999999996E-2</v>
      </c>
      <c r="U434" s="122">
        <f t="shared" si="321"/>
        <v>21</v>
      </c>
      <c r="V434" s="122">
        <v>252</v>
      </c>
      <c r="W434" s="121">
        <f t="shared" si="306"/>
        <v>1.0068678790000001</v>
      </c>
      <c r="X434" s="114">
        <f t="shared" si="307"/>
        <v>7.79529725</v>
      </c>
      <c r="Y434" s="114">
        <f t="shared" si="308"/>
        <v>0</v>
      </c>
      <c r="Z434" s="126" t="str">
        <f t="shared" si="318"/>
        <v>A+J=</v>
      </c>
      <c r="AA434" s="119">
        <f t="shared" si="319"/>
        <v>44613</v>
      </c>
      <c r="AB434" s="4"/>
      <c r="AD434" s="174">
        <f>[2]Plan1!$A488</f>
        <v>51180</v>
      </c>
      <c r="AE434" s="144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309"/>
        <v>44611</v>
      </c>
      <c r="B435" s="114">
        <f t="shared" si="301"/>
        <v>1143.5828951999999</v>
      </c>
      <c r="C435" s="114">
        <f t="shared" si="315"/>
        <v>1000</v>
      </c>
      <c r="D435" s="115">
        <f t="shared" si="310"/>
        <v>6075.69</v>
      </c>
      <c r="E435" s="116">
        <f t="shared" si="323"/>
        <v>6120.04</v>
      </c>
      <c r="F435" s="117">
        <f t="shared" si="324"/>
        <v>44550</v>
      </c>
      <c r="G435" s="118">
        <f t="shared" si="302"/>
        <v>7.2995824342585447E-3</v>
      </c>
      <c r="H435" s="119">
        <f t="shared" si="316"/>
        <v>44613</v>
      </c>
      <c r="I435" s="119">
        <f t="shared" si="303"/>
        <v>44613</v>
      </c>
      <c r="J435" s="120">
        <f t="shared" si="311"/>
        <v>22</v>
      </c>
      <c r="K435" s="120">
        <f t="shared" si="325"/>
        <v>22</v>
      </c>
      <c r="L435" s="8">
        <f t="shared" si="312"/>
        <v>1.00729958</v>
      </c>
      <c r="M435" s="121">
        <f t="shared" si="326"/>
        <v>1.0095006900000001</v>
      </c>
      <c r="N435" s="121">
        <f t="shared" si="320"/>
        <v>1.1271843955029095</v>
      </c>
      <c r="O435" s="114">
        <f t="shared" si="322"/>
        <v>1.1354123599999999</v>
      </c>
      <c r="P435" s="114">
        <f t="shared" si="304"/>
        <v>1135.41236</v>
      </c>
      <c r="Q435" s="11">
        <f t="shared" si="317"/>
        <v>0</v>
      </c>
      <c r="R435" s="30">
        <f t="shared" si="313"/>
        <v>0</v>
      </c>
      <c r="S435" s="8">
        <f t="shared" si="305"/>
        <v>0</v>
      </c>
      <c r="T435" s="123">
        <f t="shared" si="314"/>
        <v>8.5599999999999996E-2</v>
      </c>
      <c r="U435" s="122">
        <f t="shared" si="321"/>
        <v>22</v>
      </c>
      <c r="V435" s="122">
        <v>252</v>
      </c>
      <c r="W435" s="121">
        <f t="shared" si="306"/>
        <v>1.0071960950000001</v>
      </c>
      <c r="X435" s="114">
        <f t="shared" si="307"/>
        <v>8.1705351999999998</v>
      </c>
      <c r="Y435" s="114">
        <f t="shared" si="308"/>
        <v>0</v>
      </c>
      <c r="Z435" s="126" t="str">
        <f t="shared" si="318"/>
        <v>A+J=</v>
      </c>
      <c r="AA435" s="119">
        <f t="shared" si="319"/>
        <v>44613</v>
      </c>
      <c r="AB435" s="4"/>
      <c r="AD435" s="174">
        <f>[2]Plan1!$A489</f>
        <v>51225</v>
      </c>
      <c r="AE435" s="144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309"/>
        <v>44612</v>
      </c>
      <c r="B436" s="114">
        <f t="shared" si="301"/>
        <v>1143.5828951999999</v>
      </c>
      <c r="C436" s="114">
        <f t="shared" si="315"/>
        <v>1000</v>
      </c>
      <c r="D436" s="115">
        <f t="shared" si="310"/>
        <v>6075.69</v>
      </c>
      <c r="E436" s="116">
        <f t="shared" si="323"/>
        <v>6120.04</v>
      </c>
      <c r="F436" s="117">
        <f t="shared" si="324"/>
        <v>44550</v>
      </c>
      <c r="G436" s="118">
        <f t="shared" si="302"/>
        <v>7.2995824342585447E-3</v>
      </c>
      <c r="H436" s="119">
        <f t="shared" si="316"/>
        <v>44641</v>
      </c>
      <c r="I436" s="119">
        <f t="shared" si="303"/>
        <v>44613</v>
      </c>
      <c r="J436" s="120">
        <f t="shared" si="311"/>
        <v>22</v>
      </c>
      <c r="K436" s="120">
        <f t="shared" si="325"/>
        <v>22</v>
      </c>
      <c r="L436" s="8">
        <f t="shared" si="312"/>
        <v>1.00729958</v>
      </c>
      <c r="M436" s="121">
        <f t="shared" si="326"/>
        <v>1.0095006900000001</v>
      </c>
      <c r="N436" s="121">
        <f t="shared" si="320"/>
        <v>1.1271843955029095</v>
      </c>
      <c r="O436" s="114">
        <f t="shared" si="322"/>
        <v>1.1354123599999999</v>
      </c>
      <c r="P436" s="114">
        <f t="shared" si="304"/>
        <v>1135.41236</v>
      </c>
      <c r="Q436" s="11">
        <f t="shared" si="317"/>
        <v>0</v>
      </c>
      <c r="R436" s="30">
        <f t="shared" si="313"/>
        <v>0</v>
      </c>
      <c r="S436" s="8">
        <f t="shared" si="305"/>
        <v>0</v>
      </c>
      <c r="T436" s="123">
        <f t="shared" si="314"/>
        <v>8.5599999999999996E-2</v>
      </c>
      <c r="U436" s="122">
        <f t="shared" si="321"/>
        <v>22</v>
      </c>
      <c r="V436" s="122">
        <v>252</v>
      </c>
      <c r="W436" s="121">
        <f t="shared" si="306"/>
        <v>1.0071960950000001</v>
      </c>
      <c r="X436" s="114">
        <f t="shared" si="307"/>
        <v>8.1705351999999998</v>
      </c>
      <c r="Y436" s="114">
        <f t="shared" si="308"/>
        <v>0</v>
      </c>
      <c r="Z436" s="126" t="str">
        <f t="shared" si="318"/>
        <v>A+J=</v>
      </c>
      <c r="AA436" s="119">
        <f t="shared" si="319"/>
        <v>44613</v>
      </c>
      <c r="AB436" s="4"/>
      <c r="AD436" s="174">
        <f>[2]Plan1!$A490</f>
        <v>51247</v>
      </c>
      <c r="AE436" s="144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309"/>
        <v>44613</v>
      </c>
      <c r="B437" s="114">
        <f t="shared" si="301"/>
        <v>1143.5828951999999</v>
      </c>
      <c r="C437" s="114">
        <f t="shared" si="315"/>
        <v>1000</v>
      </c>
      <c r="D437" s="115">
        <f t="shared" si="310"/>
        <v>6075.69</v>
      </c>
      <c r="E437" s="116">
        <f t="shared" si="323"/>
        <v>6120.04</v>
      </c>
      <c r="F437" s="117">
        <f t="shared" si="324"/>
        <v>44550</v>
      </c>
      <c r="G437" s="118">
        <f t="shared" si="302"/>
        <v>7.2995824342585447E-3</v>
      </c>
      <c r="H437" s="119">
        <f t="shared" si="316"/>
        <v>44641</v>
      </c>
      <c r="I437" s="119">
        <f t="shared" si="303"/>
        <v>44613</v>
      </c>
      <c r="J437" s="120">
        <f t="shared" si="311"/>
        <v>22</v>
      </c>
      <c r="K437" s="120">
        <f t="shared" si="325"/>
        <v>22</v>
      </c>
      <c r="L437" s="8">
        <f t="shared" si="312"/>
        <v>1.00729958</v>
      </c>
      <c r="M437" s="121">
        <f t="shared" si="326"/>
        <v>1.0095006900000001</v>
      </c>
      <c r="N437" s="121">
        <f t="shared" si="320"/>
        <v>1.1271843955029095</v>
      </c>
      <c r="O437" s="114">
        <f t="shared" si="322"/>
        <v>1.1354123599999999</v>
      </c>
      <c r="P437" s="114">
        <f t="shared" si="304"/>
        <v>1135.41236</v>
      </c>
      <c r="Q437" s="11">
        <f t="shared" si="317"/>
        <v>14</v>
      </c>
      <c r="R437" s="30">
        <f t="shared" si="313"/>
        <v>0</v>
      </c>
      <c r="S437" s="8">
        <f t="shared" si="305"/>
        <v>0</v>
      </c>
      <c r="T437" s="123">
        <f t="shared" si="314"/>
        <v>8.5599999999999996E-2</v>
      </c>
      <c r="U437" s="122">
        <f t="shared" si="321"/>
        <v>22</v>
      </c>
      <c r="V437" s="122">
        <v>252</v>
      </c>
      <c r="W437" s="121">
        <f t="shared" si="306"/>
        <v>1.0071960950000001</v>
      </c>
      <c r="X437" s="114">
        <f t="shared" si="307"/>
        <v>8.1705351999999998</v>
      </c>
      <c r="Y437" s="114">
        <f t="shared" si="308"/>
        <v>8.1705351999999998</v>
      </c>
      <c r="Z437" s="126" t="str">
        <f t="shared" si="318"/>
        <v>A+J=</v>
      </c>
      <c r="AA437" s="119">
        <f t="shared" si="319"/>
        <v>44613</v>
      </c>
      <c r="AB437" s="4"/>
      <c r="AD437" s="174">
        <f>[2]Plan1!$A491</f>
        <v>51257</v>
      </c>
      <c r="AE437" s="144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309"/>
        <v>44614</v>
      </c>
      <c r="B438" s="114">
        <f t="shared" si="301"/>
        <v>1136.1223690700001</v>
      </c>
      <c r="C438" s="114">
        <f t="shared" si="315"/>
        <v>1000</v>
      </c>
      <c r="D438" s="115">
        <f t="shared" si="310"/>
        <v>6120.04</v>
      </c>
      <c r="E438" s="116">
        <f t="shared" si="323"/>
        <v>6153.09</v>
      </c>
      <c r="F438" s="117">
        <f t="shared" si="324"/>
        <v>44582</v>
      </c>
      <c r="G438" s="118">
        <f t="shared" si="302"/>
        <v>5.4002915013626751E-3</v>
      </c>
      <c r="H438" s="119">
        <f t="shared" si="316"/>
        <v>44641</v>
      </c>
      <c r="I438" s="119">
        <f t="shared" si="303"/>
        <v>44641</v>
      </c>
      <c r="J438" s="120">
        <f t="shared" si="311"/>
        <v>18</v>
      </c>
      <c r="K438" s="120">
        <f t="shared" si="325"/>
        <v>1</v>
      </c>
      <c r="L438" s="8">
        <f t="shared" si="312"/>
        <v>1.0002992500000001</v>
      </c>
      <c r="M438" s="121">
        <f t="shared" si="326"/>
        <v>1.00729958</v>
      </c>
      <c r="N438" s="121">
        <f t="shared" si="320"/>
        <v>1.1354123681726347</v>
      </c>
      <c r="O438" s="114">
        <f t="shared" si="322"/>
        <v>1.1357521399999999</v>
      </c>
      <c r="P438" s="114">
        <f t="shared" si="304"/>
        <v>1135.7521400000001</v>
      </c>
      <c r="Q438" s="11">
        <f t="shared" si="317"/>
        <v>0</v>
      </c>
      <c r="R438" s="30">
        <f t="shared" si="313"/>
        <v>0</v>
      </c>
      <c r="S438" s="8">
        <f t="shared" si="305"/>
        <v>0</v>
      </c>
      <c r="T438" s="123">
        <f t="shared" si="314"/>
        <v>8.5599999999999996E-2</v>
      </c>
      <c r="U438" s="122">
        <f t="shared" si="321"/>
        <v>1</v>
      </c>
      <c r="V438" s="122">
        <v>252</v>
      </c>
      <c r="W438" s="121">
        <f t="shared" si="306"/>
        <v>1.0003259769999999</v>
      </c>
      <c r="X438" s="114">
        <f t="shared" si="307"/>
        <v>0.37022906999999999</v>
      </c>
      <c r="Y438" s="114">
        <f t="shared" si="308"/>
        <v>0</v>
      </c>
      <c r="Z438" s="126" t="str">
        <f t="shared" si="318"/>
        <v>A+J=</v>
      </c>
      <c r="AA438" s="119">
        <f t="shared" si="319"/>
        <v>44641</v>
      </c>
      <c r="AB438" s="4"/>
      <c r="AD438" s="174">
        <f>[2]Plan1!$A492</f>
        <v>51287</v>
      </c>
      <c r="AE438" s="144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309"/>
        <v>44615</v>
      </c>
      <c r="B439" s="114">
        <f t="shared" si="301"/>
        <v>1136.8328101500001</v>
      </c>
      <c r="C439" s="114">
        <f t="shared" si="315"/>
        <v>1000</v>
      </c>
      <c r="D439" s="115">
        <f t="shared" si="310"/>
        <v>6120.04</v>
      </c>
      <c r="E439" s="116">
        <f t="shared" si="323"/>
        <v>6153.09</v>
      </c>
      <c r="F439" s="117">
        <f t="shared" si="324"/>
        <v>44582</v>
      </c>
      <c r="G439" s="118">
        <f t="shared" si="302"/>
        <v>5.4002915013626751E-3</v>
      </c>
      <c r="H439" s="119">
        <f t="shared" si="316"/>
        <v>44641</v>
      </c>
      <c r="I439" s="119">
        <f t="shared" si="303"/>
        <v>44641</v>
      </c>
      <c r="J439" s="120">
        <f t="shared" si="311"/>
        <v>18</v>
      </c>
      <c r="K439" s="120">
        <f t="shared" si="325"/>
        <v>2</v>
      </c>
      <c r="L439" s="8">
        <f t="shared" si="312"/>
        <v>1.0005985900000001</v>
      </c>
      <c r="M439" s="121">
        <f t="shared" si="326"/>
        <v>1.00729958</v>
      </c>
      <c r="N439" s="121">
        <f t="shared" si="320"/>
        <v>1.1354123681726347</v>
      </c>
      <c r="O439" s="114">
        <f t="shared" si="322"/>
        <v>1.13609201</v>
      </c>
      <c r="P439" s="114">
        <f t="shared" si="304"/>
        <v>1136.0920100000001</v>
      </c>
      <c r="Q439" s="11">
        <f t="shared" si="317"/>
        <v>0</v>
      </c>
      <c r="R439" s="30">
        <f t="shared" si="313"/>
        <v>0</v>
      </c>
      <c r="S439" s="8">
        <f t="shared" si="305"/>
        <v>0</v>
      </c>
      <c r="T439" s="123">
        <f t="shared" si="314"/>
        <v>8.5599999999999996E-2</v>
      </c>
      <c r="U439" s="122">
        <f t="shared" si="321"/>
        <v>2</v>
      </c>
      <c r="V439" s="122">
        <v>252</v>
      </c>
      <c r="W439" s="121">
        <f t="shared" si="306"/>
        <v>1.00065206</v>
      </c>
      <c r="X439" s="114">
        <f t="shared" si="307"/>
        <v>0.74080014999999999</v>
      </c>
      <c r="Y439" s="114">
        <f t="shared" si="308"/>
        <v>0</v>
      </c>
      <c r="Z439" s="126" t="str">
        <f t="shared" si="318"/>
        <v>A+J=</v>
      </c>
      <c r="AA439" s="119">
        <f t="shared" si="319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309"/>
        <v>44616</v>
      </c>
      <c r="B440" s="114">
        <f t="shared" si="301"/>
        <v>1137.5437145999999</v>
      </c>
      <c r="C440" s="114">
        <f t="shared" si="315"/>
        <v>1000</v>
      </c>
      <c r="D440" s="115">
        <f t="shared" si="310"/>
        <v>6120.04</v>
      </c>
      <c r="E440" s="116">
        <f t="shared" si="323"/>
        <v>6153.09</v>
      </c>
      <c r="F440" s="117">
        <f t="shared" si="324"/>
        <v>44582</v>
      </c>
      <c r="G440" s="118">
        <f t="shared" si="302"/>
        <v>5.4002915013626751E-3</v>
      </c>
      <c r="H440" s="119">
        <f t="shared" si="316"/>
        <v>44641</v>
      </c>
      <c r="I440" s="119">
        <f t="shared" si="303"/>
        <v>44641</v>
      </c>
      <c r="J440" s="120">
        <f t="shared" si="311"/>
        <v>18</v>
      </c>
      <c r="K440" s="120">
        <f t="shared" si="325"/>
        <v>3</v>
      </c>
      <c r="L440" s="8">
        <f t="shared" si="312"/>
        <v>1.0008980300000001</v>
      </c>
      <c r="M440" s="121">
        <f t="shared" si="326"/>
        <v>1.00729958</v>
      </c>
      <c r="N440" s="121">
        <f t="shared" si="320"/>
        <v>1.1354123681726347</v>
      </c>
      <c r="O440" s="114">
        <f t="shared" si="322"/>
        <v>1.1364320000000001</v>
      </c>
      <c r="P440" s="114">
        <f t="shared" si="304"/>
        <v>1136.432</v>
      </c>
      <c r="Q440" s="11">
        <f t="shared" si="317"/>
        <v>0</v>
      </c>
      <c r="R440" s="30">
        <f t="shared" si="313"/>
        <v>0</v>
      </c>
      <c r="S440" s="8">
        <f t="shared" si="305"/>
        <v>0</v>
      </c>
      <c r="T440" s="123">
        <f t="shared" si="314"/>
        <v>8.5599999999999996E-2</v>
      </c>
      <c r="U440" s="122">
        <f t="shared" si="321"/>
        <v>3</v>
      </c>
      <c r="V440" s="122">
        <v>252</v>
      </c>
      <c r="W440" s="121">
        <f t="shared" si="306"/>
        <v>1.00097825</v>
      </c>
      <c r="X440" s="114">
        <f t="shared" si="307"/>
        <v>1.1117146</v>
      </c>
      <c r="Y440" s="114">
        <f t="shared" si="308"/>
        <v>0</v>
      </c>
      <c r="Z440" s="126" t="str">
        <f t="shared" si="318"/>
        <v>A+J=</v>
      </c>
      <c r="AA440" s="119">
        <f t="shared" si="319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309"/>
        <v>44617</v>
      </c>
      <c r="B441" s="114">
        <f t="shared" si="301"/>
        <v>1138.25505146</v>
      </c>
      <c r="C441" s="114">
        <f t="shared" si="315"/>
        <v>1000</v>
      </c>
      <c r="D441" s="115">
        <f t="shared" si="310"/>
        <v>6120.04</v>
      </c>
      <c r="E441" s="116">
        <f t="shared" si="323"/>
        <v>6153.09</v>
      </c>
      <c r="F441" s="117">
        <f t="shared" si="324"/>
        <v>44582</v>
      </c>
      <c r="G441" s="118">
        <f t="shared" si="302"/>
        <v>5.4002915013626751E-3</v>
      </c>
      <c r="H441" s="119">
        <f t="shared" si="316"/>
        <v>44641</v>
      </c>
      <c r="I441" s="119">
        <f t="shared" si="303"/>
        <v>44641</v>
      </c>
      <c r="J441" s="120">
        <f t="shared" si="311"/>
        <v>18</v>
      </c>
      <c r="K441" s="120">
        <f t="shared" si="325"/>
        <v>4</v>
      </c>
      <c r="L441" s="8">
        <f t="shared" si="312"/>
        <v>1.0011975500000001</v>
      </c>
      <c r="M441" s="121">
        <f t="shared" si="326"/>
        <v>1.00729958</v>
      </c>
      <c r="N441" s="121">
        <f t="shared" si="320"/>
        <v>1.1354123681726347</v>
      </c>
      <c r="O441" s="114">
        <f t="shared" si="322"/>
        <v>1.1367720800000001</v>
      </c>
      <c r="P441" s="114">
        <f t="shared" si="304"/>
        <v>1136.77208</v>
      </c>
      <c r="Q441" s="11">
        <f t="shared" si="317"/>
        <v>0</v>
      </c>
      <c r="R441" s="30">
        <f t="shared" si="313"/>
        <v>0</v>
      </c>
      <c r="S441" s="8">
        <f t="shared" si="305"/>
        <v>0</v>
      </c>
      <c r="T441" s="123">
        <f t="shared" si="314"/>
        <v>8.5599999999999996E-2</v>
      </c>
      <c r="U441" s="122">
        <f t="shared" si="321"/>
        <v>4</v>
      </c>
      <c r="V441" s="122">
        <v>252</v>
      </c>
      <c r="W441" s="121">
        <f t="shared" si="306"/>
        <v>1.0013045460000001</v>
      </c>
      <c r="X441" s="114">
        <f t="shared" si="307"/>
        <v>1.4829714599999999</v>
      </c>
      <c r="Y441" s="114">
        <f t="shared" si="308"/>
        <v>0</v>
      </c>
      <c r="Z441" s="126" t="str">
        <f t="shared" si="318"/>
        <v>A+J=</v>
      </c>
      <c r="AA441" s="119">
        <f t="shared" si="319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309"/>
        <v>44618</v>
      </c>
      <c r="B442" s="114">
        <f t="shared" si="301"/>
        <v>1138.9668309600002</v>
      </c>
      <c r="C442" s="114">
        <f t="shared" si="315"/>
        <v>1000</v>
      </c>
      <c r="D442" s="115">
        <f t="shared" si="310"/>
        <v>6120.04</v>
      </c>
      <c r="E442" s="116">
        <f t="shared" si="323"/>
        <v>6153.09</v>
      </c>
      <c r="F442" s="117">
        <f t="shared" si="324"/>
        <v>44582</v>
      </c>
      <c r="G442" s="118">
        <f t="shared" si="302"/>
        <v>5.4002915013626751E-3</v>
      </c>
      <c r="H442" s="119">
        <f t="shared" si="316"/>
        <v>44641</v>
      </c>
      <c r="I442" s="119">
        <f t="shared" si="303"/>
        <v>44641</v>
      </c>
      <c r="J442" s="120">
        <f t="shared" si="311"/>
        <v>18</v>
      </c>
      <c r="K442" s="120">
        <f t="shared" si="325"/>
        <v>5</v>
      </c>
      <c r="L442" s="8">
        <f t="shared" si="312"/>
        <v>1.00149716</v>
      </c>
      <c r="M442" s="121">
        <f t="shared" si="326"/>
        <v>1.00729958</v>
      </c>
      <c r="N442" s="121">
        <f t="shared" si="320"/>
        <v>1.1354123681726347</v>
      </c>
      <c r="O442" s="114">
        <f t="shared" si="322"/>
        <v>1.1371122600000001</v>
      </c>
      <c r="P442" s="114">
        <f t="shared" si="304"/>
        <v>1137.1122600000001</v>
      </c>
      <c r="Q442" s="11">
        <f t="shared" si="317"/>
        <v>0</v>
      </c>
      <c r="R442" s="30">
        <f t="shared" si="313"/>
        <v>0</v>
      </c>
      <c r="S442" s="8">
        <f t="shared" si="305"/>
        <v>0</v>
      </c>
      <c r="T442" s="123">
        <f t="shared" si="314"/>
        <v>8.5599999999999996E-2</v>
      </c>
      <c r="U442" s="122">
        <f t="shared" si="321"/>
        <v>5</v>
      </c>
      <c r="V442" s="122">
        <v>252</v>
      </c>
      <c r="W442" s="121">
        <f t="shared" si="306"/>
        <v>1.0016309480000001</v>
      </c>
      <c r="X442" s="114">
        <f t="shared" si="307"/>
        <v>1.85457096</v>
      </c>
      <c r="Y442" s="114">
        <f t="shared" si="308"/>
        <v>0</v>
      </c>
      <c r="Z442" s="126" t="str">
        <f t="shared" si="318"/>
        <v>A+J=</v>
      </c>
      <c r="AA442" s="119">
        <f t="shared" si="319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309"/>
        <v>44619</v>
      </c>
      <c r="B443" s="114">
        <f t="shared" si="301"/>
        <v>1138.9668309600002</v>
      </c>
      <c r="C443" s="114">
        <f t="shared" si="315"/>
        <v>1000</v>
      </c>
      <c r="D443" s="115">
        <f t="shared" si="310"/>
        <v>6120.04</v>
      </c>
      <c r="E443" s="116">
        <f t="shared" si="323"/>
        <v>6153.09</v>
      </c>
      <c r="F443" s="117">
        <f t="shared" si="324"/>
        <v>44582</v>
      </c>
      <c r="G443" s="118">
        <f t="shared" si="302"/>
        <v>5.4002915013626751E-3</v>
      </c>
      <c r="H443" s="119">
        <f t="shared" si="316"/>
        <v>44641</v>
      </c>
      <c r="I443" s="119">
        <f t="shared" si="303"/>
        <v>44641</v>
      </c>
      <c r="J443" s="120">
        <f t="shared" si="311"/>
        <v>18</v>
      </c>
      <c r="K443" s="120">
        <f t="shared" si="325"/>
        <v>5</v>
      </c>
      <c r="L443" s="8">
        <f t="shared" si="312"/>
        <v>1.00149716</v>
      </c>
      <c r="M443" s="121">
        <f t="shared" si="326"/>
        <v>1.00729958</v>
      </c>
      <c r="N443" s="121">
        <f t="shared" si="320"/>
        <v>1.1354123681726347</v>
      </c>
      <c r="O443" s="114">
        <f t="shared" si="322"/>
        <v>1.1371122600000001</v>
      </c>
      <c r="P443" s="114">
        <f t="shared" si="304"/>
        <v>1137.1122600000001</v>
      </c>
      <c r="Q443" s="11">
        <f t="shared" si="317"/>
        <v>0</v>
      </c>
      <c r="R443" s="30">
        <f t="shared" si="313"/>
        <v>0</v>
      </c>
      <c r="S443" s="8">
        <f t="shared" si="305"/>
        <v>0</v>
      </c>
      <c r="T443" s="123">
        <f t="shared" si="314"/>
        <v>8.5599999999999996E-2</v>
      </c>
      <c r="U443" s="122">
        <f t="shared" si="321"/>
        <v>5</v>
      </c>
      <c r="V443" s="122">
        <v>252</v>
      </c>
      <c r="W443" s="121">
        <f t="shared" si="306"/>
        <v>1.0016309480000001</v>
      </c>
      <c r="X443" s="114">
        <f t="shared" si="307"/>
        <v>1.85457096</v>
      </c>
      <c r="Y443" s="114">
        <f t="shared" si="308"/>
        <v>0</v>
      </c>
      <c r="Z443" s="126" t="str">
        <f t="shared" si="318"/>
        <v>A+J=</v>
      </c>
      <c r="AA443" s="119">
        <f t="shared" si="319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309"/>
        <v>44620</v>
      </c>
      <c r="B444" s="114">
        <f t="shared" si="301"/>
        <v>1138.9668309600002</v>
      </c>
      <c r="C444" s="114">
        <f t="shared" si="315"/>
        <v>1000</v>
      </c>
      <c r="D444" s="115">
        <f t="shared" si="310"/>
        <v>6120.04</v>
      </c>
      <c r="E444" s="116">
        <f t="shared" si="323"/>
        <v>6153.09</v>
      </c>
      <c r="F444" s="117">
        <f t="shared" si="324"/>
        <v>44582</v>
      </c>
      <c r="G444" s="118">
        <f t="shared" si="302"/>
        <v>5.4002915013626751E-3</v>
      </c>
      <c r="H444" s="119">
        <f t="shared" si="316"/>
        <v>44641</v>
      </c>
      <c r="I444" s="119">
        <f t="shared" si="303"/>
        <v>44641</v>
      </c>
      <c r="J444" s="120">
        <f t="shared" si="311"/>
        <v>18</v>
      </c>
      <c r="K444" s="120">
        <f t="shared" si="325"/>
        <v>5</v>
      </c>
      <c r="L444" s="8">
        <f t="shared" si="312"/>
        <v>1.00149716</v>
      </c>
      <c r="M444" s="121">
        <f t="shared" si="326"/>
        <v>1.00729958</v>
      </c>
      <c r="N444" s="121">
        <f t="shared" si="320"/>
        <v>1.1354123681726347</v>
      </c>
      <c r="O444" s="114">
        <f t="shared" si="322"/>
        <v>1.1371122600000001</v>
      </c>
      <c r="P444" s="114">
        <f t="shared" si="304"/>
        <v>1137.1122600000001</v>
      </c>
      <c r="Q444" s="11">
        <f t="shared" si="317"/>
        <v>0</v>
      </c>
      <c r="R444" s="30">
        <f t="shared" si="313"/>
        <v>0</v>
      </c>
      <c r="S444" s="8">
        <f t="shared" si="305"/>
        <v>0</v>
      </c>
      <c r="T444" s="123">
        <f t="shared" si="314"/>
        <v>8.5599999999999996E-2</v>
      </c>
      <c r="U444" s="122">
        <f t="shared" si="321"/>
        <v>5</v>
      </c>
      <c r="V444" s="122">
        <v>252</v>
      </c>
      <c r="W444" s="121">
        <f t="shared" si="306"/>
        <v>1.0016309480000001</v>
      </c>
      <c r="X444" s="114">
        <f t="shared" si="307"/>
        <v>1.85457096</v>
      </c>
      <c r="Y444" s="114">
        <f t="shared" si="308"/>
        <v>0</v>
      </c>
      <c r="Z444" s="126" t="str">
        <f t="shared" si="318"/>
        <v>A+J=</v>
      </c>
      <c r="AA444" s="119">
        <f t="shared" si="319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309"/>
        <v>44621</v>
      </c>
      <c r="B445" s="114">
        <f t="shared" si="301"/>
        <v>1138.9668309600002</v>
      </c>
      <c r="C445" s="114">
        <f t="shared" si="315"/>
        <v>1000</v>
      </c>
      <c r="D445" s="115">
        <f t="shared" si="310"/>
        <v>6120.04</v>
      </c>
      <c r="E445" s="116">
        <f t="shared" si="323"/>
        <v>6153.09</v>
      </c>
      <c r="F445" s="117">
        <f t="shared" si="324"/>
        <v>44582</v>
      </c>
      <c r="G445" s="118">
        <f t="shared" si="302"/>
        <v>5.4002915013626751E-3</v>
      </c>
      <c r="H445" s="119">
        <f t="shared" si="316"/>
        <v>44641</v>
      </c>
      <c r="I445" s="119">
        <f t="shared" si="303"/>
        <v>44641</v>
      </c>
      <c r="J445" s="120">
        <f t="shared" si="311"/>
        <v>18</v>
      </c>
      <c r="K445" s="120">
        <f t="shared" si="325"/>
        <v>5</v>
      </c>
      <c r="L445" s="8">
        <f t="shared" si="312"/>
        <v>1.00149716</v>
      </c>
      <c r="M445" s="121">
        <f t="shared" si="326"/>
        <v>1.00729958</v>
      </c>
      <c r="N445" s="121">
        <f t="shared" si="320"/>
        <v>1.1354123681726347</v>
      </c>
      <c r="O445" s="114">
        <f t="shared" si="322"/>
        <v>1.1371122600000001</v>
      </c>
      <c r="P445" s="114">
        <f t="shared" si="304"/>
        <v>1137.1122600000001</v>
      </c>
      <c r="Q445" s="11">
        <f t="shared" si="317"/>
        <v>0</v>
      </c>
      <c r="R445" s="30">
        <f t="shared" si="313"/>
        <v>0</v>
      </c>
      <c r="S445" s="8">
        <f t="shared" si="305"/>
        <v>0</v>
      </c>
      <c r="T445" s="123">
        <f t="shared" si="314"/>
        <v>8.5599999999999996E-2</v>
      </c>
      <c r="U445" s="122">
        <f t="shared" si="321"/>
        <v>5</v>
      </c>
      <c r="V445" s="122">
        <v>252</v>
      </c>
      <c r="W445" s="121">
        <f t="shared" si="306"/>
        <v>1.0016309480000001</v>
      </c>
      <c r="X445" s="114">
        <f t="shared" si="307"/>
        <v>1.85457096</v>
      </c>
      <c r="Y445" s="114">
        <f t="shared" si="308"/>
        <v>0</v>
      </c>
      <c r="Z445" s="126" t="str">
        <f t="shared" si="318"/>
        <v>A+J=</v>
      </c>
      <c r="AA445" s="119">
        <f t="shared" si="319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309"/>
        <v>44622</v>
      </c>
      <c r="B446" s="114">
        <f t="shared" si="301"/>
        <v>1138.9668309600002</v>
      </c>
      <c r="C446" s="114">
        <f t="shared" si="315"/>
        <v>1000</v>
      </c>
      <c r="D446" s="115">
        <f t="shared" si="310"/>
        <v>6120.04</v>
      </c>
      <c r="E446" s="116">
        <f t="shared" si="323"/>
        <v>6153.09</v>
      </c>
      <c r="F446" s="117">
        <f t="shared" si="324"/>
        <v>44582</v>
      </c>
      <c r="G446" s="118">
        <f t="shared" si="302"/>
        <v>5.4002915013626751E-3</v>
      </c>
      <c r="H446" s="119">
        <f t="shared" si="316"/>
        <v>44641</v>
      </c>
      <c r="I446" s="119">
        <f t="shared" si="303"/>
        <v>44641</v>
      </c>
      <c r="J446" s="120">
        <f t="shared" si="311"/>
        <v>18</v>
      </c>
      <c r="K446" s="120">
        <f t="shared" si="325"/>
        <v>5</v>
      </c>
      <c r="L446" s="8">
        <f t="shared" si="312"/>
        <v>1.00149716</v>
      </c>
      <c r="M446" s="121">
        <f t="shared" si="326"/>
        <v>1.00729958</v>
      </c>
      <c r="N446" s="121">
        <f t="shared" si="320"/>
        <v>1.1354123681726347</v>
      </c>
      <c r="O446" s="114">
        <f t="shared" si="322"/>
        <v>1.1371122600000001</v>
      </c>
      <c r="P446" s="114">
        <f t="shared" si="304"/>
        <v>1137.1122600000001</v>
      </c>
      <c r="Q446" s="11">
        <f t="shared" si="317"/>
        <v>0</v>
      </c>
      <c r="R446" s="30">
        <f t="shared" si="313"/>
        <v>0</v>
      </c>
      <c r="S446" s="8">
        <f t="shared" si="305"/>
        <v>0</v>
      </c>
      <c r="T446" s="123">
        <f t="shared" si="314"/>
        <v>8.5599999999999996E-2</v>
      </c>
      <c r="U446" s="122">
        <f t="shared" si="321"/>
        <v>5</v>
      </c>
      <c r="V446" s="122">
        <v>252</v>
      </c>
      <c r="W446" s="121">
        <f t="shared" si="306"/>
        <v>1.0016309480000001</v>
      </c>
      <c r="X446" s="114">
        <f t="shared" si="307"/>
        <v>1.85457096</v>
      </c>
      <c r="Y446" s="114">
        <f t="shared" si="308"/>
        <v>0</v>
      </c>
      <c r="Z446" s="126" t="str">
        <f t="shared" si="318"/>
        <v>A+J=</v>
      </c>
      <c r="AA446" s="119">
        <f t="shared" si="319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309"/>
        <v>44623</v>
      </c>
      <c r="B447" s="114">
        <f t="shared" si="301"/>
        <v>1139.67905443</v>
      </c>
      <c r="C447" s="114">
        <f t="shared" si="315"/>
        <v>1000</v>
      </c>
      <c r="D447" s="115">
        <f t="shared" si="310"/>
        <v>6120.04</v>
      </c>
      <c r="E447" s="116">
        <f t="shared" si="323"/>
        <v>6153.09</v>
      </c>
      <c r="F447" s="117">
        <f t="shared" si="324"/>
        <v>44582</v>
      </c>
      <c r="G447" s="118">
        <f t="shared" si="302"/>
        <v>5.4002915013626751E-3</v>
      </c>
      <c r="H447" s="119">
        <f t="shared" si="316"/>
        <v>44641</v>
      </c>
      <c r="I447" s="119">
        <f t="shared" si="303"/>
        <v>44641</v>
      </c>
      <c r="J447" s="120">
        <f t="shared" si="311"/>
        <v>18</v>
      </c>
      <c r="K447" s="120">
        <f t="shared" si="325"/>
        <v>6</v>
      </c>
      <c r="L447" s="8">
        <f t="shared" si="312"/>
        <v>1.00179686</v>
      </c>
      <c r="M447" s="121">
        <f t="shared" si="326"/>
        <v>1.00729958</v>
      </c>
      <c r="N447" s="121">
        <f t="shared" si="320"/>
        <v>1.1354123681726347</v>
      </c>
      <c r="O447" s="114">
        <f t="shared" si="322"/>
        <v>1.13745254</v>
      </c>
      <c r="P447" s="114">
        <f t="shared" si="304"/>
        <v>1137.45254</v>
      </c>
      <c r="Q447" s="11">
        <f t="shared" si="317"/>
        <v>0</v>
      </c>
      <c r="R447" s="30">
        <f t="shared" si="313"/>
        <v>0</v>
      </c>
      <c r="S447" s="8">
        <f t="shared" si="305"/>
        <v>0</v>
      </c>
      <c r="T447" s="123">
        <f t="shared" si="314"/>
        <v>8.5599999999999996E-2</v>
      </c>
      <c r="U447" s="122">
        <f t="shared" si="321"/>
        <v>6</v>
      </c>
      <c r="V447" s="122">
        <v>252</v>
      </c>
      <c r="W447" s="121">
        <f t="shared" si="306"/>
        <v>1.0019574570000001</v>
      </c>
      <c r="X447" s="114">
        <f t="shared" si="307"/>
        <v>2.2265144299999999</v>
      </c>
      <c r="Y447" s="114">
        <f t="shared" si="308"/>
        <v>0</v>
      </c>
      <c r="Z447" s="126" t="str">
        <f t="shared" si="318"/>
        <v>A+J=</v>
      </c>
      <c r="AA447" s="119">
        <f t="shared" si="319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309"/>
        <v>44624</v>
      </c>
      <c r="B448" s="114">
        <f t="shared" si="301"/>
        <v>1140.39173097</v>
      </c>
      <c r="C448" s="114">
        <f t="shared" si="315"/>
        <v>1000</v>
      </c>
      <c r="D448" s="115">
        <f t="shared" si="310"/>
        <v>6120.04</v>
      </c>
      <c r="E448" s="116">
        <f t="shared" si="323"/>
        <v>6153.09</v>
      </c>
      <c r="F448" s="117">
        <f t="shared" si="324"/>
        <v>44582</v>
      </c>
      <c r="G448" s="118">
        <f t="shared" si="302"/>
        <v>5.4002915013626751E-3</v>
      </c>
      <c r="H448" s="119">
        <f t="shared" si="316"/>
        <v>44641</v>
      </c>
      <c r="I448" s="119">
        <f t="shared" si="303"/>
        <v>44641</v>
      </c>
      <c r="J448" s="120">
        <f t="shared" si="311"/>
        <v>18</v>
      </c>
      <c r="K448" s="120">
        <f t="shared" si="325"/>
        <v>7</v>
      </c>
      <c r="L448" s="8">
        <f t="shared" si="312"/>
        <v>1.0020966499999999</v>
      </c>
      <c r="M448" s="121">
        <f t="shared" si="326"/>
        <v>1.00729958</v>
      </c>
      <c r="N448" s="121">
        <f t="shared" si="320"/>
        <v>1.1354123681726347</v>
      </c>
      <c r="O448" s="114">
        <f t="shared" si="322"/>
        <v>1.13779293</v>
      </c>
      <c r="P448" s="114">
        <f t="shared" si="304"/>
        <v>1137.7929300000001</v>
      </c>
      <c r="Q448" s="11">
        <f t="shared" si="317"/>
        <v>0</v>
      </c>
      <c r="R448" s="30">
        <f t="shared" si="313"/>
        <v>0</v>
      </c>
      <c r="S448" s="8">
        <f t="shared" si="305"/>
        <v>0</v>
      </c>
      <c r="T448" s="123">
        <f t="shared" si="314"/>
        <v>8.5599999999999996E-2</v>
      </c>
      <c r="U448" s="122">
        <f t="shared" si="321"/>
        <v>7</v>
      </c>
      <c r="V448" s="122">
        <v>252</v>
      </c>
      <c r="W448" s="121">
        <f t="shared" si="306"/>
        <v>1.0022840719999999</v>
      </c>
      <c r="X448" s="114">
        <f t="shared" si="307"/>
        <v>2.5988009700000001</v>
      </c>
      <c r="Y448" s="114">
        <f t="shared" si="308"/>
        <v>0</v>
      </c>
      <c r="Z448" s="126" t="str">
        <f t="shared" si="318"/>
        <v>A+J=</v>
      </c>
      <c r="AA448" s="119">
        <f t="shared" si="319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309"/>
        <v>44625</v>
      </c>
      <c r="B449" s="114">
        <f t="shared" si="301"/>
        <v>1141.10484187</v>
      </c>
      <c r="C449" s="114">
        <f t="shared" si="315"/>
        <v>1000</v>
      </c>
      <c r="D449" s="115">
        <f t="shared" si="310"/>
        <v>6120.04</v>
      </c>
      <c r="E449" s="116">
        <f t="shared" si="323"/>
        <v>6153.09</v>
      </c>
      <c r="F449" s="117">
        <f t="shared" si="324"/>
        <v>44582</v>
      </c>
      <c r="G449" s="118">
        <f t="shared" si="302"/>
        <v>5.4002915013626751E-3</v>
      </c>
      <c r="H449" s="119">
        <f t="shared" si="316"/>
        <v>44641</v>
      </c>
      <c r="I449" s="119">
        <f t="shared" si="303"/>
        <v>44641</v>
      </c>
      <c r="J449" s="120">
        <f t="shared" si="311"/>
        <v>18</v>
      </c>
      <c r="K449" s="120">
        <f t="shared" si="325"/>
        <v>8</v>
      </c>
      <c r="L449" s="8">
        <f t="shared" si="312"/>
        <v>1.00239653</v>
      </c>
      <c r="M449" s="121">
        <f t="shared" si="326"/>
        <v>1.00729958</v>
      </c>
      <c r="N449" s="121">
        <f t="shared" si="320"/>
        <v>1.1354123681726347</v>
      </c>
      <c r="O449" s="114">
        <f t="shared" si="322"/>
        <v>1.13813341</v>
      </c>
      <c r="P449" s="114">
        <f t="shared" si="304"/>
        <v>1138.1334099999999</v>
      </c>
      <c r="Q449" s="11">
        <f t="shared" si="317"/>
        <v>0</v>
      </c>
      <c r="R449" s="30">
        <f t="shared" si="313"/>
        <v>0</v>
      </c>
      <c r="S449" s="8">
        <f t="shared" si="305"/>
        <v>0</v>
      </c>
      <c r="T449" s="123">
        <f t="shared" si="314"/>
        <v>8.5599999999999996E-2</v>
      </c>
      <c r="U449" s="122">
        <f t="shared" si="321"/>
        <v>8</v>
      </c>
      <c r="V449" s="122">
        <v>252</v>
      </c>
      <c r="W449" s="121">
        <f t="shared" si="306"/>
        <v>1.002610794</v>
      </c>
      <c r="X449" s="114">
        <f t="shared" si="307"/>
        <v>2.97143187</v>
      </c>
      <c r="Y449" s="114">
        <f t="shared" si="308"/>
        <v>0</v>
      </c>
      <c r="Z449" s="126" t="str">
        <f t="shared" si="318"/>
        <v>A+J=</v>
      </c>
      <c r="AA449" s="119">
        <f t="shared" si="319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309"/>
        <v>44626</v>
      </c>
      <c r="B450" s="114">
        <f t="shared" si="301"/>
        <v>1141.10484187</v>
      </c>
      <c r="C450" s="114">
        <f t="shared" si="315"/>
        <v>1000</v>
      </c>
      <c r="D450" s="115">
        <f t="shared" si="310"/>
        <v>6120.04</v>
      </c>
      <c r="E450" s="116">
        <f t="shared" si="323"/>
        <v>6153.09</v>
      </c>
      <c r="F450" s="117">
        <f t="shared" si="324"/>
        <v>44582</v>
      </c>
      <c r="G450" s="118">
        <f t="shared" si="302"/>
        <v>5.4002915013626751E-3</v>
      </c>
      <c r="H450" s="119">
        <f t="shared" si="316"/>
        <v>44641</v>
      </c>
      <c r="I450" s="119">
        <f t="shared" si="303"/>
        <v>44641</v>
      </c>
      <c r="J450" s="120">
        <f t="shared" si="311"/>
        <v>18</v>
      </c>
      <c r="K450" s="120">
        <f t="shared" si="325"/>
        <v>8</v>
      </c>
      <c r="L450" s="8">
        <f t="shared" si="312"/>
        <v>1.00239653</v>
      </c>
      <c r="M450" s="121">
        <f t="shared" si="326"/>
        <v>1.00729958</v>
      </c>
      <c r="N450" s="121">
        <f t="shared" si="320"/>
        <v>1.1354123681726347</v>
      </c>
      <c r="O450" s="114">
        <f t="shared" si="322"/>
        <v>1.13813341</v>
      </c>
      <c r="P450" s="114">
        <f t="shared" si="304"/>
        <v>1138.1334099999999</v>
      </c>
      <c r="Q450" s="11">
        <f t="shared" si="317"/>
        <v>0</v>
      </c>
      <c r="R450" s="30">
        <f t="shared" si="313"/>
        <v>0</v>
      </c>
      <c r="S450" s="8">
        <f t="shared" si="305"/>
        <v>0</v>
      </c>
      <c r="T450" s="123">
        <f t="shared" si="314"/>
        <v>8.5599999999999996E-2</v>
      </c>
      <c r="U450" s="122">
        <f t="shared" si="321"/>
        <v>8</v>
      </c>
      <c r="V450" s="122">
        <v>252</v>
      </c>
      <c r="W450" s="121">
        <f t="shared" si="306"/>
        <v>1.002610794</v>
      </c>
      <c r="X450" s="114">
        <f t="shared" si="307"/>
        <v>2.97143187</v>
      </c>
      <c r="Y450" s="114">
        <f t="shared" si="308"/>
        <v>0</v>
      </c>
      <c r="Z450" s="126" t="str">
        <f t="shared" si="318"/>
        <v>A+J=</v>
      </c>
      <c r="AA450" s="119">
        <f t="shared" si="319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309"/>
        <v>44627</v>
      </c>
      <c r="B451" s="114">
        <f t="shared" si="301"/>
        <v>1141.10484187</v>
      </c>
      <c r="C451" s="114">
        <f t="shared" si="315"/>
        <v>1000</v>
      </c>
      <c r="D451" s="115">
        <f t="shared" si="310"/>
        <v>6120.04</v>
      </c>
      <c r="E451" s="116">
        <f t="shared" si="323"/>
        <v>6153.09</v>
      </c>
      <c r="F451" s="117">
        <f t="shared" si="324"/>
        <v>44582</v>
      </c>
      <c r="G451" s="118">
        <f t="shared" si="302"/>
        <v>5.4002915013626751E-3</v>
      </c>
      <c r="H451" s="119">
        <f t="shared" si="316"/>
        <v>44641</v>
      </c>
      <c r="I451" s="119">
        <f t="shared" si="303"/>
        <v>44641</v>
      </c>
      <c r="J451" s="120">
        <f t="shared" si="311"/>
        <v>18</v>
      </c>
      <c r="K451" s="120">
        <f t="shared" si="325"/>
        <v>8</v>
      </c>
      <c r="L451" s="8">
        <f t="shared" si="312"/>
        <v>1.00239653</v>
      </c>
      <c r="M451" s="121">
        <f t="shared" si="326"/>
        <v>1.00729958</v>
      </c>
      <c r="N451" s="121">
        <f t="shared" si="320"/>
        <v>1.1354123681726347</v>
      </c>
      <c r="O451" s="114">
        <f t="shared" si="322"/>
        <v>1.13813341</v>
      </c>
      <c r="P451" s="114">
        <f t="shared" si="304"/>
        <v>1138.1334099999999</v>
      </c>
      <c r="Q451" s="11">
        <f t="shared" si="317"/>
        <v>0</v>
      </c>
      <c r="R451" s="30">
        <f t="shared" si="313"/>
        <v>0</v>
      </c>
      <c r="S451" s="8">
        <f t="shared" si="305"/>
        <v>0</v>
      </c>
      <c r="T451" s="123">
        <f t="shared" si="314"/>
        <v>8.5599999999999996E-2</v>
      </c>
      <c r="U451" s="122">
        <f t="shared" si="321"/>
        <v>8</v>
      </c>
      <c r="V451" s="122">
        <v>252</v>
      </c>
      <c r="W451" s="121">
        <f t="shared" si="306"/>
        <v>1.002610794</v>
      </c>
      <c r="X451" s="114">
        <f t="shared" si="307"/>
        <v>2.97143187</v>
      </c>
      <c r="Y451" s="114">
        <f t="shared" si="308"/>
        <v>0</v>
      </c>
      <c r="Z451" s="126" t="str">
        <f t="shared" si="318"/>
        <v>A+J=</v>
      </c>
      <c r="AA451" s="119">
        <f t="shared" si="319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309"/>
        <v>44628</v>
      </c>
      <c r="B452" s="114">
        <f t="shared" si="301"/>
        <v>1141.81841629</v>
      </c>
      <c r="C452" s="114">
        <f t="shared" si="315"/>
        <v>1000</v>
      </c>
      <c r="D452" s="115">
        <f t="shared" si="310"/>
        <v>6120.04</v>
      </c>
      <c r="E452" s="116">
        <f t="shared" si="323"/>
        <v>6153.09</v>
      </c>
      <c r="F452" s="117">
        <f t="shared" si="324"/>
        <v>44582</v>
      </c>
      <c r="G452" s="118">
        <f t="shared" si="302"/>
        <v>5.4002915013626751E-3</v>
      </c>
      <c r="H452" s="119">
        <f t="shared" si="316"/>
        <v>44641</v>
      </c>
      <c r="I452" s="119">
        <f t="shared" si="303"/>
        <v>44641</v>
      </c>
      <c r="J452" s="120">
        <f t="shared" si="311"/>
        <v>18</v>
      </c>
      <c r="K452" s="120">
        <f t="shared" si="325"/>
        <v>9</v>
      </c>
      <c r="L452" s="8">
        <f t="shared" si="312"/>
        <v>1.00269651</v>
      </c>
      <c r="M452" s="121">
        <f t="shared" si="326"/>
        <v>1.00729958</v>
      </c>
      <c r="N452" s="121">
        <f t="shared" si="320"/>
        <v>1.1354123681726347</v>
      </c>
      <c r="O452" s="114">
        <f t="shared" si="322"/>
        <v>1.1384740099999999</v>
      </c>
      <c r="P452" s="114">
        <f t="shared" si="304"/>
        <v>1138.4740099999999</v>
      </c>
      <c r="Q452" s="11">
        <f t="shared" si="317"/>
        <v>0</v>
      </c>
      <c r="R452" s="30">
        <f t="shared" si="313"/>
        <v>0</v>
      </c>
      <c r="S452" s="8">
        <f t="shared" si="305"/>
        <v>0</v>
      </c>
      <c r="T452" s="123">
        <f t="shared" si="314"/>
        <v>8.5599999999999996E-2</v>
      </c>
      <c r="U452" s="122">
        <f t="shared" si="321"/>
        <v>9</v>
      </c>
      <c r="V452" s="122">
        <v>252</v>
      </c>
      <c r="W452" s="121">
        <f t="shared" si="306"/>
        <v>1.0029376219999999</v>
      </c>
      <c r="X452" s="114">
        <f t="shared" si="307"/>
        <v>3.3444062899999998</v>
      </c>
      <c r="Y452" s="114">
        <f t="shared" si="308"/>
        <v>0</v>
      </c>
      <c r="Z452" s="126" t="str">
        <f t="shared" si="318"/>
        <v>A+J=</v>
      </c>
      <c r="AA452" s="119">
        <f t="shared" si="319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309"/>
        <v>44629</v>
      </c>
      <c r="B453" s="114">
        <f t="shared" si="301"/>
        <v>1142.5324343900002</v>
      </c>
      <c r="C453" s="114">
        <f t="shared" si="315"/>
        <v>1000</v>
      </c>
      <c r="D453" s="115">
        <f t="shared" si="310"/>
        <v>6120.04</v>
      </c>
      <c r="E453" s="116">
        <f t="shared" si="323"/>
        <v>6153.09</v>
      </c>
      <c r="F453" s="117">
        <f t="shared" si="324"/>
        <v>44582</v>
      </c>
      <c r="G453" s="118">
        <f t="shared" si="302"/>
        <v>5.4002915013626751E-3</v>
      </c>
      <c r="H453" s="119">
        <f t="shared" si="316"/>
        <v>44641</v>
      </c>
      <c r="I453" s="119">
        <f t="shared" si="303"/>
        <v>44641</v>
      </c>
      <c r="J453" s="120">
        <f t="shared" si="311"/>
        <v>18</v>
      </c>
      <c r="K453" s="120">
        <f t="shared" si="325"/>
        <v>10</v>
      </c>
      <c r="L453" s="8">
        <f t="shared" si="312"/>
        <v>1.0029965700000001</v>
      </c>
      <c r="M453" s="121">
        <f t="shared" si="326"/>
        <v>1.00729958</v>
      </c>
      <c r="N453" s="121">
        <f t="shared" si="320"/>
        <v>1.1354123681726347</v>
      </c>
      <c r="O453" s="114">
        <f t="shared" si="322"/>
        <v>1.1388147099999999</v>
      </c>
      <c r="P453" s="114">
        <f t="shared" si="304"/>
        <v>1138.8147100000001</v>
      </c>
      <c r="Q453" s="11">
        <f t="shared" si="317"/>
        <v>0</v>
      </c>
      <c r="R453" s="30">
        <f t="shared" si="313"/>
        <v>0</v>
      </c>
      <c r="S453" s="8">
        <f t="shared" si="305"/>
        <v>0</v>
      </c>
      <c r="T453" s="123">
        <f t="shared" si="314"/>
        <v>8.5599999999999996E-2</v>
      </c>
      <c r="U453" s="122">
        <f t="shared" si="321"/>
        <v>10</v>
      </c>
      <c r="V453" s="122">
        <v>252</v>
      </c>
      <c r="W453" s="121">
        <f t="shared" si="306"/>
        <v>1.003264556</v>
      </c>
      <c r="X453" s="114">
        <f t="shared" si="307"/>
        <v>3.7177243899999999</v>
      </c>
      <c r="Y453" s="114">
        <f t="shared" si="308"/>
        <v>0</v>
      </c>
      <c r="Z453" s="126" t="str">
        <f t="shared" si="318"/>
        <v>A+J=</v>
      </c>
      <c r="AA453" s="119">
        <f t="shared" si="319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309"/>
        <v>44630</v>
      </c>
      <c r="B454" s="114">
        <f t="shared" si="301"/>
        <v>1143.24688861</v>
      </c>
      <c r="C454" s="114">
        <f t="shared" si="315"/>
        <v>1000</v>
      </c>
      <c r="D454" s="115">
        <f t="shared" si="310"/>
        <v>6120.04</v>
      </c>
      <c r="E454" s="116">
        <f t="shared" si="323"/>
        <v>6153.09</v>
      </c>
      <c r="F454" s="117">
        <f t="shared" si="324"/>
        <v>44582</v>
      </c>
      <c r="G454" s="118">
        <f t="shared" si="302"/>
        <v>5.4002915013626751E-3</v>
      </c>
      <c r="H454" s="119">
        <f t="shared" si="316"/>
        <v>44641</v>
      </c>
      <c r="I454" s="119">
        <f t="shared" si="303"/>
        <v>44641</v>
      </c>
      <c r="J454" s="120">
        <f t="shared" si="311"/>
        <v>18</v>
      </c>
      <c r="K454" s="120">
        <f t="shared" si="325"/>
        <v>11</v>
      </c>
      <c r="L454" s="8">
        <f t="shared" si="312"/>
        <v>1.00329672</v>
      </c>
      <c r="M454" s="121">
        <f t="shared" si="326"/>
        <v>1.00729958</v>
      </c>
      <c r="N454" s="121">
        <f t="shared" si="320"/>
        <v>1.1354123681726347</v>
      </c>
      <c r="O454" s="114">
        <f t="shared" si="322"/>
        <v>1.1391555</v>
      </c>
      <c r="P454" s="114">
        <f t="shared" si="304"/>
        <v>1139.1555000000001</v>
      </c>
      <c r="Q454" s="11">
        <f t="shared" si="317"/>
        <v>0</v>
      </c>
      <c r="R454" s="30">
        <f t="shared" si="313"/>
        <v>0</v>
      </c>
      <c r="S454" s="8">
        <f t="shared" si="305"/>
        <v>0</v>
      </c>
      <c r="T454" s="123">
        <f t="shared" si="314"/>
        <v>8.5599999999999996E-2</v>
      </c>
      <c r="U454" s="122">
        <f t="shared" si="321"/>
        <v>11</v>
      </c>
      <c r="V454" s="122">
        <v>252</v>
      </c>
      <c r="W454" s="121">
        <f t="shared" si="306"/>
        <v>1.0035915980000001</v>
      </c>
      <c r="X454" s="114">
        <f t="shared" si="307"/>
        <v>4.0913886100000001</v>
      </c>
      <c r="Y454" s="114">
        <f t="shared" si="308"/>
        <v>0</v>
      </c>
      <c r="Z454" s="126" t="str">
        <f t="shared" si="318"/>
        <v>A+J=</v>
      </c>
      <c r="AA454" s="119">
        <f t="shared" si="319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309"/>
        <v>44631</v>
      </c>
      <c r="B455" s="114">
        <f t="shared" si="301"/>
        <v>1143.9617958199999</v>
      </c>
      <c r="C455" s="114">
        <f t="shared" si="315"/>
        <v>1000</v>
      </c>
      <c r="D455" s="115">
        <f t="shared" si="310"/>
        <v>6120.04</v>
      </c>
      <c r="E455" s="116">
        <f t="shared" si="323"/>
        <v>6153.09</v>
      </c>
      <c r="F455" s="117">
        <f t="shared" si="324"/>
        <v>44582</v>
      </c>
      <c r="G455" s="118">
        <f t="shared" si="302"/>
        <v>5.4002915013626751E-3</v>
      </c>
      <c r="H455" s="119">
        <f t="shared" si="316"/>
        <v>44641</v>
      </c>
      <c r="I455" s="119">
        <f t="shared" si="303"/>
        <v>44641</v>
      </c>
      <c r="J455" s="120">
        <f t="shared" si="311"/>
        <v>18</v>
      </c>
      <c r="K455" s="120">
        <f t="shared" si="325"/>
        <v>12</v>
      </c>
      <c r="L455" s="8">
        <f t="shared" si="312"/>
        <v>1.0035969600000001</v>
      </c>
      <c r="M455" s="121">
        <f t="shared" si="326"/>
        <v>1.00729958</v>
      </c>
      <c r="N455" s="121">
        <f t="shared" si="320"/>
        <v>1.1354123681726347</v>
      </c>
      <c r="O455" s="114">
        <f t="shared" si="322"/>
        <v>1.1394964000000001</v>
      </c>
      <c r="P455" s="114">
        <f t="shared" si="304"/>
        <v>1139.4964</v>
      </c>
      <c r="Q455" s="11">
        <f t="shared" si="317"/>
        <v>0</v>
      </c>
      <c r="R455" s="30">
        <f t="shared" si="313"/>
        <v>0</v>
      </c>
      <c r="S455" s="8">
        <f t="shared" si="305"/>
        <v>0</v>
      </c>
      <c r="T455" s="123">
        <f t="shared" si="314"/>
        <v>8.5599999999999996E-2</v>
      </c>
      <c r="U455" s="122">
        <f t="shared" si="321"/>
        <v>12</v>
      </c>
      <c r="V455" s="122">
        <v>252</v>
      </c>
      <c r="W455" s="121">
        <f t="shared" si="306"/>
        <v>1.003918745</v>
      </c>
      <c r="X455" s="114">
        <f t="shared" si="307"/>
        <v>4.4653958200000003</v>
      </c>
      <c r="Y455" s="114">
        <f t="shared" si="308"/>
        <v>0</v>
      </c>
      <c r="Z455" s="126" t="str">
        <f t="shared" si="318"/>
        <v>A+J=</v>
      </c>
      <c r="AA455" s="119">
        <f t="shared" si="319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309"/>
        <v>44632</v>
      </c>
      <c r="B456" s="114">
        <f t="shared" si="301"/>
        <v>1144.67713955</v>
      </c>
      <c r="C456" s="114">
        <f t="shared" si="315"/>
        <v>1000</v>
      </c>
      <c r="D456" s="115">
        <f t="shared" si="310"/>
        <v>6120.04</v>
      </c>
      <c r="E456" s="116">
        <f t="shared" si="323"/>
        <v>6153.09</v>
      </c>
      <c r="F456" s="117">
        <f t="shared" si="324"/>
        <v>44582</v>
      </c>
      <c r="G456" s="118">
        <f t="shared" si="302"/>
        <v>5.4002915013626751E-3</v>
      </c>
      <c r="H456" s="119">
        <f t="shared" si="316"/>
        <v>44641</v>
      </c>
      <c r="I456" s="119">
        <f t="shared" si="303"/>
        <v>44641</v>
      </c>
      <c r="J456" s="120">
        <f t="shared" si="311"/>
        <v>18</v>
      </c>
      <c r="K456" s="120">
        <f t="shared" si="325"/>
        <v>13</v>
      </c>
      <c r="L456" s="8">
        <f t="shared" si="312"/>
        <v>1.0038972900000001</v>
      </c>
      <c r="M456" s="121">
        <f t="shared" si="326"/>
        <v>1.00729958</v>
      </c>
      <c r="N456" s="121">
        <f t="shared" si="320"/>
        <v>1.1354123681726347</v>
      </c>
      <c r="O456" s="114">
        <f t="shared" si="322"/>
        <v>1.1398373900000001</v>
      </c>
      <c r="P456" s="114">
        <f t="shared" si="304"/>
        <v>1139.8373899999999</v>
      </c>
      <c r="Q456" s="11">
        <f t="shared" si="317"/>
        <v>0</v>
      </c>
      <c r="R456" s="30">
        <f t="shared" si="313"/>
        <v>0</v>
      </c>
      <c r="S456" s="8">
        <f t="shared" si="305"/>
        <v>0</v>
      </c>
      <c r="T456" s="123">
        <f t="shared" si="314"/>
        <v>8.5599999999999996E-2</v>
      </c>
      <c r="U456" s="122">
        <f t="shared" si="321"/>
        <v>13</v>
      </c>
      <c r="V456" s="122">
        <v>252</v>
      </c>
      <c r="W456" s="121">
        <f t="shared" si="306"/>
        <v>1.004246</v>
      </c>
      <c r="X456" s="114">
        <f t="shared" si="307"/>
        <v>4.8397495499999996</v>
      </c>
      <c r="Y456" s="114">
        <f t="shared" si="308"/>
        <v>0</v>
      </c>
      <c r="Z456" s="126" t="str">
        <f t="shared" si="318"/>
        <v>A+J=</v>
      </c>
      <c r="AA456" s="119">
        <f t="shared" si="319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309"/>
        <v>44633</v>
      </c>
      <c r="B457" s="114">
        <f t="shared" si="301"/>
        <v>1144.67713955</v>
      </c>
      <c r="C457" s="114">
        <f t="shared" si="315"/>
        <v>1000</v>
      </c>
      <c r="D457" s="115">
        <f t="shared" si="310"/>
        <v>6120.04</v>
      </c>
      <c r="E457" s="116">
        <f t="shared" si="323"/>
        <v>6153.09</v>
      </c>
      <c r="F457" s="117">
        <f t="shared" si="324"/>
        <v>44582</v>
      </c>
      <c r="G457" s="118">
        <f t="shared" si="302"/>
        <v>5.4002915013626751E-3</v>
      </c>
      <c r="H457" s="119">
        <f t="shared" si="316"/>
        <v>44641</v>
      </c>
      <c r="I457" s="119">
        <f t="shared" si="303"/>
        <v>44641</v>
      </c>
      <c r="J457" s="120">
        <f t="shared" si="311"/>
        <v>18</v>
      </c>
      <c r="K457" s="120">
        <f t="shared" si="325"/>
        <v>13</v>
      </c>
      <c r="L457" s="8">
        <f t="shared" si="312"/>
        <v>1.0038972900000001</v>
      </c>
      <c r="M457" s="121">
        <f t="shared" si="326"/>
        <v>1.00729958</v>
      </c>
      <c r="N457" s="121">
        <f t="shared" si="320"/>
        <v>1.1354123681726347</v>
      </c>
      <c r="O457" s="114">
        <f t="shared" si="322"/>
        <v>1.1398373900000001</v>
      </c>
      <c r="P457" s="114">
        <f t="shared" si="304"/>
        <v>1139.8373899999999</v>
      </c>
      <c r="Q457" s="11">
        <f t="shared" si="317"/>
        <v>0</v>
      </c>
      <c r="R457" s="30">
        <f t="shared" si="313"/>
        <v>0</v>
      </c>
      <c r="S457" s="8">
        <f t="shared" si="305"/>
        <v>0</v>
      </c>
      <c r="T457" s="123">
        <f t="shared" si="314"/>
        <v>8.5599999999999996E-2</v>
      </c>
      <c r="U457" s="122">
        <f t="shared" si="321"/>
        <v>13</v>
      </c>
      <c r="V457" s="122">
        <v>252</v>
      </c>
      <c r="W457" s="121">
        <f t="shared" si="306"/>
        <v>1.004246</v>
      </c>
      <c r="X457" s="114">
        <f t="shared" si="307"/>
        <v>4.8397495499999996</v>
      </c>
      <c r="Y457" s="114">
        <f t="shared" si="308"/>
        <v>0</v>
      </c>
      <c r="Z457" s="126" t="str">
        <f t="shared" si="318"/>
        <v>A+J=</v>
      </c>
      <c r="AA457" s="119">
        <f t="shared" si="319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309"/>
        <v>44634</v>
      </c>
      <c r="B458" s="114">
        <f t="shared" ref="B458:B521" si="327">(P458+X458)</f>
        <v>1144.67713955</v>
      </c>
      <c r="C458" s="114">
        <f t="shared" si="315"/>
        <v>1000</v>
      </c>
      <c r="D458" s="115">
        <f t="shared" si="310"/>
        <v>6120.04</v>
      </c>
      <c r="E458" s="116">
        <f t="shared" si="323"/>
        <v>6153.09</v>
      </c>
      <c r="F458" s="117">
        <f t="shared" si="324"/>
        <v>44582</v>
      </c>
      <c r="G458" s="118">
        <f t="shared" ref="G458:G521" si="328">(E458/D458)-1</f>
        <v>5.4002915013626751E-3</v>
      </c>
      <c r="H458" s="119">
        <f t="shared" si="316"/>
        <v>44641</v>
      </c>
      <c r="I458" s="119">
        <f t="shared" ref="I458:I521" si="329">IF(A458&gt;I457,H458,I457)</f>
        <v>44641</v>
      </c>
      <c r="J458" s="120">
        <f t="shared" si="311"/>
        <v>18</v>
      </c>
      <c r="K458" s="120">
        <f t="shared" si="325"/>
        <v>13</v>
      </c>
      <c r="L458" s="8">
        <f t="shared" si="312"/>
        <v>1.0038972900000001</v>
      </c>
      <c r="M458" s="121">
        <f t="shared" si="326"/>
        <v>1.00729958</v>
      </c>
      <c r="N458" s="121">
        <f t="shared" si="320"/>
        <v>1.1354123681726347</v>
      </c>
      <c r="O458" s="114">
        <f t="shared" si="322"/>
        <v>1.1398373900000001</v>
      </c>
      <c r="P458" s="114">
        <f t="shared" ref="P458:P521" si="330">TRUNC(C458*O458,8)</f>
        <v>1139.8373899999999</v>
      </c>
      <c r="Q458" s="11">
        <f t="shared" si="317"/>
        <v>0</v>
      </c>
      <c r="R458" s="30">
        <f t="shared" si="313"/>
        <v>0</v>
      </c>
      <c r="S458" s="8">
        <f t="shared" ref="S458:S521" si="331">IF(R458&gt;0,TRUNC(R458*P458,8),0)</f>
        <v>0</v>
      </c>
      <c r="T458" s="123">
        <f t="shared" si="314"/>
        <v>8.5599999999999996E-2</v>
      </c>
      <c r="U458" s="122">
        <f t="shared" si="321"/>
        <v>13</v>
      </c>
      <c r="V458" s="122">
        <v>252</v>
      </c>
      <c r="W458" s="121">
        <f t="shared" ref="W458:W521" si="332">ROUND((1+T458)^TRUNC((U458/V458),9),9)</f>
        <v>1.004246</v>
      </c>
      <c r="X458" s="114">
        <f t="shared" ref="X458:X521" si="333">TRUNC((P458*(W458-1)),8)</f>
        <v>4.8397495499999996</v>
      </c>
      <c r="Y458" s="114">
        <f t="shared" ref="Y458:Y521" si="334">IF(Q458&gt;0,S458+X458,0)</f>
        <v>0</v>
      </c>
      <c r="Z458" s="126" t="str">
        <f t="shared" si="318"/>
        <v>A+J=</v>
      </c>
      <c r="AA458" s="119">
        <f t="shared" si="319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35">(A458+1)</f>
        <v>44635</v>
      </c>
      <c r="B459" s="114">
        <f t="shared" si="327"/>
        <v>1145.3929478800001</v>
      </c>
      <c r="C459" s="114">
        <f t="shared" si="315"/>
        <v>1000</v>
      </c>
      <c r="D459" s="115">
        <f t="shared" ref="D459:D522" si="336">IF(E459=E458,D458,E458)</f>
        <v>6120.04</v>
      </c>
      <c r="E459" s="116">
        <f t="shared" si="323"/>
        <v>6153.09</v>
      </c>
      <c r="F459" s="117">
        <f t="shared" si="324"/>
        <v>44582</v>
      </c>
      <c r="G459" s="118">
        <f t="shared" si="328"/>
        <v>5.4002915013626751E-3</v>
      </c>
      <c r="H459" s="119">
        <f t="shared" si="316"/>
        <v>44641</v>
      </c>
      <c r="I459" s="119">
        <f t="shared" si="329"/>
        <v>44641</v>
      </c>
      <c r="J459" s="120">
        <f t="shared" ref="J459:J522" si="337">IF(I459=I458,J458,NETWORKDAYS(I458,I459,$AD$176:$AD$502)-1)</f>
        <v>18</v>
      </c>
      <c r="K459" s="120">
        <f t="shared" si="325"/>
        <v>14</v>
      </c>
      <c r="L459" s="8">
        <f t="shared" ref="L459:L522" si="338">IF(E459&lt;D459,1,TRUNC((E459/D459)^TRUNC((K459/J459),9),8))</f>
        <v>1.0041977099999999</v>
      </c>
      <c r="M459" s="121">
        <f t="shared" si="326"/>
        <v>1.00729958</v>
      </c>
      <c r="N459" s="121">
        <f t="shared" si="320"/>
        <v>1.1354123681726347</v>
      </c>
      <c r="O459" s="114">
        <f t="shared" si="322"/>
        <v>1.1401785</v>
      </c>
      <c r="P459" s="114">
        <f t="shared" si="330"/>
        <v>1140.1785</v>
      </c>
      <c r="Q459" s="11">
        <f t="shared" si="317"/>
        <v>0</v>
      </c>
      <c r="R459" s="30">
        <f t="shared" ref="R459:R522" si="339">IF(Q459&gt;0,VLOOKUP($A459,$AD$10:$AI$170,6),0)</f>
        <v>0</v>
      </c>
      <c r="S459" s="8">
        <f t="shared" si="331"/>
        <v>0</v>
      </c>
      <c r="T459" s="123">
        <f t="shared" ref="T459:T522" si="340">(T458)</f>
        <v>8.5599999999999996E-2</v>
      </c>
      <c r="U459" s="122">
        <f t="shared" si="321"/>
        <v>14</v>
      </c>
      <c r="V459" s="122">
        <v>252</v>
      </c>
      <c r="W459" s="121">
        <f t="shared" si="332"/>
        <v>1.0045733610000001</v>
      </c>
      <c r="X459" s="114">
        <f t="shared" si="333"/>
        <v>5.2144478799999998</v>
      </c>
      <c r="Y459" s="114">
        <f t="shared" si="334"/>
        <v>0</v>
      </c>
      <c r="Z459" s="126" t="str">
        <f t="shared" si="318"/>
        <v>A+J=</v>
      </c>
      <c r="AA459" s="119">
        <f t="shared" si="319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35"/>
        <v>44636</v>
      </c>
      <c r="B460" s="114">
        <f t="shared" si="327"/>
        <v>1146.1091920200001</v>
      </c>
      <c r="C460" s="114">
        <f t="shared" ref="C460:C523" si="341">TRUNC(IF(Q459&gt;0,VLOOKUP(A459,$AD$12:$AE$170,2),C459),8)</f>
        <v>1000</v>
      </c>
      <c r="D460" s="115">
        <f t="shared" si="336"/>
        <v>6120.04</v>
      </c>
      <c r="E460" s="116">
        <f t="shared" si="323"/>
        <v>6153.09</v>
      </c>
      <c r="F460" s="117">
        <f t="shared" si="324"/>
        <v>44582</v>
      </c>
      <c r="G460" s="118">
        <f t="shared" si="328"/>
        <v>5.4002915013626751E-3</v>
      </c>
      <c r="H460" s="119">
        <f t="shared" ref="H460:H523" si="342">IF(DAY(A460)=H$9,VLOOKUP(A460,AH$118:AN$450,4),H459)</f>
        <v>44641</v>
      </c>
      <c r="I460" s="119">
        <f t="shared" si="329"/>
        <v>44641</v>
      </c>
      <c r="J460" s="120">
        <f t="shared" si="337"/>
        <v>18</v>
      </c>
      <c r="K460" s="120">
        <f t="shared" si="325"/>
        <v>15</v>
      </c>
      <c r="L460" s="8">
        <f t="shared" si="338"/>
        <v>1.0044982200000001</v>
      </c>
      <c r="M460" s="121">
        <f t="shared" si="326"/>
        <v>1.00729958</v>
      </c>
      <c r="N460" s="121">
        <f t="shared" si="320"/>
        <v>1.1354123681726347</v>
      </c>
      <c r="O460" s="114">
        <f t="shared" si="322"/>
        <v>1.1405197</v>
      </c>
      <c r="P460" s="114">
        <f t="shared" si="330"/>
        <v>1140.5197000000001</v>
      </c>
      <c r="Q460" s="11">
        <f t="shared" ref="Q460:Q523" si="343">IF(VLOOKUP(A460,AD$10:AK$170,8)=VLOOKUP(A459,AD$10:AK$170,8),0,VLOOKUP(A460,AD$10:AK$170,8))</f>
        <v>0</v>
      </c>
      <c r="R460" s="30">
        <f t="shared" si="339"/>
        <v>0</v>
      </c>
      <c r="S460" s="8">
        <f t="shared" si="331"/>
        <v>0</v>
      </c>
      <c r="T460" s="123">
        <f t="shared" si="340"/>
        <v>8.5599999999999996E-2</v>
      </c>
      <c r="U460" s="122">
        <f t="shared" si="321"/>
        <v>15</v>
      </c>
      <c r="V460" s="122">
        <v>252</v>
      </c>
      <c r="W460" s="121">
        <f t="shared" si="332"/>
        <v>1.0049008290000001</v>
      </c>
      <c r="X460" s="114">
        <f t="shared" si="333"/>
        <v>5.5894920199999998</v>
      </c>
      <c r="Y460" s="114">
        <f t="shared" si="334"/>
        <v>0</v>
      </c>
      <c r="Z460" s="126" t="str">
        <f t="shared" ref="Z460:Z523" si="344">IF($Q459&gt;0,VLOOKUP($A459,$AD$10:$AM$170,9),Z459)</f>
        <v>A+J=</v>
      </c>
      <c r="AA460" s="119">
        <f t="shared" ref="AA460:AA523" si="345">IF($Q459&gt;0,VLOOKUP($A459,$AD$10:$AM$170,10),AA459)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35"/>
        <v>44637</v>
      </c>
      <c r="B461" s="114">
        <f t="shared" si="327"/>
        <v>1146.8258810700002</v>
      </c>
      <c r="C461" s="114">
        <f t="shared" si="341"/>
        <v>1000</v>
      </c>
      <c r="D461" s="115">
        <f t="shared" si="336"/>
        <v>6120.04</v>
      </c>
      <c r="E461" s="116">
        <f t="shared" si="323"/>
        <v>6153.09</v>
      </c>
      <c r="F461" s="117">
        <f t="shared" si="324"/>
        <v>44582</v>
      </c>
      <c r="G461" s="118">
        <f t="shared" si="328"/>
        <v>5.4002915013626751E-3</v>
      </c>
      <c r="H461" s="119">
        <f t="shared" si="342"/>
        <v>44641</v>
      </c>
      <c r="I461" s="119">
        <f t="shared" si="329"/>
        <v>44641</v>
      </c>
      <c r="J461" s="120">
        <f t="shared" si="337"/>
        <v>18</v>
      </c>
      <c r="K461" s="120">
        <f t="shared" si="325"/>
        <v>16</v>
      </c>
      <c r="L461" s="8">
        <f t="shared" si="338"/>
        <v>1.00479882</v>
      </c>
      <c r="M461" s="121">
        <f t="shared" si="326"/>
        <v>1.00729958</v>
      </c>
      <c r="N461" s="121">
        <f t="shared" si="320"/>
        <v>1.1354123681726347</v>
      </c>
      <c r="O461" s="114">
        <f t="shared" si="322"/>
        <v>1.1408609999999999</v>
      </c>
      <c r="P461" s="114">
        <f t="shared" si="330"/>
        <v>1140.8610000000001</v>
      </c>
      <c r="Q461" s="11">
        <f t="shared" si="343"/>
        <v>0</v>
      </c>
      <c r="R461" s="30">
        <f t="shared" si="339"/>
        <v>0</v>
      </c>
      <c r="S461" s="8">
        <f t="shared" si="331"/>
        <v>0</v>
      </c>
      <c r="T461" s="123">
        <f t="shared" si="340"/>
        <v>8.5599999999999996E-2</v>
      </c>
      <c r="U461" s="122">
        <f t="shared" si="321"/>
        <v>16</v>
      </c>
      <c r="V461" s="122">
        <v>252</v>
      </c>
      <c r="W461" s="121">
        <f t="shared" si="332"/>
        <v>1.005228403</v>
      </c>
      <c r="X461" s="114">
        <f t="shared" si="333"/>
        <v>5.9648810699999997</v>
      </c>
      <c r="Y461" s="114">
        <f t="shared" si="334"/>
        <v>0</v>
      </c>
      <c r="Z461" s="126" t="str">
        <f t="shared" si="344"/>
        <v>A+J=</v>
      </c>
      <c r="AA461" s="119">
        <f t="shared" si="345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35"/>
        <v>44638</v>
      </c>
      <c r="B462" s="114">
        <f t="shared" si="327"/>
        <v>1147.5430275900001</v>
      </c>
      <c r="C462" s="114">
        <f t="shared" si="341"/>
        <v>1000</v>
      </c>
      <c r="D462" s="115">
        <f t="shared" si="336"/>
        <v>6120.04</v>
      </c>
      <c r="E462" s="116">
        <f t="shared" si="323"/>
        <v>6153.09</v>
      </c>
      <c r="F462" s="117">
        <f t="shared" si="324"/>
        <v>44582</v>
      </c>
      <c r="G462" s="118">
        <f t="shared" si="328"/>
        <v>5.4002915013626751E-3</v>
      </c>
      <c r="H462" s="119">
        <f t="shared" si="342"/>
        <v>44641</v>
      </c>
      <c r="I462" s="119">
        <f t="shared" si="329"/>
        <v>44641</v>
      </c>
      <c r="J462" s="120">
        <f t="shared" si="337"/>
        <v>18</v>
      </c>
      <c r="K462" s="120">
        <f t="shared" si="325"/>
        <v>17</v>
      </c>
      <c r="L462" s="8">
        <f t="shared" si="338"/>
        <v>1.00509951</v>
      </c>
      <c r="M462" s="121">
        <f t="shared" si="326"/>
        <v>1.00729958</v>
      </c>
      <c r="N462" s="121">
        <f t="shared" si="320"/>
        <v>1.1354123681726347</v>
      </c>
      <c r="O462" s="114">
        <f t="shared" si="322"/>
        <v>1.14120241</v>
      </c>
      <c r="P462" s="114">
        <f t="shared" si="330"/>
        <v>1141.2024100000001</v>
      </c>
      <c r="Q462" s="11">
        <f t="shared" si="343"/>
        <v>0</v>
      </c>
      <c r="R462" s="30">
        <f t="shared" si="339"/>
        <v>0</v>
      </c>
      <c r="S462" s="8">
        <f t="shared" si="331"/>
        <v>0</v>
      </c>
      <c r="T462" s="123">
        <f t="shared" si="340"/>
        <v>8.5599999999999996E-2</v>
      </c>
      <c r="U462" s="122">
        <f t="shared" si="321"/>
        <v>17</v>
      </c>
      <c r="V462" s="122">
        <v>252</v>
      </c>
      <c r="W462" s="121">
        <f t="shared" si="332"/>
        <v>1.005556085</v>
      </c>
      <c r="X462" s="114">
        <f t="shared" si="333"/>
        <v>6.3406175899999999</v>
      </c>
      <c r="Y462" s="114">
        <f t="shared" si="334"/>
        <v>0</v>
      </c>
      <c r="Z462" s="126" t="str">
        <f t="shared" si="344"/>
        <v>A+J=</v>
      </c>
      <c r="AA462" s="119">
        <f t="shared" si="345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35"/>
        <v>44639</v>
      </c>
      <c r="B463" s="114">
        <f t="shared" si="327"/>
        <v>1148.26061944</v>
      </c>
      <c r="C463" s="114">
        <f t="shared" si="341"/>
        <v>1000</v>
      </c>
      <c r="D463" s="115">
        <f t="shared" si="336"/>
        <v>6120.04</v>
      </c>
      <c r="E463" s="116">
        <f t="shared" si="323"/>
        <v>6153.09</v>
      </c>
      <c r="F463" s="117">
        <f t="shared" si="324"/>
        <v>44582</v>
      </c>
      <c r="G463" s="118">
        <f t="shared" si="328"/>
        <v>5.4002915013626751E-3</v>
      </c>
      <c r="H463" s="119">
        <f t="shared" si="342"/>
        <v>44641</v>
      </c>
      <c r="I463" s="119">
        <f t="shared" si="329"/>
        <v>44641</v>
      </c>
      <c r="J463" s="120">
        <f t="shared" si="337"/>
        <v>18</v>
      </c>
      <c r="K463" s="120">
        <f t="shared" si="325"/>
        <v>18</v>
      </c>
      <c r="L463" s="8">
        <f t="shared" si="338"/>
        <v>1.0054002900000001</v>
      </c>
      <c r="M463" s="121">
        <f t="shared" si="326"/>
        <v>1.00729958</v>
      </c>
      <c r="N463" s="121">
        <f t="shared" si="320"/>
        <v>1.1354123681726347</v>
      </c>
      <c r="O463" s="114">
        <f t="shared" si="322"/>
        <v>1.1415439199999999</v>
      </c>
      <c r="P463" s="114">
        <f t="shared" si="330"/>
        <v>1141.5439200000001</v>
      </c>
      <c r="Q463" s="11">
        <f t="shared" si="343"/>
        <v>0</v>
      </c>
      <c r="R463" s="30">
        <f t="shared" si="339"/>
        <v>0</v>
      </c>
      <c r="S463" s="8">
        <f t="shared" si="331"/>
        <v>0</v>
      </c>
      <c r="T463" s="123">
        <f t="shared" si="340"/>
        <v>8.5599999999999996E-2</v>
      </c>
      <c r="U463" s="122">
        <f t="shared" si="321"/>
        <v>18</v>
      </c>
      <c r="V463" s="122">
        <v>252</v>
      </c>
      <c r="W463" s="121">
        <f t="shared" si="332"/>
        <v>1.0058838729999999</v>
      </c>
      <c r="X463" s="114">
        <f t="shared" si="333"/>
        <v>6.7166994400000002</v>
      </c>
      <c r="Y463" s="114">
        <f t="shared" si="334"/>
        <v>0</v>
      </c>
      <c r="Z463" s="126" t="str">
        <f t="shared" si="344"/>
        <v>A+J=</v>
      </c>
      <c r="AA463" s="119">
        <f t="shared" si="345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35"/>
        <v>44640</v>
      </c>
      <c r="B464" s="114">
        <f t="shared" si="327"/>
        <v>1148.26061944</v>
      </c>
      <c r="C464" s="114">
        <f t="shared" si="341"/>
        <v>1000</v>
      </c>
      <c r="D464" s="115">
        <f t="shared" si="336"/>
        <v>6120.04</v>
      </c>
      <c r="E464" s="116">
        <f t="shared" si="323"/>
        <v>6153.09</v>
      </c>
      <c r="F464" s="117">
        <f t="shared" si="324"/>
        <v>44582</v>
      </c>
      <c r="G464" s="118">
        <f t="shared" si="328"/>
        <v>5.4002915013626751E-3</v>
      </c>
      <c r="H464" s="119">
        <f t="shared" si="342"/>
        <v>44671</v>
      </c>
      <c r="I464" s="119">
        <f t="shared" si="329"/>
        <v>44641</v>
      </c>
      <c r="J464" s="120">
        <f t="shared" si="337"/>
        <v>18</v>
      </c>
      <c r="K464" s="120">
        <f t="shared" si="325"/>
        <v>18</v>
      </c>
      <c r="L464" s="8">
        <f t="shared" si="338"/>
        <v>1.0054002900000001</v>
      </c>
      <c r="M464" s="121">
        <f t="shared" si="326"/>
        <v>1.00729958</v>
      </c>
      <c r="N464" s="121">
        <f t="shared" si="320"/>
        <v>1.1354123681726347</v>
      </c>
      <c r="O464" s="114">
        <f t="shared" si="322"/>
        <v>1.1415439199999999</v>
      </c>
      <c r="P464" s="114">
        <f t="shared" si="330"/>
        <v>1141.5439200000001</v>
      </c>
      <c r="Q464" s="11">
        <f t="shared" si="343"/>
        <v>0</v>
      </c>
      <c r="R464" s="30">
        <f t="shared" si="339"/>
        <v>0</v>
      </c>
      <c r="S464" s="8">
        <f t="shared" si="331"/>
        <v>0</v>
      </c>
      <c r="T464" s="123">
        <f t="shared" si="340"/>
        <v>8.5599999999999996E-2</v>
      </c>
      <c r="U464" s="122">
        <f t="shared" si="321"/>
        <v>18</v>
      </c>
      <c r="V464" s="122">
        <v>252</v>
      </c>
      <c r="W464" s="121">
        <f t="shared" si="332"/>
        <v>1.0058838729999999</v>
      </c>
      <c r="X464" s="114">
        <f t="shared" si="333"/>
        <v>6.7166994400000002</v>
      </c>
      <c r="Y464" s="114">
        <f t="shared" si="334"/>
        <v>0</v>
      </c>
      <c r="Z464" s="126" t="str">
        <f t="shared" si="344"/>
        <v>A+J=</v>
      </c>
      <c r="AA464" s="119">
        <f t="shared" si="345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35"/>
        <v>44641</v>
      </c>
      <c r="B465" s="114">
        <f t="shared" si="327"/>
        <v>1148.26061944</v>
      </c>
      <c r="C465" s="114">
        <f t="shared" si="341"/>
        <v>1000</v>
      </c>
      <c r="D465" s="115">
        <f t="shared" si="336"/>
        <v>6120.04</v>
      </c>
      <c r="E465" s="116">
        <f t="shared" si="323"/>
        <v>6153.09</v>
      </c>
      <c r="F465" s="117">
        <f t="shared" si="324"/>
        <v>44582</v>
      </c>
      <c r="G465" s="118">
        <f t="shared" si="328"/>
        <v>5.4002915013626751E-3</v>
      </c>
      <c r="H465" s="119">
        <f t="shared" si="342"/>
        <v>44671</v>
      </c>
      <c r="I465" s="119">
        <f t="shared" si="329"/>
        <v>44641</v>
      </c>
      <c r="J465" s="120">
        <f t="shared" si="337"/>
        <v>18</v>
      </c>
      <c r="K465" s="120">
        <f t="shared" si="325"/>
        <v>18</v>
      </c>
      <c r="L465" s="8">
        <f t="shared" si="338"/>
        <v>1.0054002900000001</v>
      </c>
      <c r="M465" s="121">
        <f t="shared" si="326"/>
        <v>1.00729958</v>
      </c>
      <c r="N465" s="121">
        <f t="shared" si="320"/>
        <v>1.1354123681726347</v>
      </c>
      <c r="O465" s="114">
        <f t="shared" si="322"/>
        <v>1.1415439199999999</v>
      </c>
      <c r="P465" s="114">
        <f t="shared" si="330"/>
        <v>1141.5439200000001</v>
      </c>
      <c r="Q465" s="11">
        <f t="shared" si="343"/>
        <v>15</v>
      </c>
      <c r="R465" s="30">
        <f t="shared" si="339"/>
        <v>0</v>
      </c>
      <c r="S465" s="8">
        <f t="shared" si="331"/>
        <v>0</v>
      </c>
      <c r="T465" s="123">
        <f t="shared" si="340"/>
        <v>8.5599999999999996E-2</v>
      </c>
      <c r="U465" s="122">
        <f t="shared" si="321"/>
        <v>18</v>
      </c>
      <c r="V465" s="122">
        <v>252</v>
      </c>
      <c r="W465" s="121">
        <f t="shared" si="332"/>
        <v>1.0058838729999999</v>
      </c>
      <c r="X465" s="114">
        <f t="shared" si="333"/>
        <v>6.7166994400000002</v>
      </c>
      <c r="Y465" s="114">
        <f t="shared" si="334"/>
        <v>6.7166994400000002</v>
      </c>
      <c r="Z465" s="126" t="str">
        <f t="shared" si="344"/>
        <v>A+J=</v>
      </c>
      <c r="AA465" s="119">
        <f t="shared" si="345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35"/>
        <v>44642</v>
      </c>
      <c r="B466" s="114">
        <f t="shared" si="327"/>
        <v>1142.46264518</v>
      </c>
      <c r="C466" s="114">
        <f t="shared" si="341"/>
        <v>1000</v>
      </c>
      <c r="D466" s="115">
        <f t="shared" si="336"/>
        <v>6153.09</v>
      </c>
      <c r="E466" s="116">
        <f t="shared" si="323"/>
        <v>6215.24</v>
      </c>
      <c r="F466" s="117">
        <f t="shared" si="324"/>
        <v>44613</v>
      </c>
      <c r="G466" s="118">
        <f t="shared" si="328"/>
        <v>1.0100616113204897E-2</v>
      </c>
      <c r="H466" s="119">
        <f t="shared" si="342"/>
        <v>44671</v>
      </c>
      <c r="I466" s="119">
        <f t="shared" si="329"/>
        <v>44671</v>
      </c>
      <c r="J466" s="120">
        <f t="shared" si="337"/>
        <v>21</v>
      </c>
      <c r="K466" s="120">
        <f t="shared" si="325"/>
        <v>1</v>
      </c>
      <c r="L466" s="8">
        <f t="shared" si="338"/>
        <v>1.0004786800000001</v>
      </c>
      <c r="M466" s="121">
        <f t="shared" si="326"/>
        <v>1.0054002900000001</v>
      </c>
      <c r="N466" s="121">
        <f t="shared" si="320"/>
        <v>1.1415439242303538</v>
      </c>
      <c r="O466" s="114">
        <f t="shared" si="322"/>
        <v>1.1420903499999999</v>
      </c>
      <c r="P466" s="114">
        <f t="shared" si="330"/>
        <v>1142.0903499999999</v>
      </c>
      <c r="Q466" s="11">
        <f t="shared" si="343"/>
        <v>0</v>
      </c>
      <c r="R466" s="30">
        <f t="shared" si="339"/>
        <v>0</v>
      </c>
      <c r="S466" s="8">
        <f t="shared" si="331"/>
        <v>0</v>
      </c>
      <c r="T466" s="123">
        <f t="shared" si="340"/>
        <v>8.5599999999999996E-2</v>
      </c>
      <c r="U466" s="122">
        <f t="shared" si="321"/>
        <v>1</v>
      </c>
      <c r="V466" s="122">
        <v>252</v>
      </c>
      <c r="W466" s="121">
        <f t="shared" si="332"/>
        <v>1.0003259769999999</v>
      </c>
      <c r="X466" s="114">
        <f t="shared" si="333"/>
        <v>0.37229518</v>
      </c>
      <c r="Y466" s="114">
        <f t="shared" si="334"/>
        <v>0</v>
      </c>
      <c r="Z466" s="126" t="str">
        <f t="shared" si="344"/>
        <v>A+J=</v>
      </c>
      <c r="AA466" s="119">
        <f t="shared" si="345"/>
        <v>44671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35"/>
        <v>44643</v>
      </c>
      <c r="B467" s="114">
        <f t="shared" si="327"/>
        <v>1143.38211791</v>
      </c>
      <c r="C467" s="114">
        <f t="shared" si="341"/>
        <v>1000</v>
      </c>
      <c r="D467" s="115">
        <f t="shared" si="336"/>
        <v>6153.09</v>
      </c>
      <c r="E467" s="116">
        <f t="shared" si="323"/>
        <v>6215.24</v>
      </c>
      <c r="F467" s="117">
        <f t="shared" si="324"/>
        <v>44613</v>
      </c>
      <c r="G467" s="118">
        <f t="shared" si="328"/>
        <v>1.0100616113204897E-2</v>
      </c>
      <c r="H467" s="119">
        <f t="shared" si="342"/>
        <v>44671</v>
      </c>
      <c r="I467" s="119">
        <f t="shared" si="329"/>
        <v>44671</v>
      </c>
      <c r="J467" s="120">
        <f t="shared" si="337"/>
        <v>21</v>
      </c>
      <c r="K467" s="120">
        <f t="shared" si="325"/>
        <v>2</v>
      </c>
      <c r="L467" s="8">
        <f t="shared" si="338"/>
        <v>1.0009575900000001</v>
      </c>
      <c r="M467" s="121">
        <f t="shared" si="326"/>
        <v>1.0054002900000001</v>
      </c>
      <c r="N467" s="121">
        <f t="shared" si="320"/>
        <v>1.1415439242303538</v>
      </c>
      <c r="O467" s="114">
        <f t="shared" si="322"/>
        <v>1.14263705</v>
      </c>
      <c r="P467" s="114">
        <f t="shared" si="330"/>
        <v>1142.63705</v>
      </c>
      <c r="Q467" s="11">
        <f t="shared" si="343"/>
        <v>0</v>
      </c>
      <c r="R467" s="30">
        <f t="shared" si="339"/>
        <v>0</v>
      </c>
      <c r="S467" s="8">
        <f t="shared" si="331"/>
        <v>0</v>
      </c>
      <c r="T467" s="123">
        <f t="shared" si="340"/>
        <v>8.5599999999999996E-2</v>
      </c>
      <c r="U467" s="122">
        <f t="shared" si="321"/>
        <v>2</v>
      </c>
      <c r="V467" s="122">
        <v>252</v>
      </c>
      <c r="W467" s="121">
        <f t="shared" si="332"/>
        <v>1.00065206</v>
      </c>
      <c r="X467" s="114">
        <f t="shared" si="333"/>
        <v>0.74506791000000006</v>
      </c>
      <c r="Y467" s="114">
        <f t="shared" si="334"/>
        <v>0</v>
      </c>
      <c r="Z467" s="126" t="str">
        <f t="shared" si="344"/>
        <v>A+J=</v>
      </c>
      <c r="AA467" s="119">
        <f t="shared" si="345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35"/>
        <v>44644</v>
      </c>
      <c r="B468" s="114">
        <f t="shared" si="327"/>
        <v>1144.3023297499999</v>
      </c>
      <c r="C468" s="114">
        <f t="shared" si="341"/>
        <v>1000</v>
      </c>
      <c r="D468" s="115">
        <f t="shared" si="336"/>
        <v>6153.09</v>
      </c>
      <c r="E468" s="116">
        <f t="shared" si="323"/>
        <v>6215.24</v>
      </c>
      <c r="F468" s="117">
        <f t="shared" si="324"/>
        <v>44613</v>
      </c>
      <c r="G468" s="118">
        <f t="shared" si="328"/>
        <v>1.0100616113204897E-2</v>
      </c>
      <c r="H468" s="119">
        <f t="shared" si="342"/>
        <v>44671</v>
      </c>
      <c r="I468" s="119">
        <f t="shared" si="329"/>
        <v>44671</v>
      </c>
      <c r="J468" s="120">
        <f t="shared" si="337"/>
        <v>21</v>
      </c>
      <c r="K468" s="120">
        <f t="shared" si="325"/>
        <v>3</v>
      </c>
      <c r="L468" s="8">
        <f t="shared" si="338"/>
        <v>1.00143673</v>
      </c>
      <c r="M468" s="121">
        <f t="shared" si="326"/>
        <v>1.0054002900000001</v>
      </c>
      <c r="N468" s="121">
        <f t="shared" si="320"/>
        <v>1.1415439242303538</v>
      </c>
      <c r="O468" s="114">
        <f t="shared" si="322"/>
        <v>1.1431840099999999</v>
      </c>
      <c r="P468" s="114">
        <f t="shared" si="330"/>
        <v>1143.1840099999999</v>
      </c>
      <c r="Q468" s="11">
        <f t="shared" si="343"/>
        <v>0</v>
      </c>
      <c r="R468" s="30">
        <f t="shared" si="339"/>
        <v>0</v>
      </c>
      <c r="S468" s="8">
        <f t="shared" si="331"/>
        <v>0</v>
      </c>
      <c r="T468" s="123">
        <f t="shared" si="340"/>
        <v>8.5599999999999996E-2</v>
      </c>
      <c r="U468" s="122">
        <f t="shared" si="321"/>
        <v>3</v>
      </c>
      <c r="V468" s="122">
        <v>252</v>
      </c>
      <c r="W468" s="121">
        <f t="shared" si="332"/>
        <v>1.00097825</v>
      </c>
      <c r="X468" s="114">
        <f t="shared" si="333"/>
        <v>1.1183197499999999</v>
      </c>
      <c r="Y468" s="114">
        <f t="shared" si="334"/>
        <v>0</v>
      </c>
      <c r="Z468" s="126" t="str">
        <f t="shared" si="344"/>
        <v>A+J=</v>
      </c>
      <c r="AA468" s="119">
        <f t="shared" si="345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35"/>
        <v>44645</v>
      </c>
      <c r="B469" s="114">
        <f t="shared" si="327"/>
        <v>1145.2232800000002</v>
      </c>
      <c r="C469" s="114">
        <f t="shared" si="341"/>
        <v>1000</v>
      </c>
      <c r="D469" s="115">
        <f t="shared" si="336"/>
        <v>6153.09</v>
      </c>
      <c r="E469" s="116">
        <f t="shared" si="323"/>
        <v>6215.24</v>
      </c>
      <c r="F469" s="117">
        <f t="shared" si="324"/>
        <v>44613</v>
      </c>
      <c r="G469" s="118">
        <f t="shared" si="328"/>
        <v>1.0100616113204897E-2</v>
      </c>
      <c r="H469" s="119">
        <f t="shared" si="342"/>
        <v>44671</v>
      </c>
      <c r="I469" s="119">
        <f t="shared" si="329"/>
        <v>44671</v>
      </c>
      <c r="J469" s="120">
        <f t="shared" si="337"/>
        <v>21</v>
      </c>
      <c r="K469" s="120">
        <f t="shared" si="325"/>
        <v>4</v>
      </c>
      <c r="L469" s="8">
        <f t="shared" si="338"/>
        <v>1.0019161000000001</v>
      </c>
      <c r="M469" s="121">
        <f t="shared" si="326"/>
        <v>1.0054002900000001</v>
      </c>
      <c r="N469" s="121">
        <f t="shared" si="320"/>
        <v>1.1415439242303538</v>
      </c>
      <c r="O469" s="114">
        <f t="shared" si="322"/>
        <v>1.14373123</v>
      </c>
      <c r="P469" s="114">
        <f t="shared" si="330"/>
        <v>1143.7312300000001</v>
      </c>
      <c r="Q469" s="11">
        <f t="shared" si="343"/>
        <v>0</v>
      </c>
      <c r="R469" s="30">
        <f t="shared" si="339"/>
        <v>0</v>
      </c>
      <c r="S469" s="8">
        <f t="shared" si="331"/>
        <v>0</v>
      </c>
      <c r="T469" s="123">
        <f t="shared" si="340"/>
        <v>8.5599999999999996E-2</v>
      </c>
      <c r="U469" s="122">
        <f t="shared" si="321"/>
        <v>4</v>
      </c>
      <c r="V469" s="122">
        <v>252</v>
      </c>
      <c r="W469" s="121">
        <f t="shared" si="332"/>
        <v>1.0013045460000001</v>
      </c>
      <c r="X469" s="114">
        <f t="shared" si="333"/>
        <v>1.4920500000000001</v>
      </c>
      <c r="Y469" s="114">
        <f t="shared" si="334"/>
        <v>0</v>
      </c>
      <c r="Z469" s="126" t="str">
        <f t="shared" si="344"/>
        <v>A+J=</v>
      </c>
      <c r="AA469" s="119">
        <f t="shared" si="345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35"/>
        <v>44646</v>
      </c>
      <c r="B470" s="114">
        <f t="shared" si="327"/>
        <v>1146.14497908</v>
      </c>
      <c r="C470" s="114">
        <f t="shared" si="341"/>
        <v>1000</v>
      </c>
      <c r="D470" s="115">
        <f t="shared" si="336"/>
        <v>6153.09</v>
      </c>
      <c r="E470" s="116">
        <f t="shared" si="323"/>
        <v>6215.24</v>
      </c>
      <c r="F470" s="117">
        <f t="shared" si="324"/>
        <v>44613</v>
      </c>
      <c r="G470" s="118">
        <f t="shared" si="328"/>
        <v>1.0100616113204897E-2</v>
      </c>
      <c r="H470" s="119">
        <f t="shared" si="342"/>
        <v>44671</v>
      </c>
      <c r="I470" s="119">
        <f t="shared" si="329"/>
        <v>44671</v>
      </c>
      <c r="J470" s="120">
        <f t="shared" si="337"/>
        <v>21</v>
      </c>
      <c r="K470" s="120">
        <f t="shared" si="325"/>
        <v>5</v>
      </c>
      <c r="L470" s="8">
        <f t="shared" si="338"/>
        <v>1.0023956999999999</v>
      </c>
      <c r="M470" s="121">
        <f t="shared" si="326"/>
        <v>1.0054002900000001</v>
      </c>
      <c r="N470" s="121">
        <f t="shared" si="320"/>
        <v>1.1415439242303538</v>
      </c>
      <c r="O470" s="114">
        <f t="shared" si="322"/>
        <v>1.14427872</v>
      </c>
      <c r="P470" s="114">
        <f t="shared" si="330"/>
        <v>1144.27872</v>
      </c>
      <c r="Q470" s="11">
        <f t="shared" si="343"/>
        <v>0</v>
      </c>
      <c r="R470" s="30">
        <f t="shared" si="339"/>
        <v>0</v>
      </c>
      <c r="S470" s="8">
        <f t="shared" si="331"/>
        <v>0</v>
      </c>
      <c r="T470" s="123">
        <f t="shared" si="340"/>
        <v>8.5599999999999996E-2</v>
      </c>
      <c r="U470" s="122">
        <f t="shared" si="321"/>
        <v>5</v>
      </c>
      <c r="V470" s="122">
        <v>252</v>
      </c>
      <c r="W470" s="121">
        <f t="shared" si="332"/>
        <v>1.0016309480000001</v>
      </c>
      <c r="X470" s="114">
        <f t="shared" si="333"/>
        <v>1.8662590800000001</v>
      </c>
      <c r="Y470" s="114">
        <f t="shared" si="334"/>
        <v>0</v>
      </c>
      <c r="Z470" s="126" t="str">
        <f t="shared" si="344"/>
        <v>A+J=</v>
      </c>
      <c r="AA470" s="119">
        <f t="shared" si="345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35"/>
        <v>44647</v>
      </c>
      <c r="B471" s="114">
        <f t="shared" si="327"/>
        <v>1146.14497908</v>
      </c>
      <c r="C471" s="114">
        <f t="shared" si="341"/>
        <v>1000</v>
      </c>
      <c r="D471" s="115">
        <f t="shared" si="336"/>
        <v>6153.09</v>
      </c>
      <c r="E471" s="116">
        <f t="shared" si="323"/>
        <v>6215.24</v>
      </c>
      <c r="F471" s="117">
        <f t="shared" si="324"/>
        <v>44613</v>
      </c>
      <c r="G471" s="118">
        <f t="shared" si="328"/>
        <v>1.0100616113204897E-2</v>
      </c>
      <c r="H471" s="119">
        <f t="shared" si="342"/>
        <v>44671</v>
      </c>
      <c r="I471" s="119">
        <f t="shared" si="329"/>
        <v>44671</v>
      </c>
      <c r="J471" s="120">
        <f t="shared" si="337"/>
        <v>21</v>
      </c>
      <c r="K471" s="120">
        <f t="shared" si="325"/>
        <v>5</v>
      </c>
      <c r="L471" s="8">
        <f t="shared" si="338"/>
        <v>1.0023956999999999</v>
      </c>
      <c r="M471" s="121">
        <f t="shared" si="326"/>
        <v>1.0054002900000001</v>
      </c>
      <c r="N471" s="121">
        <f t="shared" si="320"/>
        <v>1.1415439242303538</v>
      </c>
      <c r="O471" s="114">
        <f t="shared" si="322"/>
        <v>1.14427872</v>
      </c>
      <c r="P471" s="114">
        <f t="shared" si="330"/>
        <v>1144.27872</v>
      </c>
      <c r="Q471" s="11">
        <f t="shared" si="343"/>
        <v>0</v>
      </c>
      <c r="R471" s="30">
        <f t="shared" si="339"/>
        <v>0</v>
      </c>
      <c r="S471" s="8">
        <f t="shared" si="331"/>
        <v>0</v>
      </c>
      <c r="T471" s="123">
        <f t="shared" si="340"/>
        <v>8.5599999999999996E-2</v>
      </c>
      <c r="U471" s="122">
        <f t="shared" si="321"/>
        <v>5</v>
      </c>
      <c r="V471" s="122">
        <v>252</v>
      </c>
      <c r="W471" s="121">
        <f t="shared" si="332"/>
        <v>1.0016309480000001</v>
      </c>
      <c r="X471" s="114">
        <f t="shared" si="333"/>
        <v>1.8662590800000001</v>
      </c>
      <c r="Y471" s="114">
        <f t="shared" si="334"/>
        <v>0</v>
      </c>
      <c r="Z471" s="126" t="str">
        <f t="shared" si="344"/>
        <v>A+J=</v>
      </c>
      <c r="AA471" s="119">
        <f t="shared" si="345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35"/>
        <v>44648</v>
      </c>
      <c r="B472" s="114">
        <f t="shared" si="327"/>
        <v>1146.14497908</v>
      </c>
      <c r="C472" s="114">
        <f t="shared" si="341"/>
        <v>1000</v>
      </c>
      <c r="D472" s="115">
        <f t="shared" si="336"/>
        <v>6153.09</v>
      </c>
      <c r="E472" s="116">
        <f t="shared" si="323"/>
        <v>6215.24</v>
      </c>
      <c r="F472" s="117">
        <f t="shared" si="324"/>
        <v>44613</v>
      </c>
      <c r="G472" s="118">
        <f t="shared" si="328"/>
        <v>1.0100616113204897E-2</v>
      </c>
      <c r="H472" s="119">
        <f t="shared" si="342"/>
        <v>44671</v>
      </c>
      <c r="I472" s="119">
        <f t="shared" si="329"/>
        <v>44671</v>
      </c>
      <c r="J472" s="120">
        <f t="shared" si="337"/>
        <v>21</v>
      </c>
      <c r="K472" s="120">
        <f t="shared" si="325"/>
        <v>5</v>
      </c>
      <c r="L472" s="8">
        <f t="shared" si="338"/>
        <v>1.0023956999999999</v>
      </c>
      <c r="M472" s="121">
        <f t="shared" si="326"/>
        <v>1.0054002900000001</v>
      </c>
      <c r="N472" s="121">
        <f t="shared" si="320"/>
        <v>1.1415439242303538</v>
      </c>
      <c r="O472" s="114">
        <f t="shared" si="322"/>
        <v>1.14427872</v>
      </c>
      <c r="P472" s="114">
        <f t="shared" si="330"/>
        <v>1144.27872</v>
      </c>
      <c r="Q472" s="11">
        <f t="shared" si="343"/>
        <v>0</v>
      </c>
      <c r="R472" s="30">
        <f t="shared" si="339"/>
        <v>0</v>
      </c>
      <c r="S472" s="8">
        <f t="shared" si="331"/>
        <v>0</v>
      </c>
      <c r="T472" s="123">
        <f t="shared" si="340"/>
        <v>8.5599999999999996E-2</v>
      </c>
      <c r="U472" s="122">
        <f t="shared" si="321"/>
        <v>5</v>
      </c>
      <c r="V472" s="122">
        <v>252</v>
      </c>
      <c r="W472" s="121">
        <f t="shared" si="332"/>
        <v>1.0016309480000001</v>
      </c>
      <c r="X472" s="114">
        <f t="shared" si="333"/>
        <v>1.8662590800000001</v>
      </c>
      <c r="Y472" s="114">
        <f t="shared" si="334"/>
        <v>0</v>
      </c>
      <c r="Z472" s="126" t="str">
        <f t="shared" si="344"/>
        <v>A+J=</v>
      </c>
      <c r="AA472" s="119">
        <f t="shared" si="345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35"/>
        <v>44649</v>
      </c>
      <c r="B473" s="114">
        <f t="shared" si="327"/>
        <v>1147.0674085600001</v>
      </c>
      <c r="C473" s="114">
        <f t="shared" si="341"/>
        <v>1000</v>
      </c>
      <c r="D473" s="115">
        <f t="shared" si="336"/>
        <v>6153.09</v>
      </c>
      <c r="E473" s="116">
        <f t="shared" si="323"/>
        <v>6215.24</v>
      </c>
      <c r="F473" s="117">
        <f t="shared" si="324"/>
        <v>44613</v>
      </c>
      <c r="G473" s="118">
        <f t="shared" si="328"/>
        <v>1.0100616113204897E-2</v>
      </c>
      <c r="H473" s="119">
        <f t="shared" si="342"/>
        <v>44671</v>
      </c>
      <c r="I473" s="119">
        <f t="shared" si="329"/>
        <v>44671</v>
      </c>
      <c r="J473" s="120">
        <f t="shared" si="337"/>
        <v>21</v>
      </c>
      <c r="K473" s="120">
        <f t="shared" si="325"/>
        <v>6</v>
      </c>
      <c r="L473" s="8">
        <f t="shared" si="338"/>
        <v>1.0028755300000001</v>
      </c>
      <c r="M473" s="121">
        <f t="shared" si="326"/>
        <v>1.0054002900000001</v>
      </c>
      <c r="N473" s="121">
        <f t="shared" si="320"/>
        <v>1.1415439242303538</v>
      </c>
      <c r="O473" s="114">
        <f t="shared" si="322"/>
        <v>1.14482646</v>
      </c>
      <c r="P473" s="114">
        <f t="shared" si="330"/>
        <v>1144.82646</v>
      </c>
      <c r="Q473" s="11">
        <f t="shared" si="343"/>
        <v>0</v>
      </c>
      <c r="R473" s="30">
        <f t="shared" si="339"/>
        <v>0</v>
      </c>
      <c r="S473" s="8">
        <f t="shared" si="331"/>
        <v>0</v>
      </c>
      <c r="T473" s="123">
        <f t="shared" si="340"/>
        <v>8.5599999999999996E-2</v>
      </c>
      <c r="U473" s="122">
        <f t="shared" si="321"/>
        <v>6</v>
      </c>
      <c r="V473" s="122">
        <v>252</v>
      </c>
      <c r="W473" s="121">
        <f t="shared" si="332"/>
        <v>1.0019574570000001</v>
      </c>
      <c r="X473" s="114">
        <f t="shared" si="333"/>
        <v>2.2409485600000001</v>
      </c>
      <c r="Y473" s="114">
        <f t="shared" si="334"/>
        <v>0</v>
      </c>
      <c r="Z473" s="126" t="str">
        <f t="shared" si="344"/>
        <v>A+J=</v>
      </c>
      <c r="AA473" s="119">
        <f t="shared" si="345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35"/>
        <v>44650</v>
      </c>
      <c r="B474" s="114">
        <f t="shared" si="327"/>
        <v>1147.99058775</v>
      </c>
      <c r="C474" s="114">
        <f t="shared" si="341"/>
        <v>1000</v>
      </c>
      <c r="D474" s="115">
        <f t="shared" si="336"/>
        <v>6153.09</v>
      </c>
      <c r="E474" s="116">
        <f t="shared" si="323"/>
        <v>6215.24</v>
      </c>
      <c r="F474" s="117">
        <f t="shared" si="324"/>
        <v>44613</v>
      </c>
      <c r="G474" s="118">
        <f t="shared" si="328"/>
        <v>1.0100616113204897E-2</v>
      </c>
      <c r="H474" s="119">
        <f t="shared" si="342"/>
        <v>44671</v>
      </c>
      <c r="I474" s="119">
        <f t="shared" si="329"/>
        <v>44671</v>
      </c>
      <c r="J474" s="120">
        <f t="shared" si="337"/>
        <v>21</v>
      </c>
      <c r="K474" s="120">
        <f t="shared" si="325"/>
        <v>7</v>
      </c>
      <c r="L474" s="8">
        <f t="shared" si="338"/>
        <v>1.00335559</v>
      </c>
      <c r="M474" s="121">
        <f t="shared" si="326"/>
        <v>1.0054002900000001</v>
      </c>
      <c r="N474" s="121">
        <f t="shared" si="320"/>
        <v>1.1415439242303538</v>
      </c>
      <c r="O474" s="114">
        <f t="shared" si="322"/>
        <v>1.1453744699999999</v>
      </c>
      <c r="P474" s="114">
        <f t="shared" si="330"/>
        <v>1145.37447</v>
      </c>
      <c r="Q474" s="11">
        <f t="shared" si="343"/>
        <v>0</v>
      </c>
      <c r="R474" s="30">
        <f t="shared" si="339"/>
        <v>0</v>
      </c>
      <c r="S474" s="8">
        <f t="shared" si="331"/>
        <v>0</v>
      </c>
      <c r="T474" s="123">
        <f t="shared" si="340"/>
        <v>8.5599999999999996E-2</v>
      </c>
      <c r="U474" s="122">
        <f t="shared" si="321"/>
        <v>7</v>
      </c>
      <c r="V474" s="122">
        <v>252</v>
      </c>
      <c r="W474" s="121">
        <f t="shared" si="332"/>
        <v>1.0022840719999999</v>
      </c>
      <c r="X474" s="114">
        <f t="shared" si="333"/>
        <v>2.6161177499999999</v>
      </c>
      <c r="Y474" s="114">
        <f t="shared" si="334"/>
        <v>0</v>
      </c>
      <c r="Z474" s="126" t="str">
        <f t="shared" si="344"/>
        <v>A+J=</v>
      </c>
      <c r="AA474" s="119">
        <f t="shared" si="345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35"/>
        <v>44651</v>
      </c>
      <c r="B475" s="114">
        <f t="shared" si="327"/>
        <v>1148.9145082099999</v>
      </c>
      <c r="C475" s="114">
        <f t="shared" si="341"/>
        <v>1000</v>
      </c>
      <c r="D475" s="115">
        <f t="shared" si="336"/>
        <v>6153.09</v>
      </c>
      <c r="E475" s="116">
        <f t="shared" si="323"/>
        <v>6215.24</v>
      </c>
      <c r="F475" s="117">
        <f t="shared" si="324"/>
        <v>44613</v>
      </c>
      <c r="G475" s="118">
        <f t="shared" si="328"/>
        <v>1.0100616113204897E-2</v>
      </c>
      <c r="H475" s="119">
        <f t="shared" si="342"/>
        <v>44671</v>
      </c>
      <c r="I475" s="119">
        <f t="shared" si="329"/>
        <v>44671</v>
      </c>
      <c r="J475" s="120">
        <f t="shared" si="337"/>
        <v>21</v>
      </c>
      <c r="K475" s="120">
        <f t="shared" si="325"/>
        <v>8</v>
      </c>
      <c r="L475" s="8">
        <f t="shared" si="338"/>
        <v>1.00383588</v>
      </c>
      <c r="M475" s="121">
        <f t="shared" si="326"/>
        <v>1.0054002900000001</v>
      </c>
      <c r="N475" s="121">
        <f t="shared" si="320"/>
        <v>1.1415439242303538</v>
      </c>
      <c r="O475" s="114">
        <f t="shared" si="322"/>
        <v>1.1459227400000001</v>
      </c>
      <c r="P475" s="114">
        <f t="shared" si="330"/>
        <v>1145.92274</v>
      </c>
      <c r="Q475" s="11">
        <f t="shared" si="343"/>
        <v>0</v>
      </c>
      <c r="R475" s="30">
        <f t="shared" si="339"/>
        <v>0</v>
      </c>
      <c r="S475" s="8">
        <f t="shared" si="331"/>
        <v>0</v>
      </c>
      <c r="T475" s="123">
        <f t="shared" si="340"/>
        <v>8.5599999999999996E-2</v>
      </c>
      <c r="U475" s="122">
        <f t="shared" si="321"/>
        <v>8</v>
      </c>
      <c r="V475" s="122">
        <v>252</v>
      </c>
      <c r="W475" s="121">
        <f t="shared" si="332"/>
        <v>1.002610794</v>
      </c>
      <c r="X475" s="114">
        <f t="shared" si="333"/>
        <v>2.99176821</v>
      </c>
      <c r="Y475" s="114">
        <f t="shared" si="334"/>
        <v>0</v>
      </c>
      <c r="Z475" s="126" t="str">
        <f t="shared" si="344"/>
        <v>A+J=</v>
      </c>
      <c r="AA475" s="119">
        <f t="shared" si="345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35"/>
        <v>44652</v>
      </c>
      <c r="B476" s="114">
        <f t="shared" si="327"/>
        <v>1149.8391792499999</v>
      </c>
      <c r="C476" s="114">
        <f t="shared" si="341"/>
        <v>1000</v>
      </c>
      <c r="D476" s="115">
        <f t="shared" si="336"/>
        <v>6153.09</v>
      </c>
      <c r="E476" s="116">
        <f t="shared" si="323"/>
        <v>6215.24</v>
      </c>
      <c r="F476" s="117">
        <f t="shared" si="324"/>
        <v>44613</v>
      </c>
      <c r="G476" s="118">
        <f t="shared" si="328"/>
        <v>1.0100616113204897E-2</v>
      </c>
      <c r="H476" s="119">
        <f t="shared" si="342"/>
        <v>44671</v>
      </c>
      <c r="I476" s="119">
        <f t="shared" si="329"/>
        <v>44671</v>
      </c>
      <c r="J476" s="120">
        <f t="shared" si="337"/>
        <v>21</v>
      </c>
      <c r="K476" s="120">
        <f t="shared" si="325"/>
        <v>9</v>
      </c>
      <c r="L476" s="8">
        <f t="shared" si="338"/>
        <v>1.0043164</v>
      </c>
      <c r="M476" s="121">
        <f t="shared" si="326"/>
        <v>1.0054002900000001</v>
      </c>
      <c r="N476" s="121">
        <f t="shared" si="320"/>
        <v>1.1415439242303538</v>
      </c>
      <c r="O476" s="114">
        <f t="shared" si="322"/>
        <v>1.1464712800000001</v>
      </c>
      <c r="P476" s="114">
        <f t="shared" si="330"/>
        <v>1146.47128</v>
      </c>
      <c r="Q476" s="11">
        <f t="shared" si="343"/>
        <v>0</v>
      </c>
      <c r="R476" s="30">
        <f t="shared" si="339"/>
        <v>0</v>
      </c>
      <c r="S476" s="8">
        <f t="shared" si="331"/>
        <v>0</v>
      </c>
      <c r="T476" s="123">
        <f t="shared" si="340"/>
        <v>8.5599999999999996E-2</v>
      </c>
      <c r="U476" s="122">
        <f t="shared" si="321"/>
        <v>9</v>
      </c>
      <c r="V476" s="122">
        <v>252</v>
      </c>
      <c r="W476" s="121">
        <f t="shared" si="332"/>
        <v>1.0029376219999999</v>
      </c>
      <c r="X476" s="114">
        <f t="shared" si="333"/>
        <v>3.3678992499999998</v>
      </c>
      <c r="Y476" s="114">
        <f t="shared" si="334"/>
        <v>0</v>
      </c>
      <c r="Z476" s="126" t="str">
        <f t="shared" si="344"/>
        <v>A+J=</v>
      </c>
      <c r="AA476" s="119">
        <f t="shared" si="345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35"/>
        <v>44653</v>
      </c>
      <c r="B477" s="114">
        <f t="shared" si="327"/>
        <v>1150.7645912800001</v>
      </c>
      <c r="C477" s="114">
        <f t="shared" si="341"/>
        <v>1000</v>
      </c>
      <c r="D477" s="115">
        <f t="shared" si="336"/>
        <v>6153.09</v>
      </c>
      <c r="E477" s="116">
        <f t="shared" si="323"/>
        <v>6215.24</v>
      </c>
      <c r="F477" s="117">
        <f t="shared" si="324"/>
        <v>44613</v>
      </c>
      <c r="G477" s="118">
        <f t="shared" si="328"/>
        <v>1.0100616113204897E-2</v>
      </c>
      <c r="H477" s="119">
        <f t="shared" si="342"/>
        <v>44671</v>
      </c>
      <c r="I477" s="119">
        <f t="shared" si="329"/>
        <v>44671</v>
      </c>
      <c r="J477" s="120">
        <f t="shared" si="337"/>
        <v>21</v>
      </c>
      <c r="K477" s="120">
        <f t="shared" si="325"/>
        <v>10</v>
      </c>
      <c r="L477" s="8">
        <f t="shared" si="338"/>
        <v>1.0047971499999999</v>
      </c>
      <c r="M477" s="121">
        <f t="shared" si="326"/>
        <v>1.0054002900000001</v>
      </c>
      <c r="N477" s="121">
        <f t="shared" si="320"/>
        <v>1.1415439242303538</v>
      </c>
      <c r="O477" s="114">
        <f t="shared" si="322"/>
        <v>1.1470200800000001</v>
      </c>
      <c r="P477" s="114">
        <f t="shared" si="330"/>
        <v>1147.02008</v>
      </c>
      <c r="Q477" s="11">
        <f t="shared" si="343"/>
        <v>0</v>
      </c>
      <c r="R477" s="30">
        <f t="shared" si="339"/>
        <v>0</v>
      </c>
      <c r="S477" s="8">
        <f t="shared" si="331"/>
        <v>0</v>
      </c>
      <c r="T477" s="123">
        <f t="shared" si="340"/>
        <v>8.5599999999999996E-2</v>
      </c>
      <c r="U477" s="122">
        <f t="shared" si="321"/>
        <v>10</v>
      </c>
      <c r="V477" s="122">
        <v>252</v>
      </c>
      <c r="W477" s="121">
        <f t="shared" si="332"/>
        <v>1.003264556</v>
      </c>
      <c r="X477" s="114">
        <f t="shared" si="333"/>
        <v>3.7445112800000002</v>
      </c>
      <c r="Y477" s="114">
        <f t="shared" si="334"/>
        <v>0</v>
      </c>
      <c r="Z477" s="126" t="str">
        <f t="shared" si="344"/>
        <v>A+J=</v>
      </c>
      <c r="AA477" s="119">
        <f t="shared" si="345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35"/>
        <v>44654</v>
      </c>
      <c r="B478" s="114">
        <f t="shared" si="327"/>
        <v>1150.7645912800001</v>
      </c>
      <c r="C478" s="114">
        <f t="shared" si="341"/>
        <v>1000</v>
      </c>
      <c r="D478" s="115">
        <f t="shared" si="336"/>
        <v>6153.09</v>
      </c>
      <c r="E478" s="116">
        <f t="shared" si="323"/>
        <v>6215.24</v>
      </c>
      <c r="F478" s="117">
        <f t="shared" si="324"/>
        <v>44613</v>
      </c>
      <c r="G478" s="118">
        <f t="shared" si="328"/>
        <v>1.0100616113204897E-2</v>
      </c>
      <c r="H478" s="119">
        <f t="shared" si="342"/>
        <v>44671</v>
      </c>
      <c r="I478" s="119">
        <f t="shared" si="329"/>
        <v>44671</v>
      </c>
      <c r="J478" s="120">
        <f t="shared" si="337"/>
        <v>21</v>
      </c>
      <c r="K478" s="120">
        <f t="shared" si="325"/>
        <v>10</v>
      </c>
      <c r="L478" s="8">
        <f t="shared" si="338"/>
        <v>1.0047971499999999</v>
      </c>
      <c r="M478" s="121">
        <f t="shared" si="326"/>
        <v>1.0054002900000001</v>
      </c>
      <c r="N478" s="121">
        <f t="shared" si="320"/>
        <v>1.1415439242303538</v>
      </c>
      <c r="O478" s="114">
        <f t="shared" si="322"/>
        <v>1.1470200800000001</v>
      </c>
      <c r="P478" s="114">
        <f t="shared" si="330"/>
        <v>1147.02008</v>
      </c>
      <c r="Q478" s="11">
        <f t="shared" si="343"/>
        <v>0</v>
      </c>
      <c r="R478" s="30">
        <f t="shared" si="339"/>
        <v>0</v>
      </c>
      <c r="S478" s="8">
        <f t="shared" si="331"/>
        <v>0</v>
      </c>
      <c r="T478" s="123">
        <f t="shared" si="340"/>
        <v>8.5599999999999996E-2</v>
      </c>
      <c r="U478" s="122">
        <f t="shared" si="321"/>
        <v>10</v>
      </c>
      <c r="V478" s="122">
        <v>252</v>
      </c>
      <c r="W478" s="121">
        <f t="shared" si="332"/>
        <v>1.003264556</v>
      </c>
      <c r="X478" s="114">
        <f t="shared" si="333"/>
        <v>3.7445112800000002</v>
      </c>
      <c r="Y478" s="114">
        <f t="shared" si="334"/>
        <v>0</v>
      </c>
      <c r="Z478" s="126" t="str">
        <f t="shared" si="344"/>
        <v>A+J=</v>
      </c>
      <c r="AA478" s="119">
        <f t="shared" si="345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35"/>
        <v>44655</v>
      </c>
      <c r="B479" s="114">
        <f t="shared" si="327"/>
        <v>1150.7645912800001</v>
      </c>
      <c r="C479" s="114">
        <f t="shared" si="341"/>
        <v>1000</v>
      </c>
      <c r="D479" s="115">
        <f t="shared" si="336"/>
        <v>6153.09</v>
      </c>
      <c r="E479" s="116">
        <f t="shared" si="323"/>
        <v>6215.24</v>
      </c>
      <c r="F479" s="117">
        <f t="shared" si="324"/>
        <v>44613</v>
      </c>
      <c r="G479" s="118">
        <f t="shared" si="328"/>
        <v>1.0100616113204897E-2</v>
      </c>
      <c r="H479" s="119">
        <f t="shared" si="342"/>
        <v>44671</v>
      </c>
      <c r="I479" s="119">
        <f t="shared" si="329"/>
        <v>44671</v>
      </c>
      <c r="J479" s="120">
        <f t="shared" si="337"/>
        <v>21</v>
      </c>
      <c r="K479" s="120">
        <f t="shared" si="325"/>
        <v>10</v>
      </c>
      <c r="L479" s="8">
        <f t="shared" si="338"/>
        <v>1.0047971499999999</v>
      </c>
      <c r="M479" s="121">
        <f t="shared" si="326"/>
        <v>1.0054002900000001</v>
      </c>
      <c r="N479" s="121">
        <f t="shared" ref="N479:N542" si="346">IF(I479&gt;I478,N478*M479,N478)</f>
        <v>1.1415439242303538</v>
      </c>
      <c r="O479" s="114">
        <f t="shared" si="322"/>
        <v>1.1470200800000001</v>
      </c>
      <c r="P479" s="114">
        <f t="shared" si="330"/>
        <v>1147.02008</v>
      </c>
      <c r="Q479" s="11">
        <f t="shared" si="343"/>
        <v>0</v>
      </c>
      <c r="R479" s="30">
        <f t="shared" si="339"/>
        <v>0</v>
      </c>
      <c r="S479" s="8">
        <f t="shared" si="331"/>
        <v>0</v>
      </c>
      <c r="T479" s="123">
        <f t="shared" si="340"/>
        <v>8.5599999999999996E-2</v>
      </c>
      <c r="U479" s="122">
        <f t="shared" si="321"/>
        <v>10</v>
      </c>
      <c r="V479" s="122">
        <v>252</v>
      </c>
      <c r="W479" s="121">
        <f t="shared" si="332"/>
        <v>1.003264556</v>
      </c>
      <c r="X479" s="114">
        <f t="shared" si="333"/>
        <v>3.7445112800000002</v>
      </c>
      <c r="Y479" s="114">
        <f t="shared" si="334"/>
        <v>0</v>
      </c>
      <c r="Z479" s="126" t="str">
        <f t="shared" si="344"/>
        <v>A+J=</v>
      </c>
      <c r="AA479" s="119">
        <f t="shared" si="345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35"/>
        <v>44656</v>
      </c>
      <c r="B480" s="114">
        <f t="shared" si="327"/>
        <v>1151.6907470200001</v>
      </c>
      <c r="C480" s="114">
        <f t="shared" si="341"/>
        <v>1000</v>
      </c>
      <c r="D480" s="115">
        <f t="shared" si="336"/>
        <v>6153.09</v>
      </c>
      <c r="E480" s="116">
        <f t="shared" si="323"/>
        <v>6215.24</v>
      </c>
      <c r="F480" s="117">
        <f t="shared" si="324"/>
        <v>44613</v>
      </c>
      <c r="G480" s="118">
        <f t="shared" si="328"/>
        <v>1.0100616113204897E-2</v>
      </c>
      <c r="H480" s="119">
        <f t="shared" si="342"/>
        <v>44671</v>
      </c>
      <c r="I480" s="119">
        <f t="shared" si="329"/>
        <v>44671</v>
      </c>
      <c r="J480" s="120">
        <f t="shared" si="337"/>
        <v>21</v>
      </c>
      <c r="K480" s="120">
        <f t="shared" si="325"/>
        <v>11</v>
      </c>
      <c r="L480" s="8">
        <f t="shared" si="338"/>
        <v>1.00527813</v>
      </c>
      <c r="M480" s="121">
        <f t="shared" si="326"/>
        <v>1.0054002900000001</v>
      </c>
      <c r="N480" s="121">
        <f t="shared" si="346"/>
        <v>1.1415439242303538</v>
      </c>
      <c r="O480" s="114">
        <f t="shared" si="322"/>
        <v>1.1475691400000001</v>
      </c>
      <c r="P480" s="114">
        <f t="shared" si="330"/>
        <v>1147.5691400000001</v>
      </c>
      <c r="Q480" s="11">
        <f t="shared" si="343"/>
        <v>0</v>
      </c>
      <c r="R480" s="30">
        <f t="shared" si="339"/>
        <v>0</v>
      </c>
      <c r="S480" s="8">
        <f t="shared" si="331"/>
        <v>0</v>
      </c>
      <c r="T480" s="123">
        <f t="shared" si="340"/>
        <v>8.5599999999999996E-2</v>
      </c>
      <c r="U480" s="122">
        <f t="shared" si="321"/>
        <v>11</v>
      </c>
      <c r="V480" s="122">
        <v>252</v>
      </c>
      <c r="W480" s="121">
        <f t="shared" si="332"/>
        <v>1.0035915980000001</v>
      </c>
      <c r="X480" s="114">
        <f t="shared" si="333"/>
        <v>4.1216070199999999</v>
      </c>
      <c r="Y480" s="114">
        <f t="shared" si="334"/>
        <v>0</v>
      </c>
      <c r="Z480" s="126" t="str">
        <f t="shared" si="344"/>
        <v>A+J=</v>
      </c>
      <c r="AA480" s="119">
        <f t="shared" si="345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35"/>
        <v>44657</v>
      </c>
      <c r="B481" s="114">
        <f t="shared" si="327"/>
        <v>1152.6176434699998</v>
      </c>
      <c r="C481" s="114">
        <f t="shared" si="341"/>
        <v>1000</v>
      </c>
      <c r="D481" s="115">
        <f t="shared" si="336"/>
        <v>6153.09</v>
      </c>
      <c r="E481" s="116">
        <f t="shared" si="323"/>
        <v>6215.24</v>
      </c>
      <c r="F481" s="117">
        <f t="shared" si="324"/>
        <v>44613</v>
      </c>
      <c r="G481" s="118">
        <f t="shared" si="328"/>
        <v>1.0100616113204897E-2</v>
      </c>
      <c r="H481" s="119">
        <f t="shared" si="342"/>
        <v>44671</v>
      </c>
      <c r="I481" s="119">
        <f t="shared" si="329"/>
        <v>44671</v>
      </c>
      <c r="J481" s="120">
        <f t="shared" si="337"/>
        <v>21</v>
      </c>
      <c r="K481" s="120">
        <f t="shared" si="325"/>
        <v>12</v>
      </c>
      <c r="L481" s="8">
        <f t="shared" si="338"/>
        <v>1.00575934</v>
      </c>
      <c r="M481" s="121">
        <f t="shared" si="326"/>
        <v>1.0054002900000001</v>
      </c>
      <c r="N481" s="121">
        <f t="shared" si="346"/>
        <v>1.1415439242303538</v>
      </c>
      <c r="O481" s="114">
        <f t="shared" si="322"/>
        <v>1.1481184600000001</v>
      </c>
      <c r="P481" s="114">
        <f t="shared" si="330"/>
        <v>1148.1184599999999</v>
      </c>
      <c r="Q481" s="11">
        <f t="shared" si="343"/>
        <v>0</v>
      </c>
      <c r="R481" s="30">
        <f t="shared" si="339"/>
        <v>0</v>
      </c>
      <c r="S481" s="8">
        <f t="shared" si="331"/>
        <v>0</v>
      </c>
      <c r="T481" s="123">
        <f t="shared" si="340"/>
        <v>8.5599999999999996E-2</v>
      </c>
      <c r="U481" s="122">
        <f t="shared" si="321"/>
        <v>12</v>
      </c>
      <c r="V481" s="122">
        <v>252</v>
      </c>
      <c r="W481" s="121">
        <f t="shared" si="332"/>
        <v>1.003918745</v>
      </c>
      <c r="X481" s="114">
        <f t="shared" si="333"/>
        <v>4.4991834700000002</v>
      </c>
      <c r="Y481" s="114">
        <f t="shared" si="334"/>
        <v>0</v>
      </c>
      <c r="Z481" s="126" t="str">
        <f t="shared" si="344"/>
        <v>A+J=</v>
      </c>
      <c r="AA481" s="119">
        <f t="shared" si="345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35"/>
        <v>44658</v>
      </c>
      <c r="B482" s="114">
        <f t="shared" si="327"/>
        <v>1153.5452844900001</v>
      </c>
      <c r="C482" s="114">
        <f t="shared" si="341"/>
        <v>1000</v>
      </c>
      <c r="D482" s="115">
        <f t="shared" si="336"/>
        <v>6153.09</v>
      </c>
      <c r="E482" s="116">
        <f t="shared" si="323"/>
        <v>6215.24</v>
      </c>
      <c r="F482" s="117">
        <f t="shared" si="324"/>
        <v>44613</v>
      </c>
      <c r="G482" s="118">
        <f t="shared" si="328"/>
        <v>1.0100616113204897E-2</v>
      </c>
      <c r="H482" s="119">
        <f t="shared" si="342"/>
        <v>44671</v>
      </c>
      <c r="I482" s="119">
        <f t="shared" si="329"/>
        <v>44671</v>
      </c>
      <c r="J482" s="120">
        <f t="shared" si="337"/>
        <v>21</v>
      </c>
      <c r="K482" s="120">
        <f t="shared" si="325"/>
        <v>13</v>
      </c>
      <c r="L482" s="8">
        <f t="shared" si="338"/>
        <v>1.0062407799999999</v>
      </c>
      <c r="M482" s="121">
        <f t="shared" si="326"/>
        <v>1.0054002900000001</v>
      </c>
      <c r="N482" s="121">
        <f t="shared" si="346"/>
        <v>1.1415439242303538</v>
      </c>
      <c r="O482" s="114">
        <f t="shared" si="322"/>
        <v>1.14866804</v>
      </c>
      <c r="P482" s="114">
        <f t="shared" si="330"/>
        <v>1148.66804</v>
      </c>
      <c r="Q482" s="11">
        <f t="shared" si="343"/>
        <v>0</v>
      </c>
      <c r="R482" s="30">
        <f t="shared" si="339"/>
        <v>0</v>
      </c>
      <c r="S482" s="8">
        <f t="shared" si="331"/>
        <v>0</v>
      </c>
      <c r="T482" s="123">
        <f t="shared" si="340"/>
        <v>8.5599999999999996E-2</v>
      </c>
      <c r="U482" s="122">
        <f t="shared" si="321"/>
        <v>13</v>
      </c>
      <c r="V482" s="122">
        <v>252</v>
      </c>
      <c r="W482" s="121">
        <f t="shared" si="332"/>
        <v>1.004246</v>
      </c>
      <c r="X482" s="114">
        <f t="shared" si="333"/>
        <v>4.8772444899999998</v>
      </c>
      <c r="Y482" s="114">
        <f t="shared" si="334"/>
        <v>0</v>
      </c>
      <c r="Z482" s="126" t="str">
        <f t="shared" si="344"/>
        <v>A+J=</v>
      </c>
      <c r="AA482" s="119">
        <f t="shared" si="345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35"/>
        <v>44659</v>
      </c>
      <c r="B483" s="114">
        <f t="shared" si="327"/>
        <v>1154.4736782699999</v>
      </c>
      <c r="C483" s="114">
        <f t="shared" si="341"/>
        <v>1000</v>
      </c>
      <c r="D483" s="115">
        <f t="shared" si="336"/>
        <v>6153.09</v>
      </c>
      <c r="E483" s="116">
        <f t="shared" si="323"/>
        <v>6215.24</v>
      </c>
      <c r="F483" s="117">
        <f t="shared" si="324"/>
        <v>44613</v>
      </c>
      <c r="G483" s="118">
        <f t="shared" si="328"/>
        <v>1.0100616113204897E-2</v>
      </c>
      <c r="H483" s="119">
        <f t="shared" si="342"/>
        <v>44671</v>
      </c>
      <c r="I483" s="119">
        <f t="shared" si="329"/>
        <v>44671</v>
      </c>
      <c r="J483" s="120">
        <f t="shared" si="337"/>
        <v>21</v>
      </c>
      <c r="K483" s="120">
        <f t="shared" si="325"/>
        <v>14</v>
      </c>
      <c r="L483" s="8">
        <f t="shared" si="338"/>
        <v>1.00672245</v>
      </c>
      <c r="M483" s="121">
        <f t="shared" si="326"/>
        <v>1.0054002900000001</v>
      </c>
      <c r="N483" s="121">
        <f t="shared" si="346"/>
        <v>1.1415439242303538</v>
      </c>
      <c r="O483" s="114">
        <f t="shared" si="322"/>
        <v>1.1492178900000001</v>
      </c>
      <c r="P483" s="114">
        <f t="shared" si="330"/>
        <v>1149.2178899999999</v>
      </c>
      <c r="Q483" s="11">
        <f t="shared" si="343"/>
        <v>0</v>
      </c>
      <c r="R483" s="30">
        <f t="shared" si="339"/>
        <v>0</v>
      </c>
      <c r="S483" s="8">
        <f t="shared" si="331"/>
        <v>0</v>
      </c>
      <c r="T483" s="123">
        <f t="shared" si="340"/>
        <v>8.5599999999999996E-2</v>
      </c>
      <c r="U483" s="122">
        <f t="shared" si="321"/>
        <v>14</v>
      </c>
      <c r="V483" s="122">
        <v>252</v>
      </c>
      <c r="W483" s="121">
        <f t="shared" si="332"/>
        <v>1.0045733610000001</v>
      </c>
      <c r="X483" s="114">
        <f t="shared" si="333"/>
        <v>5.25578827</v>
      </c>
      <c r="Y483" s="114">
        <f t="shared" si="334"/>
        <v>0</v>
      </c>
      <c r="Z483" s="126" t="str">
        <f t="shared" si="344"/>
        <v>A+J=</v>
      </c>
      <c r="AA483" s="119">
        <f t="shared" si="345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35"/>
        <v>44660</v>
      </c>
      <c r="B484" s="114">
        <f t="shared" si="327"/>
        <v>1155.4028264000001</v>
      </c>
      <c r="C484" s="114">
        <f t="shared" si="341"/>
        <v>1000</v>
      </c>
      <c r="D484" s="115">
        <f t="shared" si="336"/>
        <v>6153.09</v>
      </c>
      <c r="E484" s="116">
        <f t="shared" si="323"/>
        <v>6215.24</v>
      </c>
      <c r="F484" s="117">
        <f t="shared" si="324"/>
        <v>44613</v>
      </c>
      <c r="G484" s="118">
        <f t="shared" si="328"/>
        <v>1.0100616113204897E-2</v>
      </c>
      <c r="H484" s="119">
        <f t="shared" si="342"/>
        <v>44671</v>
      </c>
      <c r="I484" s="119">
        <f t="shared" si="329"/>
        <v>44671</v>
      </c>
      <c r="J484" s="120">
        <f t="shared" si="337"/>
        <v>21</v>
      </c>
      <c r="K484" s="120">
        <f t="shared" si="325"/>
        <v>15</v>
      </c>
      <c r="L484" s="8">
        <f t="shared" si="338"/>
        <v>1.00720436</v>
      </c>
      <c r="M484" s="121">
        <f t="shared" si="326"/>
        <v>1.0054002900000001</v>
      </c>
      <c r="N484" s="121">
        <f t="shared" si="346"/>
        <v>1.1415439242303538</v>
      </c>
      <c r="O484" s="114">
        <f t="shared" si="322"/>
        <v>1.1497680100000001</v>
      </c>
      <c r="P484" s="114">
        <f t="shared" si="330"/>
        <v>1149.76801</v>
      </c>
      <c r="Q484" s="11">
        <f t="shared" si="343"/>
        <v>0</v>
      </c>
      <c r="R484" s="30">
        <f t="shared" si="339"/>
        <v>0</v>
      </c>
      <c r="S484" s="8">
        <f t="shared" si="331"/>
        <v>0</v>
      </c>
      <c r="T484" s="123">
        <f t="shared" si="340"/>
        <v>8.5599999999999996E-2</v>
      </c>
      <c r="U484" s="122">
        <f t="shared" si="321"/>
        <v>15</v>
      </c>
      <c r="V484" s="122">
        <v>252</v>
      </c>
      <c r="W484" s="121">
        <f t="shared" si="332"/>
        <v>1.0049008290000001</v>
      </c>
      <c r="X484" s="114">
        <f t="shared" si="333"/>
        <v>5.6348164000000001</v>
      </c>
      <c r="Y484" s="114">
        <f t="shared" si="334"/>
        <v>0</v>
      </c>
      <c r="Z484" s="126" t="str">
        <f t="shared" si="344"/>
        <v>A+J=</v>
      </c>
      <c r="AA484" s="119">
        <f t="shared" si="345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35"/>
        <v>44661</v>
      </c>
      <c r="B485" s="114">
        <f t="shared" si="327"/>
        <v>1155.4028264000001</v>
      </c>
      <c r="C485" s="114">
        <f t="shared" si="341"/>
        <v>1000</v>
      </c>
      <c r="D485" s="115">
        <f t="shared" si="336"/>
        <v>6153.09</v>
      </c>
      <c r="E485" s="116">
        <f t="shared" si="323"/>
        <v>6215.24</v>
      </c>
      <c r="F485" s="117">
        <f t="shared" si="324"/>
        <v>44613</v>
      </c>
      <c r="G485" s="118">
        <f t="shared" si="328"/>
        <v>1.0100616113204897E-2</v>
      </c>
      <c r="H485" s="119">
        <f t="shared" si="342"/>
        <v>44671</v>
      </c>
      <c r="I485" s="119">
        <f t="shared" si="329"/>
        <v>44671</v>
      </c>
      <c r="J485" s="120">
        <f t="shared" si="337"/>
        <v>21</v>
      </c>
      <c r="K485" s="120">
        <f t="shared" si="325"/>
        <v>15</v>
      </c>
      <c r="L485" s="8">
        <f t="shared" si="338"/>
        <v>1.00720436</v>
      </c>
      <c r="M485" s="121">
        <f t="shared" si="326"/>
        <v>1.0054002900000001</v>
      </c>
      <c r="N485" s="121">
        <f t="shared" si="346"/>
        <v>1.1415439242303538</v>
      </c>
      <c r="O485" s="114">
        <f t="shared" si="322"/>
        <v>1.1497680100000001</v>
      </c>
      <c r="P485" s="114">
        <f t="shared" si="330"/>
        <v>1149.76801</v>
      </c>
      <c r="Q485" s="11">
        <f t="shared" si="343"/>
        <v>0</v>
      </c>
      <c r="R485" s="30">
        <f t="shared" si="339"/>
        <v>0</v>
      </c>
      <c r="S485" s="8">
        <f t="shared" si="331"/>
        <v>0</v>
      </c>
      <c r="T485" s="123">
        <f t="shared" si="340"/>
        <v>8.5599999999999996E-2</v>
      </c>
      <c r="U485" s="122">
        <f t="shared" ref="U485:U548" si="347">IF(Q484&gt;0,1,IF(K485=K484,U484,U484+1))</f>
        <v>15</v>
      </c>
      <c r="V485" s="122">
        <v>252</v>
      </c>
      <c r="W485" s="121">
        <f t="shared" si="332"/>
        <v>1.0049008290000001</v>
      </c>
      <c r="X485" s="114">
        <f t="shared" si="333"/>
        <v>5.6348164000000001</v>
      </c>
      <c r="Y485" s="114">
        <f t="shared" si="334"/>
        <v>0</v>
      </c>
      <c r="Z485" s="126" t="str">
        <f t="shared" si="344"/>
        <v>A+J=</v>
      </c>
      <c r="AA485" s="119">
        <f t="shared" si="345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35"/>
        <v>44662</v>
      </c>
      <c r="B486" s="114">
        <f t="shared" si="327"/>
        <v>1155.4028264000001</v>
      </c>
      <c r="C486" s="114">
        <f t="shared" si="341"/>
        <v>1000</v>
      </c>
      <c r="D486" s="115">
        <f t="shared" si="336"/>
        <v>6153.09</v>
      </c>
      <c r="E486" s="116">
        <f t="shared" si="323"/>
        <v>6215.24</v>
      </c>
      <c r="F486" s="117">
        <f t="shared" si="324"/>
        <v>44613</v>
      </c>
      <c r="G486" s="118">
        <f t="shared" si="328"/>
        <v>1.0100616113204897E-2</v>
      </c>
      <c r="H486" s="119">
        <f t="shared" si="342"/>
        <v>44671</v>
      </c>
      <c r="I486" s="119">
        <f t="shared" si="329"/>
        <v>44671</v>
      </c>
      <c r="J486" s="120">
        <f t="shared" si="337"/>
        <v>21</v>
      </c>
      <c r="K486" s="120">
        <f t="shared" si="325"/>
        <v>15</v>
      </c>
      <c r="L486" s="8">
        <f t="shared" si="338"/>
        <v>1.00720436</v>
      </c>
      <c r="M486" s="121">
        <f t="shared" si="326"/>
        <v>1.0054002900000001</v>
      </c>
      <c r="N486" s="121">
        <f t="shared" si="346"/>
        <v>1.1415439242303538</v>
      </c>
      <c r="O486" s="114">
        <f t="shared" si="322"/>
        <v>1.1497680100000001</v>
      </c>
      <c r="P486" s="114">
        <f t="shared" si="330"/>
        <v>1149.76801</v>
      </c>
      <c r="Q486" s="11">
        <f t="shared" si="343"/>
        <v>0</v>
      </c>
      <c r="R486" s="30">
        <f t="shared" si="339"/>
        <v>0</v>
      </c>
      <c r="S486" s="8">
        <f t="shared" si="331"/>
        <v>0</v>
      </c>
      <c r="T486" s="123">
        <f t="shared" si="340"/>
        <v>8.5599999999999996E-2</v>
      </c>
      <c r="U486" s="122">
        <f t="shared" si="347"/>
        <v>15</v>
      </c>
      <c r="V486" s="122">
        <v>252</v>
      </c>
      <c r="W486" s="121">
        <f t="shared" si="332"/>
        <v>1.0049008290000001</v>
      </c>
      <c r="X486" s="114">
        <f t="shared" si="333"/>
        <v>5.6348164000000001</v>
      </c>
      <c r="Y486" s="114">
        <f t="shared" si="334"/>
        <v>0</v>
      </c>
      <c r="Z486" s="126" t="str">
        <f t="shared" si="344"/>
        <v>A+J=</v>
      </c>
      <c r="AA486" s="119">
        <f t="shared" si="345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35"/>
        <v>44663</v>
      </c>
      <c r="B487" s="114">
        <f t="shared" si="327"/>
        <v>1156.33271812</v>
      </c>
      <c r="C487" s="114">
        <f t="shared" si="341"/>
        <v>1000</v>
      </c>
      <c r="D487" s="115">
        <f t="shared" si="336"/>
        <v>6153.09</v>
      </c>
      <c r="E487" s="116">
        <f t="shared" si="323"/>
        <v>6215.24</v>
      </c>
      <c r="F487" s="117">
        <f t="shared" si="324"/>
        <v>44613</v>
      </c>
      <c r="G487" s="118">
        <f t="shared" si="328"/>
        <v>1.0100616113204897E-2</v>
      </c>
      <c r="H487" s="119">
        <f t="shared" si="342"/>
        <v>44671</v>
      </c>
      <c r="I487" s="119">
        <f t="shared" si="329"/>
        <v>44671</v>
      </c>
      <c r="J487" s="120">
        <f t="shared" si="337"/>
        <v>21</v>
      </c>
      <c r="K487" s="120">
        <f t="shared" si="325"/>
        <v>16</v>
      </c>
      <c r="L487" s="8">
        <f t="shared" si="338"/>
        <v>1.00768649</v>
      </c>
      <c r="M487" s="121">
        <f t="shared" si="326"/>
        <v>1.0054002900000001</v>
      </c>
      <c r="N487" s="121">
        <f t="shared" si="346"/>
        <v>1.1415439242303538</v>
      </c>
      <c r="O487" s="114">
        <f t="shared" si="322"/>
        <v>1.15031839</v>
      </c>
      <c r="P487" s="114">
        <f t="shared" si="330"/>
        <v>1150.3183899999999</v>
      </c>
      <c r="Q487" s="11">
        <f t="shared" si="343"/>
        <v>0</v>
      </c>
      <c r="R487" s="30">
        <f t="shared" si="339"/>
        <v>0</v>
      </c>
      <c r="S487" s="8">
        <f t="shared" si="331"/>
        <v>0</v>
      </c>
      <c r="T487" s="123">
        <f t="shared" si="340"/>
        <v>8.5599999999999996E-2</v>
      </c>
      <c r="U487" s="122">
        <f t="shared" si="347"/>
        <v>16</v>
      </c>
      <c r="V487" s="122">
        <v>252</v>
      </c>
      <c r="W487" s="121">
        <f t="shared" si="332"/>
        <v>1.005228403</v>
      </c>
      <c r="X487" s="114">
        <f t="shared" si="333"/>
        <v>6.0143281200000001</v>
      </c>
      <c r="Y487" s="114">
        <f t="shared" si="334"/>
        <v>0</v>
      </c>
      <c r="Z487" s="126" t="str">
        <f t="shared" si="344"/>
        <v>A+J=</v>
      </c>
      <c r="AA487" s="119">
        <f t="shared" si="345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35"/>
        <v>44664</v>
      </c>
      <c r="B488" s="114">
        <f t="shared" si="327"/>
        <v>1157.2633460900001</v>
      </c>
      <c r="C488" s="114">
        <f t="shared" si="341"/>
        <v>1000</v>
      </c>
      <c r="D488" s="115">
        <f t="shared" si="336"/>
        <v>6153.09</v>
      </c>
      <c r="E488" s="116">
        <f t="shared" si="323"/>
        <v>6215.24</v>
      </c>
      <c r="F488" s="117">
        <f t="shared" si="324"/>
        <v>44613</v>
      </c>
      <c r="G488" s="118">
        <f t="shared" si="328"/>
        <v>1.0100616113204897E-2</v>
      </c>
      <c r="H488" s="119">
        <f t="shared" si="342"/>
        <v>44671</v>
      </c>
      <c r="I488" s="119">
        <f t="shared" si="329"/>
        <v>44671</v>
      </c>
      <c r="J488" s="120">
        <f t="shared" si="337"/>
        <v>21</v>
      </c>
      <c r="K488" s="120">
        <f t="shared" si="325"/>
        <v>17</v>
      </c>
      <c r="L488" s="8">
        <f t="shared" si="338"/>
        <v>1.0081688499999999</v>
      </c>
      <c r="M488" s="121">
        <f t="shared" si="326"/>
        <v>1.0054002900000001</v>
      </c>
      <c r="N488" s="121">
        <f t="shared" si="346"/>
        <v>1.1415439242303538</v>
      </c>
      <c r="O488" s="114">
        <f t="shared" si="322"/>
        <v>1.15086902</v>
      </c>
      <c r="P488" s="114">
        <f t="shared" si="330"/>
        <v>1150.8690200000001</v>
      </c>
      <c r="Q488" s="11">
        <f t="shared" si="343"/>
        <v>0</v>
      </c>
      <c r="R488" s="30">
        <f t="shared" si="339"/>
        <v>0</v>
      </c>
      <c r="S488" s="8">
        <f t="shared" si="331"/>
        <v>0</v>
      </c>
      <c r="T488" s="123">
        <f t="shared" si="340"/>
        <v>8.5599999999999996E-2</v>
      </c>
      <c r="U488" s="122">
        <f t="shared" si="347"/>
        <v>17</v>
      </c>
      <c r="V488" s="122">
        <v>252</v>
      </c>
      <c r="W488" s="121">
        <f t="shared" si="332"/>
        <v>1.005556085</v>
      </c>
      <c r="X488" s="114">
        <f t="shared" si="333"/>
        <v>6.3943260899999999</v>
      </c>
      <c r="Y488" s="114">
        <f t="shared" si="334"/>
        <v>0</v>
      </c>
      <c r="Z488" s="126" t="str">
        <f t="shared" si="344"/>
        <v>A+J=</v>
      </c>
      <c r="AA488" s="119">
        <f t="shared" si="345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35"/>
        <v>44665</v>
      </c>
      <c r="B489" s="114">
        <f t="shared" si="327"/>
        <v>1158.1947285700001</v>
      </c>
      <c r="C489" s="114">
        <f t="shared" si="341"/>
        <v>1000</v>
      </c>
      <c r="D489" s="115">
        <f t="shared" si="336"/>
        <v>6153.09</v>
      </c>
      <c r="E489" s="116">
        <f t="shared" si="323"/>
        <v>6215.24</v>
      </c>
      <c r="F489" s="117">
        <f t="shared" si="324"/>
        <v>44613</v>
      </c>
      <c r="G489" s="118">
        <f t="shared" si="328"/>
        <v>1.0100616113204897E-2</v>
      </c>
      <c r="H489" s="119">
        <f t="shared" si="342"/>
        <v>44671</v>
      </c>
      <c r="I489" s="119">
        <f t="shared" si="329"/>
        <v>44671</v>
      </c>
      <c r="J489" s="120">
        <f t="shared" si="337"/>
        <v>21</v>
      </c>
      <c r="K489" s="120">
        <f t="shared" si="325"/>
        <v>18</v>
      </c>
      <c r="L489" s="8">
        <f t="shared" si="338"/>
        <v>1.00865144</v>
      </c>
      <c r="M489" s="121">
        <f t="shared" si="326"/>
        <v>1.0054002900000001</v>
      </c>
      <c r="N489" s="121">
        <f t="shared" si="346"/>
        <v>1.1415439242303538</v>
      </c>
      <c r="O489" s="114">
        <f t="shared" ref="O489:O552" si="348">TRUNC(TRUNC((L489*N489),15),8)</f>
        <v>1.1514199199999999</v>
      </c>
      <c r="P489" s="114">
        <f t="shared" si="330"/>
        <v>1151.41992</v>
      </c>
      <c r="Q489" s="11">
        <f t="shared" si="343"/>
        <v>0</v>
      </c>
      <c r="R489" s="30">
        <f t="shared" si="339"/>
        <v>0</v>
      </c>
      <c r="S489" s="8">
        <f t="shared" si="331"/>
        <v>0</v>
      </c>
      <c r="T489" s="123">
        <f t="shared" si="340"/>
        <v>8.5599999999999996E-2</v>
      </c>
      <c r="U489" s="122">
        <f t="shared" si="347"/>
        <v>18</v>
      </c>
      <c r="V489" s="122">
        <v>252</v>
      </c>
      <c r="W489" s="121">
        <f t="shared" si="332"/>
        <v>1.0058838729999999</v>
      </c>
      <c r="X489" s="114">
        <f t="shared" si="333"/>
        <v>6.7748085700000003</v>
      </c>
      <c r="Y489" s="114">
        <f t="shared" si="334"/>
        <v>0</v>
      </c>
      <c r="Z489" s="126" t="str">
        <f t="shared" si="344"/>
        <v>A+J=</v>
      </c>
      <c r="AA489" s="119">
        <f t="shared" si="345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35"/>
        <v>44666</v>
      </c>
      <c r="B490" s="114">
        <f t="shared" si="327"/>
        <v>1159.12686715</v>
      </c>
      <c r="C490" s="114">
        <f t="shared" si="341"/>
        <v>1000</v>
      </c>
      <c r="D490" s="115">
        <f t="shared" si="336"/>
        <v>6153.09</v>
      </c>
      <c r="E490" s="116">
        <f t="shared" ref="E490:E553" si="349">IF($K490=1,VLOOKUP($A489,$AO$10:$AS$131,4),E489)</f>
        <v>6215.24</v>
      </c>
      <c r="F490" s="117">
        <f t="shared" ref="F490:F553" si="350">IF($K490=1,VLOOKUP($A489,$AO$10:$AS$131,5),F489)</f>
        <v>44613</v>
      </c>
      <c r="G490" s="118">
        <f t="shared" si="328"/>
        <v>1.0100616113204897E-2</v>
      </c>
      <c r="H490" s="119">
        <f t="shared" si="342"/>
        <v>44671</v>
      </c>
      <c r="I490" s="119">
        <f t="shared" si="329"/>
        <v>44671</v>
      </c>
      <c r="J490" s="120">
        <f t="shared" si="337"/>
        <v>21</v>
      </c>
      <c r="K490" s="120">
        <f t="shared" ref="K490:K553" si="351">(J490-(NETWORKDAYS(A490,I490,AD$176:AD$502)-1))</f>
        <v>19</v>
      </c>
      <c r="L490" s="8">
        <f t="shared" si="338"/>
        <v>1.0091342700000001</v>
      </c>
      <c r="M490" s="121">
        <f t="shared" ref="M490:M553" si="352">IF(I490&gt;I489,L489,M489)</f>
        <v>1.0054002900000001</v>
      </c>
      <c r="N490" s="121">
        <f t="shared" si="346"/>
        <v>1.1415439242303538</v>
      </c>
      <c r="O490" s="114">
        <f t="shared" si="348"/>
        <v>1.15197109</v>
      </c>
      <c r="P490" s="114">
        <f t="shared" si="330"/>
        <v>1151.97109</v>
      </c>
      <c r="Q490" s="11">
        <f t="shared" si="343"/>
        <v>0</v>
      </c>
      <c r="R490" s="30">
        <f t="shared" si="339"/>
        <v>0</v>
      </c>
      <c r="S490" s="8">
        <f t="shared" si="331"/>
        <v>0</v>
      </c>
      <c r="T490" s="123">
        <f t="shared" si="340"/>
        <v>8.5599999999999996E-2</v>
      </c>
      <c r="U490" s="122">
        <f t="shared" si="347"/>
        <v>19</v>
      </c>
      <c r="V490" s="122">
        <v>252</v>
      </c>
      <c r="W490" s="121">
        <f t="shared" si="332"/>
        <v>1.006211768</v>
      </c>
      <c r="X490" s="114">
        <f t="shared" si="333"/>
        <v>7.1557771499999996</v>
      </c>
      <c r="Y490" s="114">
        <f t="shared" si="334"/>
        <v>0</v>
      </c>
      <c r="Z490" s="126" t="str">
        <f t="shared" si="344"/>
        <v>A+J=</v>
      </c>
      <c r="AA490" s="119">
        <f t="shared" si="345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35"/>
        <v>44667</v>
      </c>
      <c r="B491" s="114">
        <f t="shared" si="327"/>
        <v>1159.12686715</v>
      </c>
      <c r="C491" s="114">
        <f t="shared" si="341"/>
        <v>1000</v>
      </c>
      <c r="D491" s="115">
        <f t="shared" si="336"/>
        <v>6153.09</v>
      </c>
      <c r="E491" s="116">
        <f t="shared" si="349"/>
        <v>6215.24</v>
      </c>
      <c r="F491" s="117">
        <f t="shared" si="350"/>
        <v>44613</v>
      </c>
      <c r="G491" s="118">
        <f t="shared" si="328"/>
        <v>1.0100616113204897E-2</v>
      </c>
      <c r="H491" s="119">
        <f t="shared" si="342"/>
        <v>44671</v>
      </c>
      <c r="I491" s="119">
        <f t="shared" si="329"/>
        <v>44671</v>
      </c>
      <c r="J491" s="120">
        <f t="shared" si="337"/>
        <v>21</v>
      </c>
      <c r="K491" s="120">
        <f t="shared" si="351"/>
        <v>19</v>
      </c>
      <c r="L491" s="8">
        <f t="shared" si="338"/>
        <v>1.0091342700000001</v>
      </c>
      <c r="M491" s="121">
        <f t="shared" si="352"/>
        <v>1.0054002900000001</v>
      </c>
      <c r="N491" s="121">
        <f t="shared" si="346"/>
        <v>1.1415439242303538</v>
      </c>
      <c r="O491" s="114">
        <f t="shared" si="348"/>
        <v>1.15197109</v>
      </c>
      <c r="P491" s="114">
        <f t="shared" si="330"/>
        <v>1151.97109</v>
      </c>
      <c r="Q491" s="11">
        <f t="shared" si="343"/>
        <v>0</v>
      </c>
      <c r="R491" s="30">
        <f t="shared" si="339"/>
        <v>0</v>
      </c>
      <c r="S491" s="8">
        <f t="shared" si="331"/>
        <v>0</v>
      </c>
      <c r="T491" s="123">
        <f t="shared" si="340"/>
        <v>8.5599999999999996E-2</v>
      </c>
      <c r="U491" s="122">
        <f t="shared" si="347"/>
        <v>19</v>
      </c>
      <c r="V491" s="122">
        <v>252</v>
      </c>
      <c r="W491" s="121">
        <f t="shared" si="332"/>
        <v>1.006211768</v>
      </c>
      <c r="X491" s="114">
        <f t="shared" si="333"/>
        <v>7.1557771499999996</v>
      </c>
      <c r="Y491" s="114">
        <f t="shared" si="334"/>
        <v>0</v>
      </c>
      <c r="Z491" s="126" t="str">
        <f t="shared" si="344"/>
        <v>A+J=</v>
      </c>
      <c r="AA491" s="119">
        <f t="shared" si="345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35"/>
        <v>44668</v>
      </c>
      <c r="B492" s="114">
        <f t="shared" si="327"/>
        <v>1159.12686715</v>
      </c>
      <c r="C492" s="114">
        <f t="shared" si="341"/>
        <v>1000</v>
      </c>
      <c r="D492" s="115">
        <f t="shared" si="336"/>
        <v>6153.09</v>
      </c>
      <c r="E492" s="116">
        <f t="shared" si="349"/>
        <v>6215.24</v>
      </c>
      <c r="F492" s="117">
        <f t="shared" si="350"/>
        <v>44613</v>
      </c>
      <c r="G492" s="118">
        <f t="shared" si="328"/>
        <v>1.0100616113204897E-2</v>
      </c>
      <c r="H492" s="119">
        <f t="shared" si="342"/>
        <v>44671</v>
      </c>
      <c r="I492" s="119">
        <f t="shared" si="329"/>
        <v>44671</v>
      </c>
      <c r="J492" s="120">
        <f t="shared" si="337"/>
        <v>21</v>
      </c>
      <c r="K492" s="120">
        <f t="shared" si="351"/>
        <v>19</v>
      </c>
      <c r="L492" s="8">
        <f t="shared" si="338"/>
        <v>1.0091342700000001</v>
      </c>
      <c r="M492" s="121">
        <f t="shared" si="352"/>
        <v>1.0054002900000001</v>
      </c>
      <c r="N492" s="121">
        <f t="shared" si="346"/>
        <v>1.1415439242303538</v>
      </c>
      <c r="O492" s="114">
        <f t="shared" si="348"/>
        <v>1.15197109</v>
      </c>
      <c r="P492" s="114">
        <f t="shared" si="330"/>
        <v>1151.97109</v>
      </c>
      <c r="Q492" s="11">
        <f t="shared" si="343"/>
        <v>0</v>
      </c>
      <c r="R492" s="30">
        <f t="shared" si="339"/>
        <v>0</v>
      </c>
      <c r="S492" s="8">
        <f t="shared" si="331"/>
        <v>0</v>
      </c>
      <c r="T492" s="123">
        <f t="shared" si="340"/>
        <v>8.5599999999999996E-2</v>
      </c>
      <c r="U492" s="122">
        <f t="shared" si="347"/>
        <v>19</v>
      </c>
      <c r="V492" s="122">
        <v>252</v>
      </c>
      <c r="W492" s="121">
        <f t="shared" si="332"/>
        <v>1.006211768</v>
      </c>
      <c r="X492" s="114">
        <f t="shared" si="333"/>
        <v>7.1557771499999996</v>
      </c>
      <c r="Y492" s="114">
        <f t="shared" si="334"/>
        <v>0</v>
      </c>
      <c r="Z492" s="126" t="str">
        <f t="shared" si="344"/>
        <v>A+J=</v>
      </c>
      <c r="AA492" s="119">
        <f t="shared" si="345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35"/>
        <v>44669</v>
      </c>
      <c r="B493" s="114">
        <f t="shared" si="327"/>
        <v>1159.12686715</v>
      </c>
      <c r="C493" s="114">
        <f t="shared" si="341"/>
        <v>1000</v>
      </c>
      <c r="D493" s="115">
        <f t="shared" si="336"/>
        <v>6153.09</v>
      </c>
      <c r="E493" s="116">
        <f t="shared" si="349"/>
        <v>6215.24</v>
      </c>
      <c r="F493" s="117">
        <f t="shared" si="350"/>
        <v>44613</v>
      </c>
      <c r="G493" s="118">
        <f t="shared" si="328"/>
        <v>1.0100616113204897E-2</v>
      </c>
      <c r="H493" s="119">
        <f t="shared" si="342"/>
        <v>44671</v>
      </c>
      <c r="I493" s="119">
        <f t="shared" si="329"/>
        <v>44671</v>
      </c>
      <c r="J493" s="120">
        <f t="shared" si="337"/>
        <v>21</v>
      </c>
      <c r="K493" s="120">
        <f t="shared" si="351"/>
        <v>19</v>
      </c>
      <c r="L493" s="8">
        <f t="shared" si="338"/>
        <v>1.0091342700000001</v>
      </c>
      <c r="M493" s="121">
        <f t="shared" si="352"/>
        <v>1.0054002900000001</v>
      </c>
      <c r="N493" s="121">
        <f t="shared" si="346"/>
        <v>1.1415439242303538</v>
      </c>
      <c r="O493" s="114">
        <f t="shared" si="348"/>
        <v>1.15197109</v>
      </c>
      <c r="P493" s="114">
        <f t="shared" si="330"/>
        <v>1151.97109</v>
      </c>
      <c r="Q493" s="11">
        <f t="shared" si="343"/>
        <v>0</v>
      </c>
      <c r="R493" s="30">
        <f t="shared" si="339"/>
        <v>0</v>
      </c>
      <c r="S493" s="8">
        <f t="shared" si="331"/>
        <v>0</v>
      </c>
      <c r="T493" s="123">
        <f t="shared" si="340"/>
        <v>8.5599999999999996E-2</v>
      </c>
      <c r="U493" s="122">
        <f t="shared" si="347"/>
        <v>19</v>
      </c>
      <c r="V493" s="122">
        <v>252</v>
      </c>
      <c r="W493" s="121">
        <f t="shared" si="332"/>
        <v>1.006211768</v>
      </c>
      <c r="X493" s="114">
        <f t="shared" si="333"/>
        <v>7.1557771499999996</v>
      </c>
      <c r="Y493" s="114">
        <f t="shared" si="334"/>
        <v>0</v>
      </c>
      <c r="Z493" s="126" t="str">
        <f t="shared" si="344"/>
        <v>A+J=</v>
      </c>
      <c r="AA493" s="119">
        <f t="shared" si="345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35"/>
        <v>44670</v>
      </c>
      <c r="B494" s="114">
        <f t="shared" si="327"/>
        <v>1160.0597421299999</v>
      </c>
      <c r="C494" s="114">
        <f t="shared" si="341"/>
        <v>1000</v>
      </c>
      <c r="D494" s="115">
        <f t="shared" si="336"/>
        <v>6153.09</v>
      </c>
      <c r="E494" s="116">
        <f t="shared" si="349"/>
        <v>6215.24</v>
      </c>
      <c r="F494" s="117">
        <f t="shared" si="350"/>
        <v>44613</v>
      </c>
      <c r="G494" s="118">
        <f t="shared" si="328"/>
        <v>1.0100616113204897E-2</v>
      </c>
      <c r="H494" s="119">
        <f t="shared" si="342"/>
        <v>44671</v>
      </c>
      <c r="I494" s="119">
        <f t="shared" si="329"/>
        <v>44671</v>
      </c>
      <c r="J494" s="120">
        <f t="shared" si="337"/>
        <v>21</v>
      </c>
      <c r="K494" s="120">
        <f t="shared" si="351"/>
        <v>20</v>
      </c>
      <c r="L494" s="8">
        <f t="shared" si="338"/>
        <v>1.00961732</v>
      </c>
      <c r="M494" s="121">
        <f t="shared" si="352"/>
        <v>1.0054002900000001</v>
      </c>
      <c r="N494" s="121">
        <f t="shared" si="346"/>
        <v>1.1415439242303538</v>
      </c>
      <c r="O494" s="114">
        <f t="shared" si="348"/>
        <v>1.1525225100000001</v>
      </c>
      <c r="P494" s="114">
        <f t="shared" si="330"/>
        <v>1152.52251</v>
      </c>
      <c r="Q494" s="11">
        <f t="shared" si="343"/>
        <v>0</v>
      </c>
      <c r="R494" s="30">
        <f t="shared" si="339"/>
        <v>0</v>
      </c>
      <c r="S494" s="8">
        <f t="shared" si="331"/>
        <v>0</v>
      </c>
      <c r="T494" s="123">
        <f t="shared" si="340"/>
        <v>8.5599999999999996E-2</v>
      </c>
      <c r="U494" s="122">
        <f t="shared" si="347"/>
        <v>20</v>
      </c>
      <c r="V494" s="122">
        <v>252</v>
      </c>
      <c r="W494" s="121">
        <f t="shared" si="332"/>
        <v>1.0065397700000001</v>
      </c>
      <c r="X494" s="114">
        <f t="shared" si="333"/>
        <v>7.5372321299999996</v>
      </c>
      <c r="Y494" s="114">
        <f t="shared" si="334"/>
        <v>0</v>
      </c>
      <c r="Z494" s="126" t="str">
        <f t="shared" si="344"/>
        <v>A+J=</v>
      </c>
      <c r="AA494" s="119">
        <f t="shared" si="345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35"/>
        <v>44671</v>
      </c>
      <c r="B495" s="114">
        <f t="shared" si="327"/>
        <v>1160.9933841499999</v>
      </c>
      <c r="C495" s="114">
        <f t="shared" si="341"/>
        <v>1000</v>
      </c>
      <c r="D495" s="115">
        <f t="shared" si="336"/>
        <v>6153.09</v>
      </c>
      <c r="E495" s="116">
        <f t="shared" si="349"/>
        <v>6215.24</v>
      </c>
      <c r="F495" s="117">
        <f t="shared" si="350"/>
        <v>44613</v>
      </c>
      <c r="G495" s="118">
        <f t="shared" si="328"/>
        <v>1.0100616113204897E-2</v>
      </c>
      <c r="H495" s="119">
        <f t="shared" si="342"/>
        <v>44701</v>
      </c>
      <c r="I495" s="119">
        <f t="shared" si="329"/>
        <v>44671</v>
      </c>
      <c r="J495" s="120">
        <f t="shared" si="337"/>
        <v>21</v>
      </c>
      <c r="K495" s="120">
        <f t="shared" si="351"/>
        <v>21</v>
      </c>
      <c r="L495" s="8">
        <f t="shared" si="338"/>
        <v>1.0101006100000001</v>
      </c>
      <c r="M495" s="121">
        <f t="shared" si="352"/>
        <v>1.0054002900000001</v>
      </c>
      <c r="N495" s="121">
        <f t="shared" si="346"/>
        <v>1.1415439242303538</v>
      </c>
      <c r="O495" s="114">
        <f t="shared" si="348"/>
        <v>1.15307421</v>
      </c>
      <c r="P495" s="114">
        <f t="shared" si="330"/>
        <v>1153.07421</v>
      </c>
      <c r="Q495" s="11">
        <f t="shared" si="343"/>
        <v>16</v>
      </c>
      <c r="R495" s="30">
        <f t="shared" si="339"/>
        <v>0</v>
      </c>
      <c r="S495" s="8">
        <f t="shared" si="331"/>
        <v>0</v>
      </c>
      <c r="T495" s="123">
        <f t="shared" si="340"/>
        <v>8.5599999999999996E-2</v>
      </c>
      <c r="U495" s="122">
        <f t="shared" si="347"/>
        <v>21</v>
      </c>
      <c r="V495" s="122">
        <v>252</v>
      </c>
      <c r="W495" s="121">
        <f t="shared" si="332"/>
        <v>1.0068678790000001</v>
      </c>
      <c r="X495" s="114">
        <f t="shared" si="333"/>
        <v>7.9191741499999999</v>
      </c>
      <c r="Y495" s="114">
        <f t="shared" si="334"/>
        <v>7.9191741499999999</v>
      </c>
      <c r="Z495" s="126" t="str">
        <f t="shared" si="344"/>
        <v>A+J=</v>
      </c>
      <c r="AA495" s="119">
        <f t="shared" si="345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35"/>
        <v>44672</v>
      </c>
      <c r="B496" s="114">
        <f t="shared" si="327"/>
        <v>1154.33312342</v>
      </c>
      <c r="C496" s="114">
        <f t="shared" si="341"/>
        <v>1000</v>
      </c>
      <c r="D496" s="115">
        <f t="shared" si="336"/>
        <v>6215.24</v>
      </c>
      <c r="E496" s="116">
        <f t="shared" si="349"/>
        <v>6315.93</v>
      </c>
      <c r="F496" s="117">
        <f t="shared" si="350"/>
        <v>44640</v>
      </c>
      <c r="G496" s="118">
        <f t="shared" si="328"/>
        <v>1.6200500704719456E-2</v>
      </c>
      <c r="H496" s="119">
        <f t="shared" si="342"/>
        <v>44701</v>
      </c>
      <c r="I496" s="119">
        <f t="shared" si="329"/>
        <v>44701</v>
      </c>
      <c r="J496" s="120">
        <f t="shared" si="337"/>
        <v>21</v>
      </c>
      <c r="K496" s="120">
        <f t="shared" si="351"/>
        <v>1</v>
      </c>
      <c r="L496" s="8">
        <f t="shared" si="338"/>
        <v>1.0007655600000001</v>
      </c>
      <c r="M496" s="121">
        <f t="shared" si="352"/>
        <v>1.0101006100000001</v>
      </c>
      <c r="N496" s="121">
        <f t="shared" si="346"/>
        <v>1.1530742142068742</v>
      </c>
      <c r="O496" s="114">
        <f t="shared" si="348"/>
        <v>1.1539569599999999</v>
      </c>
      <c r="P496" s="114">
        <f t="shared" si="330"/>
        <v>1153.95696</v>
      </c>
      <c r="Q496" s="11">
        <f t="shared" si="343"/>
        <v>0</v>
      </c>
      <c r="R496" s="30">
        <f t="shared" si="339"/>
        <v>0</v>
      </c>
      <c r="S496" s="8">
        <f t="shared" si="331"/>
        <v>0</v>
      </c>
      <c r="T496" s="123">
        <f t="shared" si="340"/>
        <v>8.5599999999999996E-2</v>
      </c>
      <c r="U496" s="122">
        <f t="shared" si="347"/>
        <v>1</v>
      </c>
      <c r="V496" s="122">
        <v>252</v>
      </c>
      <c r="W496" s="121">
        <f t="shared" si="332"/>
        <v>1.0003259769999999</v>
      </c>
      <c r="X496" s="114">
        <f t="shared" si="333"/>
        <v>0.37616342000000003</v>
      </c>
      <c r="Y496" s="114">
        <f t="shared" si="334"/>
        <v>0</v>
      </c>
      <c r="Z496" s="126" t="str">
        <f t="shared" si="344"/>
        <v>A+J=</v>
      </c>
      <c r="AA496" s="119">
        <f t="shared" si="345"/>
        <v>44701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35"/>
        <v>44673</v>
      </c>
      <c r="B497" s="114">
        <f t="shared" si="327"/>
        <v>1154.33312342</v>
      </c>
      <c r="C497" s="114">
        <f t="shared" si="341"/>
        <v>1000</v>
      </c>
      <c r="D497" s="115">
        <f t="shared" si="336"/>
        <v>6215.24</v>
      </c>
      <c r="E497" s="116">
        <f t="shared" si="349"/>
        <v>6315.93</v>
      </c>
      <c r="F497" s="117">
        <f t="shared" si="350"/>
        <v>44640</v>
      </c>
      <c r="G497" s="118">
        <f t="shared" si="328"/>
        <v>1.6200500704719456E-2</v>
      </c>
      <c r="H497" s="119">
        <f t="shared" si="342"/>
        <v>44701</v>
      </c>
      <c r="I497" s="119">
        <f t="shared" si="329"/>
        <v>44701</v>
      </c>
      <c r="J497" s="120">
        <f t="shared" si="337"/>
        <v>21</v>
      </c>
      <c r="K497" s="120">
        <f t="shared" si="351"/>
        <v>1</v>
      </c>
      <c r="L497" s="8">
        <f t="shared" si="338"/>
        <v>1.0007655600000001</v>
      </c>
      <c r="M497" s="121">
        <f t="shared" si="352"/>
        <v>1.0101006100000001</v>
      </c>
      <c r="N497" s="121">
        <f t="shared" si="346"/>
        <v>1.1530742142068742</v>
      </c>
      <c r="O497" s="114">
        <f t="shared" si="348"/>
        <v>1.1539569599999999</v>
      </c>
      <c r="P497" s="114">
        <f t="shared" si="330"/>
        <v>1153.95696</v>
      </c>
      <c r="Q497" s="11">
        <f t="shared" si="343"/>
        <v>0</v>
      </c>
      <c r="R497" s="30">
        <f t="shared" si="339"/>
        <v>0</v>
      </c>
      <c r="S497" s="8">
        <f t="shared" si="331"/>
        <v>0</v>
      </c>
      <c r="T497" s="123">
        <f t="shared" si="340"/>
        <v>8.5599999999999996E-2</v>
      </c>
      <c r="U497" s="122">
        <f t="shared" si="347"/>
        <v>1</v>
      </c>
      <c r="V497" s="122">
        <v>252</v>
      </c>
      <c r="W497" s="121">
        <f t="shared" si="332"/>
        <v>1.0003259769999999</v>
      </c>
      <c r="X497" s="114">
        <f t="shared" si="333"/>
        <v>0.37616342000000003</v>
      </c>
      <c r="Y497" s="114">
        <f t="shared" si="334"/>
        <v>0</v>
      </c>
      <c r="Z497" s="126" t="str">
        <f t="shared" si="344"/>
        <v>A+J=</v>
      </c>
      <c r="AA497" s="119">
        <f t="shared" si="345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35"/>
        <v>44674</v>
      </c>
      <c r="B498" s="114">
        <f t="shared" si="327"/>
        <v>1155.5934052100001</v>
      </c>
      <c r="C498" s="114">
        <f t="shared" si="341"/>
        <v>1000</v>
      </c>
      <c r="D498" s="115">
        <f t="shared" si="336"/>
        <v>6215.24</v>
      </c>
      <c r="E498" s="116">
        <f t="shared" si="349"/>
        <v>6315.93</v>
      </c>
      <c r="F498" s="117">
        <f t="shared" si="350"/>
        <v>44640</v>
      </c>
      <c r="G498" s="118">
        <f t="shared" si="328"/>
        <v>1.6200500704719456E-2</v>
      </c>
      <c r="H498" s="119">
        <f t="shared" si="342"/>
        <v>44701</v>
      </c>
      <c r="I498" s="119">
        <f t="shared" si="329"/>
        <v>44701</v>
      </c>
      <c r="J498" s="120">
        <f t="shared" si="337"/>
        <v>21</v>
      </c>
      <c r="K498" s="120">
        <f t="shared" si="351"/>
        <v>2</v>
      </c>
      <c r="L498" s="8">
        <f t="shared" si="338"/>
        <v>1.0015317100000001</v>
      </c>
      <c r="M498" s="121">
        <f t="shared" si="352"/>
        <v>1.0101006100000001</v>
      </c>
      <c r="N498" s="121">
        <f t="shared" si="346"/>
        <v>1.1530742142068742</v>
      </c>
      <c r="O498" s="114">
        <f t="shared" si="348"/>
        <v>1.15484038</v>
      </c>
      <c r="P498" s="114">
        <f t="shared" si="330"/>
        <v>1154.8403800000001</v>
      </c>
      <c r="Q498" s="11">
        <f t="shared" si="343"/>
        <v>0</v>
      </c>
      <c r="R498" s="30">
        <f t="shared" si="339"/>
        <v>0</v>
      </c>
      <c r="S498" s="8">
        <f t="shared" si="331"/>
        <v>0</v>
      </c>
      <c r="T498" s="123">
        <f t="shared" si="340"/>
        <v>8.5599999999999996E-2</v>
      </c>
      <c r="U498" s="122">
        <f t="shared" si="347"/>
        <v>2</v>
      </c>
      <c r="V498" s="122">
        <v>252</v>
      </c>
      <c r="W498" s="121">
        <f t="shared" si="332"/>
        <v>1.00065206</v>
      </c>
      <c r="X498" s="114">
        <f t="shared" si="333"/>
        <v>0.75302521</v>
      </c>
      <c r="Y498" s="114">
        <f t="shared" si="334"/>
        <v>0</v>
      </c>
      <c r="Z498" s="126" t="str">
        <f t="shared" si="344"/>
        <v>A+J=</v>
      </c>
      <c r="AA498" s="119">
        <f t="shared" si="345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35"/>
        <v>44675</v>
      </c>
      <c r="B499" s="114">
        <f t="shared" si="327"/>
        <v>1155.5934052100001</v>
      </c>
      <c r="C499" s="114">
        <f t="shared" si="341"/>
        <v>1000</v>
      </c>
      <c r="D499" s="115">
        <f t="shared" si="336"/>
        <v>6215.24</v>
      </c>
      <c r="E499" s="116">
        <f t="shared" si="349"/>
        <v>6315.93</v>
      </c>
      <c r="F499" s="117">
        <f t="shared" si="350"/>
        <v>44640</v>
      </c>
      <c r="G499" s="118">
        <f t="shared" si="328"/>
        <v>1.6200500704719456E-2</v>
      </c>
      <c r="H499" s="119">
        <f t="shared" si="342"/>
        <v>44701</v>
      </c>
      <c r="I499" s="119">
        <f t="shared" si="329"/>
        <v>44701</v>
      </c>
      <c r="J499" s="120">
        <f t="shared" si="337"/>
        <v>21</v>
      </c>
      <c r="K499" s="120">
        <f t="shared" si="351"/>
        <v>2</v>
      </c>
      <c r="L499" s="8">
        <f t="shared" si="338"/>
        <v>1.0015317100000001</v>
      </c>
      <c r="M499" s="121">
        <f t="shared" si="352"/>
        <v>1.0101006100000001</v>
      </c>
      <c r="N499" s="121">
        <f t="shared" si="346"/>
        <v>1.1530742142068742</v>
      </c>
      <c r="O499" s="114">
        <f t="shared" si="348"/>
        <v>1.15484038</v>
      </c>
      <c r="P499" s="114">
        <f t="shared" si="330"/>
        <v>1154.8403800000001</v>
      </c>
      <c r="Q499" s="11">
        <f t="shared" si="343"/>
        <v>0</v>
      </c>
      <c r="R499" s="30">
        <f t="shared" si="339"/>
        <v>0</v>
      </c>
      <c r="S499" s="8">
        <f t="shared" si="331"/>
        <v>0</v>
      </c>
      <c r="T499" s="123">
        <f t="shared" si="340"/>
        <v>8.5599999999999996E-2</v>
      </c>
      <c r="U499" s="122">
        <f t="shared" si="347"/>
        <v>2</v>
      </c>
      <c r="V499" s="122">
        <v>252</v>
      </c>
      <c r="W499" s="121">
        <f t="shared" si="332"/>
        <v>1.00065206</v>
      </c>
      <c r="X499" s="114">
        <f t="shared" si="333"/>
        <v>0.75302521</v>
      </c>
      <c r="Y499" s="114">
        <f t="shared" si="334"/>
        <v>0</v>
      </c>
      <c r="Z499" s="126" t="str">
        <f t="shared" si="344"/>
        <v>A+J=</v>
      </c>
      <c r="AA499" s="119">
        <f t="shared" si="345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35"/>
        <v>44676</v>
      </c>
      <c r="B500" s="114">
        <f t="shared" si="327"/>
        <v>1155.5934052100001</v>
      </c>
      <c r="C500" s="114">
        <f t="shared" si="341"/>
        <v>1000</v>
      </c>
      <c r="D500" s="115">
        <f t="shared" si="336"/>
        <v>6215.24</v>
      </c>
      <c r="E500" s="116">
        <f t="shared" si="349"/>
        <v>6315.93</v>
      </c>
      <c r="F500" s="117">
        <f t="shared" si="350"/>
        <v>44640</v>
      </c>
      <c r="G500" s="118">
        <f t="shared" si="328"/>
        <v>1.6200500704719456E-2</v>
      </c>
      <c r="H500" s="119">
        <f t="shared" si="342"/>
        <v>44701</v>
      </c>
      <c r="I500" s="119">
        <f t="shared" si="329"/>
        <v>44701</v>
      </c>
      <c r="J500" s="120">
        <f t="shared" si="337"/>
        <v>21</v>
      </c>
      <c r="K500" s="120">
        <f t="shared" si="351"/>
        <v>2</v>
      </c>
      <c r="L500" s="8">
        <f t="shared" si="338"/>
        <v>1.0015317100000001</v>
      </c>
      <c r="M500" s="121">
        <f t="shared" si="352"/>
        <v>1.0101006100000001</v>
      </c>
      <c r="N500" s="121">
        <f t="shared" si="346"/>
        <v>1.1530742142068742</v>
      </c>
      <c r="O500" s="114">
        <f t="shared" si="348"/>
        <v>1.15484038</v>
      </c>
      <c r="P500" s="114">
        <f t="shared" si="330"/>
        <v>1154.8403800000001</v>
      </c>
      <c r="Q500" s="11">
        <f t="shared" si="343"/>
        <v>0</v>
      </c>
      <c r="R500" s="30">
        <f t="shared" si="339"/>
        <v>0</v>
      </c>
      <c r="S500" s="8">
        <f t="shared" si="331"/>
        <v>0</v>
      </c>
      <c r="T500" s="123">
        <f t="shared" si="340"/>
        <v>8.5599999999999996E-2</v>
      </c>
      <c r="U500" s="122">
        <f t="shared" si="347"/>
        <v>2</v>
      </c>
      <c r="V500" s="122">
        <v>252</v>
      </c>
      <c r="W500" s="121">
        <f t="shared" si="332"/>
        <v>1.00065206</v>
      </c>
      <c r="X500" s="114">
        <f t="shared" si="333"/>
        <v>0.75302521</v>
      </c>
      <c r="Y500" s="114">
        <f t="shared" si="334"/>
        <v>0</v>
      </c>
      <c r="Z500" s="126" t="str">
        <f t="shared" si="344"/>
        <v>A+J=</v>
      </c>
      <c r="AA500" s="119">
        <f t="shared" si="345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35"/>
        <v>44677</v>
      </c>
      <c r="B501" s="114">
        <f t="shared" si="327"/>
        <v>1156.85506747</v>
      </c>
      <c r="C501" s="114">
        <f t="shared" si="341"/>
        <v>1000</v>
      </c>
      <c r="D501" s="115">
        <f t="shared" si="336"/>
        <v>6215.24</v>
      </c>
      <c r="E501" s="116">
        <f t="shared" si="349"/>
        <v>6315.93</v>
      </c>
      <c r="F501" s="117">
        <f t="shared" si="350"/>
        <v>44640</v>
      </c>
      <c r="G501" s="118">
        <f t="shared" si="328"/>
        <v>1.6200500704719456E-2</v>
      </c>
      <c r="H501" s="119">
        <f t="shared" si="342"/>
        <v>44701</v>
      </c>
      <c r="I501" s="119">
        <f t="shared" si="329"/>
        <v>44701</v>
      </c>
      <c r="J501" s="120">
        <f t="shared" si="337"/>
        <v>21</v>
      </c>
      <c r="K501" s="120">
        <f t="shared" si="351"/>
        <v>3</v>
      </c>
      <c r="L501" s="8">
        <f t="shared" si="338"/>
        <v>1.0022984399999999</v>
      </c>
      <c r="M501" s="121">
        <f t="shared" si="352"/>
        <v>1.0101006100000001</v>
      </c>
      <c r="N501" s="121">
        <f t="shared" si="346"/>
        <v>1.1530742142068742</v>
      </c>
      <c r="O501" s="114">
        <f t="shared" si="348"/>
        <v>1.1557244799999999</v>
      </c>
      <c r="P501" s="114">
        <f t="shared" si="330"/>
        <v>1155.7244800000001</v>
      </c>
      <c r="Q501" s="11">
        <f t="shared" si="343"/>
        <v>0</v>
      </c>
      <c r="R501" s="30">
        <f t="shared" si="339"/>
        <v>0</v>
      </c>
      <c r="S501" s="8">
        <f t="shared" si="331"/>
        <v>0</v>
      </c>
      <c r="T501" s="123">
        <f t="shared" si="340"/>
        <v>8.5599999999999996E-2</v>
      </c>
      <c r="U501" s="122">
        <f t="shared" si="347"/>
        <v>3</v>
      </c>
      <c r="V501" s="122">
        <v>252</v>
      </c>
      <c r="W501" s="121">
        <f t="shared" si="332"/>
        <v>1.00097825</v>
      </c>
      <c r="X501" s="114">
        <f t="shared" si="333"/>
        <v>1.13058747</v>
      </c>
      <c r="Y501" s="114">
        <f t="shared" si="334"/>
        <v>0</v>
      </c>
      <c r="Z501" s="126" t="str">
        <f t="shared" si="344"/>
        <v>A+J=</v>
      </c>
      <c r="AA501" s="119">
        <f t="shared" si="345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35"/>
        <v>44678</v>
      </c>
      <c r="B502" s="114">
        <f t="shared" si="327"/>
        <v>1158.11811999</v>
      </c>
      <c r="C502" s="114">
        <f t="shared" si="341"/>
        <v>1000</v>
      </c>
      <c r="D502" s="115">
        <f t="shared" si="336"/>
        <v>6215.24</v>
      </c>
      <c r="E502" s="116">
        <f t="shared" si="349"/>
        <v>6315.93</v>
      </c>
      <c r="F502" s="117">
        <f t="shared" si="350"/>
        <v>44640</v>
      </c>
      <c r="G502" s="118">
        <f t="shared" si="328"/>
        <v>1.6200500704719456E-2</v>
      </c>
      <c r="H502" s="119">
        <f t="shared" si="342"/>
        <v>44701</v>
      </c>
      <c r="I502" s="119">
        <f t="shared" si="329"/>
        <v>44701</v>
      </c>
      <c r="J502" s="120">
        <f t="shared" si="337"/>
        <v>21</v>
      </c>
      <c r="K502" s="120">
        <f t="shared" si="351"/>
        <v>4</v>
      </c>
      <c r="L502" s="8">
        <f t="shared" si="338"/>
        <v>1.0030657700000001</v>
      </c>
      <c r="M502" s="121">
        <f t="shared" si="352"/>
        <v>1.0101006100000001</v>
      </c>
      <c r="N502" s="121">
        <f t="shared" si="346"/>
        <v>1.1530742142068742</v>
      </c>
      <c r="O502" s="114">
        <f t="shared" si="348"/>
        <v>1.1566092699999999</v>
      </c>
      <c r="P502" s="114">
        <f t="shared" si="330"/>
        <v>1156.6092699999999</v>
      </c>
      <c r="Q502" s="11">
        <f t="shared" si="343"/>
        <v>0</v>
      </c>
      <c r="R502" s="30">
        <f t="shared" si="339"/>
        <v>0</v>
      </c>
      <c r="S502" s="8">
        <f t="shared" si="331"/>
        <v>0</v>
      </c>
      <c r="T502" s="123">
        <f t="shared" si="340"/>
        <v>8.5599999999999996E-2</v>
      </c>
      <c r="U502" s="122">
        <f t="shared" si="347"/>
        <v>4</v>
      </c>
      <c r="V502" s="122">
        <v>252</v>
      </c>
      <c r="W502" s="121">
        <f t="shared" si="332"/>
        <v>1.0013045460000001</v>
      </c>
      <c r="X502" s="114">
        <f t="shared" si="333"/>
        <v>1.5088499900000001</v>
      </c>
      <c r="Y502" s="114">
        <f t="shared" si="334"/>
        <v>0</v>
      </c>
      <c r="Z502" s="126" t="str">
        <f t="shared" si="344"/>
        <v>A+J=</v>
      </c>
      <c r="AA502" s="119">
        <f t="shared" si="345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35"/>
        <v>44679</v>
      </c>
      <c r="B503" s="114">
        <f t="shared" si="327"/>
        <v>1159.3825437099999</v>
      </c>
      <c r="C503" s="114">
        <f t="shared" si="341"/>
        <v>1000</v>
      </c>
      <c r="D503" s="115">
        <f t="shared" si="336"/>
        <v>6215.24</v>
      </c>
      <c r="E503" s="116">
        <f t="shared" si="349"/>
        <v>6315.93</v>
      </c>
      <c r="F503" s="117">
        <f t="shared" si="350"/>
        <v>44640</v>
      </c>
      <c r="G503" s="118">
        <f t="shared" si="328"/>
        <v>1.6200500704719456E-2</v>
      </c>
      <c r="H503" s="119">
        <f t="shared" si="342"/>
        <v>44701</v>
      </c>
      <c r="I503" s="119">
        <f t="shared" si="329"/>
        <v>44701</v>
      </c>
      <c r="J503" s="120">
        <f t="shared" si="337"/>
        <v>21</v>
      </c>
      <c r="K503" s="120">
        <f t="shared" si="351"/>
        <v>5</v>
      </c>
      <c r="L503" s="8">
        <f t="shared" si="338"/>
        <v>1.0038336800000001</v>
      </c>
      <c r="M503" s="121">
        <f t="shared" si="352"/>
        <v>1.0101006100000001</v>
      </c>
      <c r="N503" s="121">
        <f t="shared" si="346"/>
        <v>1.1530742142068742</v>
      </c>
      <c r="O503" s="114">
        <f t="shared" si="348"/>
        <v>1.15749473</v>
      </c>
      <c r="P503" s="114">
        <f t="shared" si="330"/>
        <v>1157.4947299999999</v>
      </c>
      <c r="Q503" s="11">
        <f t="shared" si="343"/>
        <v>0</v>
      </c>
      <c r="R503" s="30">
        <f t="shared" si="339"/>
        <v>0</v>
      </c>
      <c r="S503" s="8">
        <f t="shared" si="331"/>
        <v>0</v>
      </c>
      <c r="T503" s="123">
        <f t="shared" si="340"/>
        <v>8.5599999999999996E-2</v>
      </c>
      <c r="U503" s="122">
        <f t="shared" si="347"/>
        <v>5</v>
      </c>
      <c r="V503" s="122">
        <v>252</v>
      </c>
      <c r="W503" s="121">
        <f t="shared" si="332"/>
        <v>1.0016309480000001</v>
      </c>
      <c r="X503" s="114">
        <f t="shared" si="333"/>
        <v>1.8878137100000001</v>
      </c>
      <c r="Y503" s="114">
        <f t="shared" si="334"/>
        <v>0</v>
      </c>
      <c r="Z503" s="126" t="str">
        <f t="shared" si="344"/>
        <v>A+J=</v>
      </c>
      <c r="AA503" s="119">
        <f t="shared" si="345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35"/>
        <v>44680</v>
      </c>
      <c r="B504" s="114">
        <f t="shared" si="327"/>
        <v>1160.6483307000001</v>
      </c>
      <c r="C504" s="114">
        <f t="shared" si="341"/>
        <v>1000</v>
      </c>
      <c r="D504" s="115">
        <f t="shared" si="336"/>
        <v>6215.24</v>
      </c>
      <c r="E504" s="116">
        <f t="shared" si="349"/>
        <v>6315.93</v>
      </c>
      <c r="F504" s="117">
        <f t="shared" si="350"/>
        <v>44640</v>
      </c>
      <c r="G504" s="118">
        <f t="shared" si="328"/>
        <v>1.6200500704719456E-2</v>
      </c>
      <c r="H504" s="119">
        <f t="shared" si="342"/>
        <v>44701</v>
      </c>
      <c r="I504" s="119">
        <f t="shared" si="329"/>
        <v>44701</v>
      </c>
      <c r="J504" s="120">
        <f t="shared" si="337"/>
        <v>21</v>
      </c>
      <c r="K504" s="120">
        <f t="shared" si="351"/>
        <v>6</v>
      </c>
      <c r="L504" s="8">
        <f t="shared" si="338"/>
        <v>1.0046021700000001</v>
      </c>
      <c r="M504" s="121">
        <f t="shared" si="352"/>
        <v>1.0101006100000001</v>
      </c>
      <c r="N504" s="121">
        <f t="shared" si="346"/>
        <v>1.1530742142068742</v>
      </c>
      <c r="O504" s="114">
        <f t="shared" si="348"/>
        <v>1.1583808499999999</v>
      </c>
      <c r="P504" s="114">
        <f t="shared" si="330"/>
        <v>1158.38085</v>
      </c>
      <c r="Q504" s="11">
        <f t="shared" si="343"/>
        <v>0</v>
      </c>
      <c r="R504" s="30">
        <f t="shared" si="339"/>
        <v>0</v>
      </c>
      <c r="S504" s="8">
        <f t="shared" si="331"/>
        <v>0</v>
      </c>
      <c r="T504" s="123">
        <f t="shared" si="340"/>
        <v>8.5599999999999996E-2</v>
      </c>
      <c r="U504" s="122">
        <f t="shared" si="347"/>
        <v>6</v>
      </c>
      <c r="V504" s="122">
        <v>252</v>
      </c>
      <c r="W504" s="121">
        <f t="shared" si="332"/>
        <v>1.0019574570000001</v>
      </c>
      <c r="X504" s="114">
        <f t="shared" si="333"/>
        <v>2.2674807000000001</v>
      </c>
      <c r="Y504" s="114">
        <f t="shared" si="334"/>
        <v>0</v>
      </c>
      <c r="Z504" s="126" t="str">
        <f t="shared" si="344"/>
        <v>A+J=</v>
      </c>
      <c r="AA504" s="119">
        <f t="shared" si="345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35"/>
        <v>44681</v>
      </c>
      <c r="B505" s="114">
        <f t="shared" si="327"/>
        <v>1161.91552082</v>
      </c>
      <c r="C505" s="114">
        <f t="shared" si="341"/>
        <v>1000</v>
      </c>
      <c r="D505" s="115">
        <f t="shared" si="336"/>
        <v>6215.24</v>
      </c>
      <c r="E505" s="116">
        <f t="shared" si="349"/>
        <v>6315.93</v>
      </c>
      <c r="F505" s="117">
        <f t="shared" si="350"/>
        <v>44640</v>
      </c>
      <c r="G505" s="118">
        <f t="shared" si="328"/>
        <v>1.6200500704719456E-2</v>
      </c>
      <c r="H505" s="119">
        <f t="shared" si="342"/>
        <v>44701</v>
      </c>
      <c r="I505" s="119">
        <f t="shared" si="329"/>
        <v>44701</v>
      </c>
      <c r="J505" s="120">
        <f t="shared" si="337"/>
        <v>21</v>
      </c>
      <c r="K505" s="120">
        <f t="shared" si="351"/>
        <v>7</v>
      </c>
      <c r="L505" s="8">
        <f t="shared" si="338"/>
        <v>1.00537126</v>
      </c>
      <c r="M505" s="121">
        <f t="shared" si="352"/>
        <v>1.0101006100000001</v>
      </c>
      <c r="N505" s="121">
        <f t="shared" si="346"/>
        <v>1.1530742142068742</v>
      </c>
      <c r="O505" s="114">
        <f t="shared" si="348"/>
        <v>1.15926767</v>
      </c>
      <c r="P505" s="114">
        <f t="shared" si="330"/>
        <v>1159.26767</v>
      </c>
      <c r="Q505" s="11">
        <f t="shared" si="343"/>
        <v>0</v>
      </c>
      <c r="R505" s="30">
        <f t="shared" si="339"/>
        <v>0</v>
      </c>
      <c r="S505" s="8">
        <f t="shared" si="331"/>
        <v>0</v>
      </c>
      <c r="T505" s="123">
        <f t="shared" si="340"/>
        <v>8.5599999999999996E-2</v>
      </c>
      <c r="U505" s="122">
        <f t="shared" si="347"/>
        <v>7</v>
      </c>
      <c r="V505" s="122">
        <v>252</v>
      </c>
      <c r="W505" s="121">
        <f t="shared" si="332"/>
        <v>1.0022840719999999</v>
      </c>
      <c r="X505" s="114">
        <f t="shared" si="333"/>
        <v>2.6478508199999999</v>
      </c>
      <c r="Y505" s="114">
        <f t="shared" si="334"/>
        <v>0</v>
      </c>
      <c r="Z505" s="126" t="str">
        <f t="shared" si="344"/>
        <v>A+J=</v>
      </c>
      <c r="AA505" s="119">
        <f t="shared" si="345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35"/>
        <v>44682</v>
      </c>
      <c r="B506" s="114">
        <f t="shared" si="327"/>
        <v>1161.91552082</v>
      </c>
      <c r="C506" s="114">
        <f t="shared" si="341"/>
        <v>1000</v>
      </c>
      <c r="D506" s="115">
        <f t="shared" si="336"/>
        <v>6215.24</v>
      </c>
      <c r="E506" s="116">
        <f t="shared" si="349"/>
        <v>6315.93</v>
      </c>
      <c r="F506" s="117">
        <f t="shared" si="350"/>
        <v>44640</v>
      </c>
      <c r="G506" s="118">
        <f t="shared" si="328"/>
        <v>1.6200500704719456E-2</v>
      </c>
      <c r="H506" s="119">
        <f t="shared" si="342"/>
        <v>44701</v>
      </c>
      <c r="I506" s="119">
        <f t="shared" si="329"/>
        <v>44701</v>
      </c>
      <c r="J506" s="120">
        <f t="shared" si="337"/>
        <v>21</v>
      </c>
      <c r="K506" s="120">
        <f t="shared" si="351"/>
        <v>7</v>
      </c>
      <c r="L506" s="8">
        <f t="shared" si="338"/>
        <v>1.00537126</v>
      </c>
      <c r="M506" s="121">
        <f t="shared" si="352"/>
        <v>1.0101006100000001</v>
      </c>
      <c r="N506" s="121">
        <f t="shared" si="346"/>
        <v>1.1530742142068742</v>
      </c>
      <c r="O506" s="114">
        <f t="shared" si="348"/>
        <v>1.15926767</v>
      </c>
      <c r="P506" s="114">
        <f t="shared" si="330"/>
        <v>1159.26767</v>
      </c>
      <c r="Q506" s="11">
        <f t="shared" si="343"/>
        <v>0</v>
      </c>
      <c r="R506" s="30">
        <f t="shared" si="339"/>
        <v>0</v>
      </c>
      <c r="S506" s="8">
        <f t="shared" si="331"/>
        <v>0</v>
      </c>
      <c r="T506" s="123">
        <f t="shared" si="340"/>
        <v>8.5599999999999996E-2</v>
      </c>
      <c r="U506" s="122">
        <f t="shared" si="347"/>
        <v>7</v>
      </c>
      <c r="V506" s="122">
        <v>252</v>
      </c>
      <c r="W506" s="121">
        <f t="shared" si="332"/>
        <v>1.0022840719999999</v>
      </c>
      <c r="X506" s="114">
        <f t="shared" si="333"/>
        <v>2.6478508199999999</v>
      </c>
      <c r="Y506" s="114">
        <f t="shared" si="334"/>
        <v>0</v>
      </c>
      <c r="Z506" s="126" t="str">
        <f t="shared" si="344"/>
        <v>A+J=</v>
      </c>
      <c r="AA506" s="119">
        <f t="shared" si="345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35"/>
        <v>44683</v>
      </c>
      <c r="B507" s="114">
        <f t="shared" si="327"/>
        <v>1161.91552082</v>
      </c>
      <c r="C507" s="114">
        <f t="shared" si="341"/>
        <v>1000</v>
      </c>
      <c r="D507" s="115">
        <f t="shared" si="336"/>
        <v>6215.24</v>
      </c>
      <c r="E507" s="116">
        <f t="shared" si="349"/>
        <v>6315.93</v>
      </c>
      <c r="F507" s="117">
        <f t="shared" si="350"/>
        <v>44640</v>
      </c>
      <c r="G507" s="118">
        <f t="shared" si="328"/>
        <v>1.6200500704719456E-2</v>
      </c>
      <c r="H507" s="119">
        <f t="shared" si="342"/>
        <v>44701</v>
      </c>
      <c r="I507" s="119">
        <f t="shared" si="329"/>
        <v>44701</v>
      </c>
      <c r="J507" s="120">
        <f t="shared" si="337"/>
        <v>21</v>
      </c>
      <c r="K507" s="120">
        <f t="shared" si="351"/>
        <v>7</v>
      </c>
      <c r="L507" s="8">
        <f t="shared" si="338"/>
        <v>1.00537126</v>
      </c>
      <c r="M507" s="121">
        <f t="shared" si="352"/>
        <v>1.0101006100000001</v>
      </c>
      <c r="N507" s="121">
        <f t="shared" si="346"/>
        <v>1.1530742142068742</v>
      </c>
      <c r="O507" s="114">
        <f t="shared" si="348"/>
        <v>1.15926767</v>
      </c>
      <c r="P507" s="114">
        <f t="shared" si="330"/>
        <v>1159.26767</v>
      </c>
      <c r="Q507" s="11">
        <f t="shared" si="343"/>
        <v>0</v>
      </c>
      <c r="R507" s="30">
        <f t="shared" si="339"/>
        <v>0</v>
      </c>
      <c r="S507" s="8">
        <f t="shared" si="331"/>
        <v>0</v>
      </c>
      <c r="T507" s="123">
        <f t="shared" si="340"/>
        <v>8.5599999999999996E-2</v>
      </c>
      <c r="U507" s="122">
        <f t="shared" si="347"/>
        <v>7</v>
      </c>
      <c r="V507" s="122">
        <v>252</v>
      </c>
      <c r="W507" s="121">
        <f t="shared" si="332"/>
        <v>1.0022840719999999</v>
      </c>
      <c r="X507" s="114">
        <f t="shared" si="333"/>
        <v>2.6478508199999999</v>
      </c>
      <c r="Y507" s="114">
        <f t="shared" si="334"/>
        <v>0</v>
      </c>
      <c r="Z507" s="126" t="str">
        <f t="shared" si="344"/>
        <v>A+J=</v>
      </c>
      <c r="AA507" s="119">
        <f t="shared" si="345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35"/>
        <v>44684</v>
      </c>
      <c r="B508" s="114">
        <f t="shared" si="327"/>
        <v>1163.18408613</v>
      </c>
      <c r="C508" s="114">
        <f t="shared" si="341"/>
        <v>1000</v>
      </c>
      <c r="D508" s="115">
        <f t="shared" si="336"/>
        <v>6215.24</v>
      </c>
      <c r="E508" s="116">
        <f t="shared" si="349"/>
        <v>6315.93</v>
      </c>
      <c r="F508" s="117">
        <f t="shared" si="350"/>
        <v>44640</v>
      </c>
      <c r="G508" s="118">
        <f t="shared" si="328"/>
        <v>1.6200500704719456E-2</v>
      </c>
      <c r="H508" s="119">
        <f t="shared" si="342"/>
        <v>44701</v>
      </c>
      <c r="I508" s="119">
        <f t="shared" si="329"/>
        <v>44701</v>
      </c>
      <c r="J508" s="120">
        <f t="shared" si="337"/>
        <v>21</v>
      </c>
      <c r="K508" s="120">
        <f t="shared" si="351"/>
        <v>8</v>
      </c>
      <c r="L508" s="8">
        <f t="shared" si="338"/>
        <v>1.0061409299999999</v>
      </c>
      <c r="M508" s="121">
        <f t="shared" si="352"/>
        <v>1.0101006100000001</v>
      </c>
      <c r="N508" s="121">
        <f t="shared" si="346"/>
        <v>1.1530742142068742</v>
      </c>
      <c r="O508" s="114">
        <f t="shared" si="348"/>
        <v>1.16015516</v>
      </c>
      <c r="P508" s="114">
        <f t="shared" si="330"/>
        <v>1160.15516</v>
      </c>
      <c r="Q508" s="11">
        <f t="shared" si="343"/>
        <v>0</v>
      </c>
      <c r="R508" s="30">
        <f t="shared" si="339"/>
        <v>0</v>
      </c>
      <c r="S508" s="8">
        <f t="shared" si="331"/>
        <v>0</v>
      </c>
      <c r="T508" s="123">
        <f t="shared" si="340"/>
        <v>8.5599999999999996E-2</v>
      </c>
      <c r="U508" s="122">
        <f t="shared" si="347"/>
        <v>8</v>
      </c>
      <c r="V508" s="122">
        <v>252</v>
      </c>
      <c r="W508" s="121">
        <f t="shared" si="332"/>
        <v>1.002610794</v>
      </c>
      <c r="X508" s="114">
        <f t="shared" si="333"/>
        <v>3.0289261299999999</v>
      </c>
      <c r="Y508" s="114">
        <f t="shared" si="334"/>
        <v>0</v>
      </c>
      <c r="Z508" s="126" t="str">
        <f t="shared" si="344"/>
        <v>A+J=</v>
      </c>
      <c r="AA508" s="119">
        <f t="shared" si="345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35"/>
        <v>44685</v>
      </c>
      <c r="B509" s="114">
        <f t="shared" si="327"/>
        <v>1164.4540464499999</v>
      </c>
      <c r="C509" s="114">
        <f t="shared" si="341"/>
        <v>1000</v>
      </c>
      <c r="D509" s="115">
        <f t="shared" si="336"/>
        <v>6215.24</v>
      </c>
      <c r="E509" s="116">
        <f t="shared" si="349"/>
        <v>6315.93</v>
      </c>
      <c r="F509" s="117">
        <f t="shared" si="350"/>
        <v>44640</v>
      </c>
      <c r="G509" s="118">
        <f t="shared" si="328"/>
        <v>1.6200500704719456E-2</v>
      </c>
      <c r="H509" s="119">
        <f t="shared" si="342"/>
        <v>44701</v>
      </c>
      <c r="I509" s="119">
        <f t="shared" si="329"/>
        <v>44701</v>
      </c>
      <c r="J509" s="120">
        <f t="shared" si="337"/>
        <v>21</v>
      </c>
      <c r="K509" s="120">
        <f t="shared" si="351"/>
        <v>9</v>
      </c>
      <c r="L509" s="8">
        <f t="shared" si="338"/>
        <v>1.0069112</v>
      </c>
      <c r="M509" s="121">
        <f t="shared" si="352"/>
        <v>1.0101006100000001</v>
      </c>
      <c r="N509" s="121">
        <f t="shared" si="346"/>
        <v>1.1530742142068742</v>
      </c>
      <c r="O509" s="114">
        <f t="shared" si="348"/>
        <v>1.16104334</v>
      </c>
      <c r="P509" s="114">
        <f t="shared" si="330"/>
        <v>1161.0433399999999</v>
      </c>
      <c r="Q509" s="11">
        <f t="shared" si="343"/>
        <v>0</v>
      </c>
      <c r="R509" s="30">
        <f t="shared" si="339"/>
        <v>0</v>
      </c>
      <c r="S509" s="8">
        <f t="shared" si="331"/>
        <v>0</v>
      </c>
      <c r="T509" s="123">
        <f t="shared" si="340"/>
        <v>8.5599999999999996E-2</v>
      </c>
      <c r="U509" s="122">
        <f t="shared" si="347"/>
        <v>9</v>
      </c>
      <c r="V509" s="122">
        <v>252</v>
      </c>
      <c r="W509" s="121">
        <f t="shared" si="332"/>
        <v>1.0029376219999999</v>
      </c>
      <c r="X509" s="114">
        <f t="shared" si="333"/>
        <v>3.4107064500000002</v>
      </c>
      <c r="Y509" s="114">
        <f t="shared" si="334"/>
        <v>0</v>
      </c>
      <c r="Z509" s="126" t="str">
        <f t="shared" si="344"/>
        <v>A+J=</v>
      </c>
      <c r="AA509" s="119">
        <f t="shared" si="345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35"/>
        <v>44686</v>
      </c>
      <c r="B510" s="114">
        <f t="shared" si="327"/>
        <v>1165.7253726599999</v>
      </c>
      <c r="C510" s="114">
        <f t="shared" si="341"/>
        <v>1000</v>
      </c>
      <c r="D510" s="115">
        <f t="shared" si="336"/>
        <v>6215.24</v>
      </c>
      <c r="E510" s="116">
        <f t="shared" si="349"/>
        <v>6315.93</v>
      </c>
      <c r="F510" s="117">
        <f t="shared" si="350"/>
        <v>44640</v>
      </c>
      <c r="G510" s="118">
        <f t="shared" si="328"/>
        <v>1.6200500704719456E-2</v>
      </c>
      <c r="H510" s="119">
        <f t="shared" si="342"/>
        <v>44701</v>
      </c>
      <c r="I510" s="119">
        <f t="shared" si="329"/>
        <v>44701</v>
      </c>
      <c r="J510" s="120">
        <f t="shared" si="337"/>
        <v>21</v>
      </c>
      <c r="K510" s="120">
        <f t="shared" si="351"/>
        <v>10</v>
      </c>
      <c r="L510" s="8">
        <f t="shared" si="338"/>
        <v>1.0076820500000001</v>
      </c>
      <c r="M510" s="121">
        <f t="shared" si="352"/>
        <v>1.0101006100000001</v>
      </c>
      <c r="N510" s="121">
        <f t="shared" si="346"/>
        <v>1.1530742142068742</v>
      </c>
      <c r="O510" s="114">
        <f t="shared" si="348"/>
        <v>1.16193218</v>
      </c>
      <c r="P510" s="114">
        <f t="shared" si="330"/>
        <v>1161.93218</v>
      </c>
      <c r="Q510" s="11">
        <f t="shared" si="343"/>
        <v>0</v>
      </c>
      <c r="R510" s="30">
        <f t="shared" si="339"/>
        <v>0</v>
      </c>
      <c r="S510" s="8">
        <f t="shared" si="331"/>
        <v>0</v>
      </c>
      <c r="T510" s="123">
        <f t="shared" si="340"/>
        <v>8.5599999999999996E-2</v>
      </c>
      <c r="U510" s="122">
        <f t="shared" si="347"/>
        <v>10</v>
      </c>
      <c r="V510" s="122">
        <v>252</v>
      </c>
      <c r="W510" s="121">
        <f t="shared" si="332"/>
        <v>1.003264556</v>
      </c>
      <c r="X510" s="114">
        <f t="shared" si="333"/>
        <v>3.7931926599999999</v>
      </c>
      <c r="Y510" s="114">
        <f t="shared" si="334"/>
        <v>0</v>
      </c>
      <c r="Z510" s="126" t="str">
        <f t="shared" si="344"/>
        <v>A+J=</v>
      </c>
      <c r="AA510" s="119">
        <f t="shared" si="345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35"/>
        <v>44687</v>
      </c>
      <c r="B511" s="114">
        <f t="shared" si="327"/>
        <v>1166.9981081599999</v>
      </c>
      <c r="C511" s="114">
        <f t="shared" si="341"/>
        <v>1000</v>
      </c>
      <c r="D511" s="115">
        <f t="shared" si="336"/>
        <v>6215.24</v>
      </c>
      <c r="E511" s="116">
        <f t="shared" si="349"/>
        <v>6315.93</v>
      </c>
      <c r="F511" s="117">
        <f t="shared" si="350"/>
        <v>44640</v>
      </c>
      <c r="G511" s="118">
        <f t="shared" si="328"/>
        <v>1.6200500704719456E-2</v>
      </c>
      <c r="H511" s="119">
        <f t="shared" si="342"/>
        <v>44701</v>
      </c>
      <c r="I511" s="119">
        <f t="shared" si="329"/>
        <v>44701</v>
      </c>
      <c r="J511" s="120">
        <f t="shared" si="337"/>
        <v>21</v>
      </c>
      <c r="K511" s="120">
        <f t="shared" si="351"/>
        <v>11</v>
      </c>
      <c r="L511" s="8">
        <f t="shared" si="338"/>
        <v>1.0084534999999999</v>
      </c>
      <c r="M511" s="121">
        <f t="shared" si="352"/>
        <v>1.0101006100000001</v>
      </c>
      <c r="N511" s="121">
        <f t="shared" si="346"/>
        <v>1.1530742142068742</v>
      </c>
      <c r="O511" s="114">
        <f t="shared" si="348"/>
        <v>1.1628217199999999</v>
      </c>
      <c r="P511" s="114">
        <f t="shared" si="330"/>
        <v>1162.8217199999999</v>
      </c>
      <c r="Q511" s="11">
        <f t="shared" si="343"/>
        <v>0</v>
      </c>
      <c r="R511" s="30">
        <f t="shared" si="339"/>
        <v>0</v>
      </c>
      <c r="S511" s="8">
        <f t="shared" si="331"/>
        <v>0</v>
      </c>
      <c r="T511" s="123">
        <f t="shared" si="340"/>
        <v>8.5599999999999996E-2</v>
      </c>
      <c r="U511" s="122">
        <f t="shared" si="347"/>
        <v>11</v>
      </c>
      <c r="V511" s="122">
        <v>252</v>
      </c>
      <c r="W511" s="121">
        <f t="shared" si="332"/>
        <v>1.0035915980000001</v>
      </c>
      <c r="X511" s="114">
        <f t="shared" si="333"/>
        <v>4.1763881600000001</v>
      </c>
      <c r="Y511" s="114">
        <f t="shared" si="334"/>
        <v>0</v>
      </c>
      <c r="Z511" s="126" t="str">
        <f t="shared" si="344"/>
        <v>A+J=</v>
      </c>
      <c r="AA511" s="119">
        <f t="shared" si="345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35"/>
        <v>44688</v>
      </c>
      <c r="B512" s="114">
        <f t="shared" si="327"/>
        <v>1168.2722202999998</v>
      </c>
      <c r="C512" s="114">
        <f t="shared" si="341"/>
        <v>1000</v>
      </c>
      <c r="D512" s="115">
        <f t="shared" si="336"/>
        <v>6215.24</v>
      </c>
      <c r="E512" s="116">
        <f t="shared" si="349"/>
        <v>6315.93</v>
      </c>
      <c r="F512" s="117">
        <f t="shared" si="350"/>
        <v>44640</v>
      </c>
      <c r="G512" s="118">
        <f t="shared" si="328"/>
        <v>1.6200500704719456E-2</v>
      </c>
      <c r="H512" s="119">
        <f t="shared" si="342"/>
        <v>44701</v>
      </c>
      <c r="I512" s="119">
        <f t="shared" si="329"/>
        <v>44701</v>
      </c>
      <c r="J512" s="120">
        <f t="shared" si="337"/>
        <v>21</v>
      </c>
      <c r="K512" s="120">
        <f t="shared" si="351"/>
        <v>12</v>
      </c>
      <c r="L512" s="8">
        <f t="shared" si="338"/>
        <v>1.0092255299999999</v>
      </c>
      <c r="M512" s="121">
        <f t="shared" si="352"/>
        <v>1.0101006100000001</v>
      </c>
      <c r="N512" s="121">
        <f t="shared" si="346"/>
        <v>1.1530742142068742</v>
      </c>
      <c r="O512" s="114">
        <f t="shared" si="348"/>
        <v>1.1637119300000001</v>
      </c>
      <c r="P512" s="114">
        <f t="shared" si="330"/>
        <v>1163.7119299999999</v>
      </c>
      <c r="Q512" s="11">
        <f t="shared" si="343"/>
        <v>0</v>
      </c>
      <c r="R512" s="30">
        <f t="shared" si="339"/>
        <v>0</v>
      </c>
      <c r="S512" s="8">
        <f t="shared" si="331"/>
        <v>0</v>
      </c>
      <c r="T512" s="123">
        <f t="shared" si="340"/>
        <v>8.5599999999999996E-2</v>
      </c>
      <c r="U512" s="122">
        <f t="shared" si="347"/>
        <v>12</v>
      </c>
      <c r="V512" s="122">
        <v>252</v>
      </c>
      <c r="W512" s="121">
        <f t="shared" si="332"/>
        <v>1.003918745</v>
      </c>
      <c r="X512" s="114">
        <f t="shared" si="333"/>
        <v>4.5602903000000001</v>
      </c>
      <c r="Y512" s="114">
        <f t="shared" si="334"/>
        <v>0</v>
      </c>
      <c r="Z512" s="126" t="str">
        <f t="shared" si="344"/>
        <v>A+J=</v>
      </c>
      <c r="AA512" s="119">
        <f t="shared" si="345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35"/>
        <v>44689</v>
      </c>
      <c r="B513" s="114">
        <f t="shared" si="327"/>
        <v>1168.2722202999998</v>
      </c>
      <c r="C513" s="114">
        <f t="shared" si="341"/>
        <v>1000</v>
      </c>
      <c r="D513" s="115">
        <f t="shared" si="336"/>
        <v>6215.24</v>
      </c>
      <c r="E513" s="116">
        <f t="shared" si="349"/>
        <v>6315.93</v>
      </c>
      <c r="F513" s="117">
        <f t="shared" si="350"/>
        <v>44640</v>
      </c>
      <c r="G513" s="118">
        <f t="shared" si="328"/>
        <v>1.6200500704719456E-2</v>
      </c>
      <c r="H513" s="119">
        <f t="shared" si="342"/>
        <v>44701</v>
      </c>
      <c r="I513" s="119">
        <f t="shared" si="329"/>
        <v>44701</v>
      </c>
      <c r="J513" s="120">
        <f t="shared" si="337"/>
        <v>21</v>
      </c>
      <c r="K513" s="120">
        <f t="shared" si="351"/>
        <v>12</v>
      </c>
      <c r="L513" s="8">
        <f t="shared" si="338"/>
        <v>1.0092255299999999</v>
      </c>
      <c r="M513" s="121">
        <f t="shared" si="352"/>
        <v>1.0101006100000001</v>
      </c>
      <c r="N513" s="121">
        <f t="shared" si="346"/>
        <v>1.1530742142068742</v>
      </c>
      <c r="O513" s="114">
        <f t="shared" si="348"/>
        <v>1.1637119300000001</v>
      </c>
      <c r="P513" s="114">
        <f t="shared" si="330"/>
        <v>1163.7119299999999</v>
      </c>
      <c r="Q513" s="11">
        <f t="shared" si="343"/>
        <v>0</v>
      </c>
      <c r="R513" s="30">
        <f t="shared" si="339"/>
        <v>0</v>
      </c>
      <c r="S513" s="8">
        <f t="shared" si="331"/>
        <v>0</v>
      </c>
      <c r="T513" s="123">
        <f t="shared" si="340"/>
        <v>8.5599999999999996E-2</v>
      </c>
      <c r="U513" s="122">
        <f t="shared" si="347"/>
        <v>12</v>
      </c>
      <c r="V513" s="122">
        <v>252</v>
      </c>
      <c r="W513" s="121">
        <f t="shared" si="332"/>
        <v>1.003918745</v>
      </c>
      <c r="X513" s="114">
        <f t="shared" si="333"/>
        <v>4.5602903000000001</v>
      </c>
      <c r="Y513" s="114">
        <f t="shared" si="334"/>
        <v>0</v>
      </c>
      <c r="Z513" s="126" t="str">
        <f t="shared" si="344"/>
        <v>A+J=</v>
      </c>
      <c r="AA513" s="119">
        <f t="shared" si="345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35"/>
        <v>44690</v>
      </c>
      <c r="B514" s="114">
        <f t="shared" si="327"/>
        <v>1168.2722202999998</v>
      </c>
      <c r="C514" s="114">
        <f t="shared" si="341"/>
        <v>1000</v>
      </c>
      <c r="D514" s="115">
        <f t="shared" si="336"/>
        <v>6215.24</v>
      </c>
      <c r="E514" s="116">
        <f t="shared" si="349"/>
        <v>6315.93</v>
      </c>
      <c r="F514" s="117">
        <f t="shared" si="350"/>
        <v>44640</v>
      </c>
      <c r="G514" s="118">
        <f t="shared" si="328"/>
        <v>1.6200500704719456E-2</v>
      </c>
      <c r="H514" s="119">
        <f t="shared" si="342"/>
        <v>44701</v>
      </c>
      <c r="I514" s="119">
        <f t="shared" si="329"/>
        <v>44701</v>
      </c>
      <c r="J514" s="120">
        <f t="shared" si="337"/>
        <v>21</v>
      </c>
      <c r="K514" s="120">
        <f t="shared" si="351"/>
        <v>12</v>
      </c>
      <c r="L514" s="8">
        <f t="shared" si="338"/>
        <v>1.0092255299999999</v>
      </c>
      <c r="M514" s="121">
        <f t="shared" si="352"/>
        <v>1.0101006100000001</v>
      </c>
      <c r="N514" s="121">
        <f t="shared" si="346"/>
        <v>1.1530742142068742</v>
      </c>
      <c r="O514" s="114">
        <f t="shared" si="348"/>
        <v>1.1637119300000001</v>
      </c>
      <c r="P514" s="114">
        <f t="shared" si="330"/>
        <v>1163.7119299999999</v>
      </c>
      <c r="Q514" s="11">
        <f t="shared" si="343"/>
        <v>0</v>
      </c>
      <c r="R514" s="30">
        <f t="shared" si="339"/>
        <v>0</v>
      </c>
      <c r="S514" s="8">
        <f t="shared" si="331"/>
        <v>0</v>
      </c>
      <c r="T514" s="123">
        <f t="shared" si="340"/>
        <v>8.5599999999999996E-2</v>
      </c>
      <c r="U514" s="122">
        <f t="shared" si="347"/>
        <v>12</v>
      </c>
      <c r="V514" s="122">
        <v>252</v>
      </c>
      <c r="W514" s="121">
        <f t="shared" si="332"/>
        <v>1.003918745</v>
      </c>
      <c r="X514" s="114">
        <f t="shared" si="333"/>
        <v>4.5602903000000001</v>
      </c>
      <c r="Y514" s="114">
        <f t="shared" si="334"/>
        <v>0</v>
      </c>
      <c r="Z514" s="126" t="str">
        <f t="shared" si="344"/>
        <v>A+J=</v>
      </c>
      <c r="AA514" s="119">
        <f t="shared" si="345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35"/>
        <v>44691</v>
      </c>
      <c r="B515" s="114">
        <f t="shared" si="327"/>
        <v>1169.54773361</v>
      </c>
      <c r="C515" s="114">
        <f t="shared" si="341"/>
        <v>1000</v>
      </c>
      <c r="D515" s="115">
        <f t="shared" si="336"/>
        <v>6215.24</v>
      </c>
      <c r="E515" s="116">
        <f t="shared" si="349"/>
        <v>6315.93</v>
      </c>
      <c r="F515" s="117">
        <f t="shared" si="350"/>
        <v>44640</v>
      </c>
      <c r="G515" s="118">
        <f t="shared" si="328"/>
        <v>1.6200500704719456E-2</v>
      </c>
      <c r="H515" s="119">
        <f t="shared" si="342"/>
        <v>44701</v>
      </c>
      <c r="I515" s="119">
        <f t="shared" si="329"/>
        <v>44701</v>
      </c>
      <c r="J515" s="120">
        <f t="shared" si="337"/>
        <v>21</v>
      </c>
      <c r="K515" s="120">
        <f t="shared" si="351"/>
        <v>13</v>
      </c>
      <c r="L515" s="8">
        <f t="shared" si="338"/>
        <v>1.0099981600000001</v>
      </c>
      <c r="M515" s="121">
        <f t="shared" si="352"/>
        <v>1.0101006100000001</v>
      </c>
      <c r="N515" s="121">
        <f t="shared" si="346"/>
        <v>1.1530742142068742</v>
      </c>
      <c r="O515" s="114">
        <f t="shared" si="348"/>
        <v>1.16460283</v>
      </c>
      <c r="P515" s="114">
        <f t="shared" si="330"/>
        <v>1164.60283</v>
      </c>
      <c r="Q515" s="11">
        <f t="shared" si="343"/>
        <v>0</v>
      </c>
      <c r="R515" s="30">
        <f t="shared" si="339"/>
        <v>0</v>
      </c>
      <c r="S515" s="8">
        <f t="shared" si="331"/>
        <v>0</v>
      </c>
      <c r="T515" s="123">
        <f t="shared" si="340"/>
        <v>8.5599999999999996E-2</v>
      </c>
      <c r="U515" s="122">
        <f t="shared" si="347"/>
        <v>13</v>
      </c>
      <c r="V515" s="122">
        <v>252</v>
      </c>
      <c r="W515" s="121">
        <f t="shared" si="332"/>
        <v>1.004246</v>
      </c>
      <c r="X515" s="114">
        <f t="shared" si="333"/>
        <v>4.9449036099999999</v>
      </c>
      <c r="Y515" s="114">
        <f t="shared" si="334"/>
        <v>0</v>
      </c>
      <c r="Z515" s="126" t="str">
        <f t="shared" si="344"/>
        <v>A+J=</v>
      </c>
      <c r="AA515" s="119">
        <f t="shared" si="345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35"/>
        <v>44692</v>
      </c>
      <c r="B516" s="114">
        <f t="shared" si="327"/>
        <v>1170.82462663</v>
      </c>
      <c r="C516" s="114">
        <f t="shared" si="341"/>
        <v>1000</v>
      </c>
      <c r="D516" s="115">
        <f t="shared" si="336"/>
        <v>6215.24</v>
      </c>
      <c r="E516" s="116">
        <f t="shared" si="349"/>
        <v>6315.93</v>
      </c>
      <c r="F516" s="117">
        <f t="shared" si="350"/>
        <v>44640</v>
      </c>
      <c r="G516" s="118">
        <f t="shared" si="328"/>
        <v>1.6200500704719456E-2</v>
      </c>
      <c r="H516" s="119">
        <f t="shared" si="342"/>
        <v>44701</v>
      </c>
      <c r="I516" s="119">
        <f t="shared" si="329"/>
        <v>44701</v>
      </c>
      <c r="J516" s="120">
        <f t="shared" si="337"/>
        <v>21</v>
      </c>
      <c r="K516" s="120">
        <f t="shared" si="351"/>
        <v>14</v>
      </c>
      <c r="L516" s="8">
        <f t="shared" si="338"/>
        <v>1.0107713700000001</v>
      </c>
      <c r="M516" s="121">
        <f t="shared" si="352"/>
        <v>1.0101006100000001</v>
      </c>
      <c r="N516" s="121">
        <f t="shared" si="346"/>
        <v>1.1530742142068742</v>
      </c>
      <c r="O516" s="114">
        <f t="shared" si="348"/>
        <v>1.1654944</v>
      </c>
      <c r="P516" s="114">
        <f t="shared" si="330"/>
        <v>1165.4944</v>
      </c>
      <c r="Q516" s="11">
        <f t="shared" si="343"/>
        <v>0</v>
      </c>
      <c r="R516" s="30">
        <f t="shared" si="339"/>
        <v>0</v>
      </c>
      <c r="S516" s="8">
        <f t="shared" si="331"/>
        <v>0</v>
      </c>
      <c r="T516" s="123">
        <f t="shared" si="340"/>
        <v>8.5599999999999996E-2</v>
      </c>
      <c r="U516" s="122">
        <f t="shared" si="347"/>
        <v>14</v>
      </c>
      <c r="V516" s="122">
        <v>252</v>
      </c>
      <c r="W516" s="121">
        <f t="shared" si="332"/>
        <v>1.0045733610000001</v>
      </c>
      <c r="X516" s="114">
        <f t="shared" si="333"/>
        <v>5.3302266300000003</v>
      </c>
      <c r="Y516" s="114">
        <f t="shared" si="334"/>
        <v>0</v>
      </c>
      <c r="Z516" s="126" t="str">
        <f t="shared" si="344"/>
        <v>A+J=</v>
      </c>
      <c r="AA516" s="119">
        <f t="shared" si="345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35"/>
        <v>44693</v>
      </c>
      <c r="B517" s="114">
        <f t="shared" si="327"/>
        <v>1172.1029215599999</v>
      </c>
      <c r="C517" s="114">
        <f t="shared" si="341"/>
        <v>1000</v>
      </c>
      <c r="D517" s="115">
        <f t="shared" si="336"/>
        <v>6215.24</v>
      </c>
      <c r="E517" s="116">
        <f t="shared" si="349"/>
        <v>6315.93</v>
      </c>
      <c r="F517" s="117">
        <f t="shared" si="350"/>
        <v>44640</v>
      </c>
      <c r="G517" s="118">
        <f t="shared" si="328"/>
        <v>1.6200500704719456E-2</v>
      </c>
      <c r="H517" s="119">
        <f t="shared" si="342"/>
        <v>44701</v>
      </c>
      <c r="I517" s="119">
        <f t="shared" si="329"/>
        <v>44701</v>
      </c>
      <c r="J517" s="120">
        <f t="shared" si="337"/>
        <v>21</v>
      </c>
      <c r="K517" s="120">
        <f t="shared" si="351"/>
        <v>15</v>
      </c>
      <c r="L517" s="8">
        <f t="shared" si="338"/>
        <v>1.0115451799999999</v>
      </c>
      <c r="M517" s="121">
        <f t="shared" si="352"/>
        <v>1.0101006100000001</v>
      </c>
      <c r="N517" s="121">
        <f t="shared" si="346"/>
        <v>1.1530742142068742</v>
      </c>
      <c r="O517" s="114">
        <f t="shared" si="348"/>
        <v>1.1663866599999999</v>
      </c>
      <c r="P517" s="114">
        <f t="shared" si="330"/>
        <v>1166.3866599999999</v>
      </c>
      <c r="Q517" s="11">
        <f t="shared" si="343"/>
        <v>0</v>
      </c>
      <c r="R517" s="30">
        <f t="shared" si="339"/>
        <v>0</v>
      </c>
      <c r="S517" s="8">
        <f t="shared" si="331"/>
        <v>0</v>
      </c>
      <c r="T517" s="123">
        <f t="shared" si="340"/>
        <v>8.5599999999999996E-2</v>
      </c>
      <c r="U517" s="122">
        <f t="shared" si="347"/>
        <v>15</v>
      </c>
      <c r="V517" s="122">
        <v>252</v>
      </c>
      <c r="W517" s="121">
        <f t="shared" si="332"/>
        <v>1.0049008290000001</v>
      </c>
      <c r="X517" s="114">
        <f t="shared" si="333"/>
        <v>5.7162615600000004</v>
      </c>
      <c r="Y517" s="114">
        <f t="shared" si="334"/>
        <v>0</v>
      </c>
      <c r="Z517" s="126" t="str">
        <f t="shared" si="344"/>
        <v>A+J=</v>
      </c>
      <c r="AA517" s="119">
        <f t="shared" si="345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35"/>
        <v>44694</v>
      </c>
      <c r="B518" s="114">
        <f t="shared" si="327"/>
        <v>1173.3826182100001</v>
      </c>
      <c r="C518" s="114">
        <f t="shared" si="341"/>
        <v>1000</v>
      </c>
      <c r="D518" s="115">
        <f t="shared" si="336"/>
        <v>6215.24</v>
      </c>
      <c r="E518" s="116">
        <f t="shared" si="349"/>
        <v>6315.93</v>
      </c>
      <c r="F518" s="117">
        <f t="shared" si="350"/>
        <v>44640</v>
      </c>
      <c r="G518" s="118">
        <f t="shared" si="328"/>
        <v>1.6200500704719456E-2</v>
      </c>
      <c r="H518" s="119">
        <f t="shared" si="342"/>
        <v>44701</v>
      </c>
      <c r="I518" s="119">
        <f t="shared" si="329"/>
        <v>44701</v>
      </c>
      <c r="J518" s="120">
        <f t="shared" si="337"/>
        <v>21</v>
      </c>
      <c r="K518" s="120">
        <f t="shared" si="351"/>
        <v>16</v>
      </c>
      <c r="L518" s="8">
        <f t="shared" si="338"/>
        <v>1.0123195899999999</v>
      </c>
      <c r="M518" s="121">
        <f t="shared" si="352"/>
        <v>1.0101006100000001</v>
      </c>
      <c r="N518" s="121">
        <f t="shared" si="346"/>
        <v>1.1530742142068742</v>
      </c>
      <c r="O518" s="114">
        <f t="shared" si="348"/>
        <v>1.16727961</v>
      </c>
      <c r="P518" s="114">
        <f t="shared" si="330"/>
        <v>1167.27961</v>
      </c>
      <c r="Q518" s="11">
        <f t="shared" si="343"/>
        <v>0</v>
      </c>
      <c r="R518" s="30">
        <f t="shared" si="339"/>
        <v>0</v>
      </c>
      <c r="S518" s="8">
        <f t="shared" si="331"/>
        <v>0</v>
      </c>
      <c r="T518" s="123">
        <f t="shared" si="340"/>
        <v>8.5599999999999996E-2</v>
      </c>
      <c r="U518" s="122">
        <f t="shared" si="347"/>
        <v>16</v>
      </c>
      <c r="V518" s="122">
        <v>252</v>
      </c>
      <c r="W518" s="121">
        <f t="shared" si="332"/>
        <v>1.005228403</v>
      </c>
      <c r="X518" s="114">
        <f t="shared" si="333"/>
        <v>6.1030082099999996</v>
      </c>
      <c r="Y518" s="114">
        <f t="shared" si="334"/>
        <v>0</v>
      </c>
      <c r="Z518" s="126" t="str">
        <f t="shared" si="344"/>
        <v>A+J=</v>
      </c>
      <c r="AA518" s="119">
        <f t="shared" si="345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35"/>
        <v>44695</v>
      </c>
      <c r="B519" s="114">
        <f t="shared" si="327"/>
        <v>1174.6636997600001</v>
      </c>
      <c r="C519" s="114">
        <f t="shared" si="341"/>
        <v>1000</v>
      </c>
      <c r="D519" s="115">
        <f t="shared" si="336"/>
        <v>6215.24</v>
      </c>
      <c r="E519" s="116">
        <f t="shared" si="349"/>
        <v>6315.93</v>
      </c>
      <c r="F519" s="117">
        <f t="shared" si="350"/>
        <v>44640</v>
      </c>
      <c r="G519" s="118">
        <f t="shared" si="328"/>
        <v>1.6200500704719456E-2</v>
      </c>
      <c r="H519" s="119">
        <f t="shared" si="342"/>
        <v>44701</v>
      </c>
      <c r="I519" s="119">
        <f t="shared" si="329"/>
        <v>44701</v>
      </c>
      <c r="J519" s="120">
        <f t="shared" si="337"/>
        <v>21</v>
      </c>
      <c r="K519" s="120">
        <f t="shared" si="351"/>
        <v>17</v>
      </c>
      <c r="L519" s="8">
        <f t="shared" si="338"/>
        <v>1.01309458</v>
      </c>
      <c r="M519" s="121">
        <f t="shared" si="352"/>
        <v>1.0101006100000001</v>
      </c>
      <c r="N519" s="121">
        <f t="shared" si="346"/>
        <v>1.1530742142068742</v>
      </c>
      <c r="O519" s="114">
        <f t="shared" si="348"/>
        <v>1.1681732300000001</v>
      </c>
      <c r="P519" s="114">
        <f t="shared" si="330"/>
        <v>1168.1732300000001</v>
      </c>
      <c r="Q519" s="11">
        <f t="shared" si="343"/>
        <v>0</v>
      </c>
      <c r="R519" s="30">
        <f t="shared" si="339"/>
        <v>0</v>
      </c>
      <c r="S519" s="8">
        <f t="shared" si="331"/>
        <v>0</v>
      </c>
      <c r="T519" s="123">
        <f t="shared" si="340"/>
        <v>8.5599999999999996E-2</v>
      </c>
      <c r="U519" s="122">
        <f t="shared" si="347"/>
        <v>17</v>
      </c>
      <c r="V519" s="122">
        <v>252</v>
      </c>
      <c r="W519" s="121">
        <f t="shared" si="332"/>
        <v>1.005556085</v>
      </c>
      <c r="X519" s="114">
        <f t="shared" si="333"/>
        <v>6.4904697599999999</v>
      </c>
      <c r="Y519" s="114">
        <f t="shared" si="334"/>
        <v>0</v>
      </c>
      <c r="Z519" s="126" t="str">
        <f t="shared" si="344"/>
        <v>A+J=</v>
      </c>
      <c r="AA519" s="119">
        <f t="shared" si="345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35"/>
        <v>44696</v>
      </c>
      <c r="B520" s="114">
        <f t="shared" si="327"/>
        <v>1174.6636997600001</v>
      </c>
      <c r="C520" s="114">
        <f t="shared" si="341"/>
        <v>1000</v>
      </c>
      <c r="D520" s="115">
        <f t="shared" si="336"/>
        <v>6215.24</v>
      </c>
      <c r="E520" s="116">
        <f t="shared" si="349"/>
        <v>6315.93</v>
      </c>
      <c r="F520" s="117">
        <f t="shared" si="350"/>
        <v>44640</v>
      </c>
      <c r="G520" s="118">
        <f t="shared" si="328"/>
        <v>1.6200500704719456E-2</v>
      </c>
      <c r="H520" s="119">
        <f t="shared" si="342"/>
        <v>44701</v>
      </c>
      <c r="I520" s="119">
        <f t="shared" si="329"/>
        <v>44701</v>
      </c>
      <c r="J520" s="120">
        <f t="shared" si="337"/>
        <v>21</v>
      </c>
      <c r="K520" s="120">
        <f t="shared" si="351"/>
        <v>17</v>
      </c>
      <c r="L520" s="8">
        <f t="shared" si="338"/>
        <v>1.01309458</v>
      </c>
      <c r="M520" s="121">
        <f t="shared" si="352"/>
        <v>1.0101006100000001</v>
      </c>
      <c r="N520" s="121">
        <f t="shared" si="346"/>
        <v>1.1530742142068742</v>
      </c>
      <c r="O520" s="114">
        <f t="shared" si="348"/>
        <v>1.1681732300000001</v>
      </c>
      <c r="P520" s="114">
        <f t="shared" si="330"/>
        <v>1168.1732300000001</v>
      </c>
      <c r="Q520" s="11">
        <f t="shared" si="343"/>
        <v>0</v>
      </c>
      <c r="R520" s="30">
        <f t="shared" si="339"/>
        <v>0</v>
      </c>
      <c r="S520" s="8">
        <f t="shared" si="331"/>
        <v>0</v>
      </c>
      <c r="T520" s="123">
        <f t="shared" si="340"/>
        <v>8.5599999999999996E-2</v>
      </c>
      <c r="U520" s="122">
        <f t="shared" si="347"/>
        <v>17</v>
      </c>
      <c r="V520" s="122">
        <v>252</v>
      </c>
      <c r="W520" s="121">
        <f t="shared" si="332"/>
        <v>1.005556085</v>
      </c>
      <c r="X520" s="114">
        <f t="shared" si="333"/>
        <v>6.4904697599999999</v>
      </c>
      <c r="Y520" s="114">
        <f t="shared" si="334"/>
        <v>0</v>
      </c>
      <c r="Z520" s="126" t="str">
        <f t="shared" si="344"/>
        <v>A+J=</v>
      </c>
      <c r="AA520" s="119">
        <f t="shared" si="345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35"/>
        <v>44697</v>
      </c>
      <c r="B521" s="114">
        <f t="shared" si="327"/>
        <v>1174.6636997600001</v>
      </c>
      <c r="C521" s="114">
        <f t="shared" si="341"/>
        <v>1000</v>
      </c>
      <c r="D521" s="115">
        <f t="shared" si="336"/>
        <v>6215.24</v>
      </c>
      <c r="E521" s="116">
        <f t="shared" si="349"/>
        <v>6315.93</v>
      </c>
      <c r="F521" s="117">
        <f t="shared" si="350"/>
        <v>44640</v>
      </c>
      <c r="G521" s="118">
        <f t="shared" si="328"/>
        <v>1.6200500704719456E-2</v>
      </c>
      <c r="H521" s="119">
        <f t="shared" si="342"/>
        <v>44701</v>
      </c>
      <c r="I521" s="119">
        <f t="shared" si="329"/>
        <v>44701</v>
      </c>
      <c r="J521" s="120">
        <f t="shared" si="337"/>
        <v>21</v>
      </c>
      <c r="K521" s="120">
        <f t="shared" si="351"/>
        <v>17</v>
      </c>
      <c r="L521" s="8">
        <f t="shared" si="338"/>
        <v>1.01309458</v>
      </c>
      <c r="M521" s="121">
        <f t="shared" si="352"/>
        <v>1.0101006100000001</v>
      </c>
      <c r="N521" s="121">
        <f t="shared" si="346"/>
        <v>1.1530742142068742</v>
      </c>
      <c r="O521" s="114">
        <f t="shared" si="348"/>
        <v>1.1681732300000001</v>
      </c>
      <c r="P521" s="114">
        <f t="shared" si="330"/>
        <v>1168.1732300000001</v>
      </c>
      <c r="Q521" s="11">
        <f t="shared" si="343"/>
        <v>0</v>
      </c>
      <c r="R521" s="30">
        <f t="shared" si="339"/>
        <v>0</v>
      </c>
      <c r="S521" s="8">
        <f t="shared" si="331"/>
        <v>0</v>
      </c>
      <c r="T521" s="123">
        <f t="shared" si="340"/>
        <v>8.5599999999999996E-2</v>
      </c>
      <c r="U521" s="122">
        <f t="shared" si="347"/>
        <v>17</v>
      </c>
      <c r="V521" s="122">
        <v>252</v>
      </c>
      <c r="W521" s="121">
        <f t="shared" si="332"/>
        <v>1.005556085</v>
      </c>
      <c r="X521" s="114">
        <f t="shared" si="333"/>
        <v>6.4904697599999999</v>
      </c>
      <c r="Y521" s="114">
        <f t="shared" si="334"/>
        <v>0</v>
      </c>
      <c r="Z521" s="126" t="str">
        <f t="shared" si="344"/>
        <v>A+J=</v>
      </c>
      <c r="AA521" s="119">
        <f t="shared" si="345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35"/>
        <v>44698</v>
      </c>
      <c r="B522" s="114">
        <f t="shared" ref="B522:B585" si="353">(P522+X522)</f>
        <v>1175.9461849300001</v>
      </c>
      <c r="C522" s="114">
        <f t="shared" si="341"/>
        <v>1000</v>
      </c>
      <c r="D522" s="115">
        <f t="shared" si="336"/>
        <v>6215.24</v>
      </c>
      <c r="E522" s="116">
        <f t="shared" si="349"/>
        <v>6315.93</v>
      </c>
      <c r="F522" s="117">
        <f t="shared" si="350"/>
        <v>44640</v>
      </c>
      <c r="G522" s="118">
        <f t="shared" ref="G522:G585" si="354">(E522/D522)-1</f>
        <v>1.6200500704719456E-2</v>
      </c>
      <c r="H522" s="119">
        <f t="shared" si="342"/>
        <v>44701</v>
      </c>
      <c r="I522" s="119">
        <f t="shared" ref="I522:I585" si="355">IF(A522&gt;I521,H522,I521)</f>
        <v>44701</v>
      </c>
      <c r="J522" s="120">
        <f t="shared" si="337"/>
        <v>21</v>
      </c>
      <c r="K522" s="120">
        <f t="shared" si="351"/>
        <v>18</v>
      </c>
      <c r="L522" s="8">
        <f t="shared" si="338"/>
        <v>1.0138701699999999</v>
      </c>
      <c r="M522" s="121">
        <f t="shared" si="352"/>
        <v>1.0101006100000001</v>
      </c>
      <c r="N522" s="121">
        <f t="shared" si="346"/>
        <v>1.1530742142068742</v>
      </c>
      <c r="O522" s="114">
        <f t="shared" si="348"/>
        <v>1.1690675399999999</v>
      </c>
      <c r="P522" s="114">
        <f t="shared" ref="P522:P585" si="356">TRUNC(C522*O522,8)</f>
        <v>1169.06754</v>
      </c>
      <c r="Q522" s="11">
        <f t="shared" si="343"/>
        <v>0</v>
      </c>
      <c r="R522" s="30">
        <f t="shared" si="339"/>
        <v>0</v>
      </c>
      <c r="S522" s="8">
        <f t="shared" ref="S522:S585" si="357">IF(R522&gt;0,TRUNC(R522*P522,8),0)</f>
        <v>0</v>
      </c>
      <c r="T522" s="123">
        <f t="shared" si="340"/>
        <v>8.5599999999999996E-2</v>
      </c>
      <c r="U522" s="122">
        <f t="shared" si="347"/>
        <v>18</v>
      </c>
      <c r="V522" s="122">
        <v>252</v>
      </c>
      <c r="W522" s="121">
        <f t="shared" ref="W522:W585" si="358">ROUND((1+T522)^TRUNC((U522/V522),9),9)</f>
        <v>1.0058838729999999</v>
      </c>
      <c r="X522" s="114">
        <f t="shared" ref="X522:X585" si="359">TRUNC((P522*(W522-1)),8)</f>
        <v>6.8786449300000001</v>
      </c>
      <c r="Y522" s="114">
        <f t="shared" ref="Y522:Y585" si="360">IF(Q522&gt;0,S522+X522,0)</f>
        <v>0</v>
      </c>
      <c r="Z522" s="126" t="str">
        <f t="shared" si="344"/>
        <v>A+J=</v>
      </c>
      <c r="AA522" s="119">
        <f t="shared" si="345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61">(A522+1)</f>
        <v>44699</v>
      </c>
      <c r="B523" s="114">
        <f t="shared" si="353"/>
        <v>1177.2300758599999</v>
      </c>
      <c r="C523" s="114">
        <f t="shared" si="341"/>
        <v>1000</v>
      </c>
      <c r="D523" s="115">
        <f t="shared" ref="D523:D586" si="362">IF(E523=E522,D522,E522)</f>
        <v>6215.24</v>
      </c>
      <c r="E523" s="116">
        <f t="shared" si="349"/>
        <v>6315.93</v>
      </c>
      <c r="F523" s="117">
        <f t="shared" si="350"/>
        <v>44640</v>
      </c>
      <c r="G523" s="118">
        <f t="shared" si="354"/>
        <v>1.6200500704719456E-2</v>
      </c>
      <c r="H523" s="119">
        <f t="shared" si="342"/>
        <v>44701</v>
      </c>
      <c r="I523" s="119">
        <f t="shared" si="355"/>
        <v>44701</v>
      </c>
      <c r="J523" s="120">
        <f t="shared" ref="J523:J586" si="363">IF(I523=I522,J522,NETWORKDAYS(I522,I523,$AD$176:$AD$502)-1)</f>
        <v>21</v>
      </c>
      <c r="K523" s="120">
        <f t="shared" si="351"/>
        <v>19</v>
      </c>
      <c r="L523" s="8">
        <f t="shared" ref="L523:L586" si="364">IF(E523&lt;D523,1,TRUNC((E523/D523)^TRUNC((K523/J523),9),8))</f>
        <v>1.01464635</v>
      </c>
      <c r="M523" s="121">
        <f t="shared" si="352"/>
        <v>1.0101006100000001</v>
      </c>
      <c r="N523" s="121">
        <f t="shared" si="346"/>
        <v>1.1530742142068742</v>
      </c>
      <c r="O523" s="114">
        <f t="shared" si="348"/>
        <v>1.16996254</v>
      </c>
      <c r="P523" s="114">
        <f t="shared" si="356"/>
        <v>1169.96254</v>
      </c>
      <c r="Q523" s="11">
        <f t="shared" si="343"/>
        <v>0</v>
      </c>
      <c r="R523" s="30">
        <f t="shared" ref="R523:R586" si="365">IF(Q523&gt;0,VLOOKUP($A523,$AD$10:$AI$170,6),0)</f>
        <v>0</v>
      </c>
      <c r="S523" s="8">
        <f t="shared" si="357"/>
        <v>0</v>
      </c>
      <c r="T523" s="123">
        <f t="shared" ref="T523:T586" si="366">(T522)</f>
        <v>8.5599999999999996E-2</v>
      </c>
      <c r="U523" s="122">
        <f t="shared" si="347"/>
        <v>19</v>
      </c>
      <c r="V523" s="122">
        <v>252</v>
      </c>
      <c r="W523" s="121">
        <f t="shared" si="358"/>
        <v>1.006211768</v>
      </c>
      <c r="X523" s="114">
        <f t="shared" si="359"/>
        <v>7.2675358599999997</v>
      </c>
      <c r="Y523" s="114">
        <f t="shared" si="360"/>
        <v>0</v>
      </c>
      <c r="Z523" s="126" t="str">
        <f t="shared" si="344"/>
        <v>A+J=</v>
      </c>
      <c r="AA523" s="119">
        <f t="shared" si="345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61"/>
        <v>44700</v>
      </c>
      <c r="B524" s="114">
        <f t="shared" si="353"/>
        <v>1178.5153634600001</v>
      </c>
      <c r="C524" s="114">
        <f t="shared" ref="C524:C587" si="367">TRUNC(IF(Q523&gt;0,VLOOKUP(A523,$AD$12:$AE$170,2),C523),8)</f>
        <v>1000</v>
      </c>
      <c r="D524" s="115">
        <f t="shared" si="362"/>
        <v>6215.24</v>
      </c>
      <c r="E524" s="116">
        <f t="shared" si="349"/>
        <v>6315.93</v>
      </c>
      <c r="F524" s="117">
        <f t="shared" si="350"/>
        <v>44640</v>
      </c>
      <c r="G524" s="118">
        <f t="shared" si="354"/>
        <v>1.6200500704719456E-2</v>
      </c>
      <c r="H524" s="119">
        <f t="shared" ref="H524:H587" si="368">IF(DAY(A524)=H$9,VLOOKUP(A524,AH$118:AN$450,4),H523)</f>
        <v>44701</v>
      </c>
      <c r="I524" s="119">
        <f t="shared" si="355"/>
        <v>44701</v>
      </c>
      <c r="J524" s="120">
        <f t="shared" si="363"/>
        <v>21</v>
      </c>
      <c r="K524" s="120">
        <f t="shared" si="351"/>
        <v>20</v>
      </c>
      <c r="L524" s="8">
        <f t="shared" si="364"/>
        <v>1.0154231300000001</v>
      </c>
      <c r="M524" s="121">
        <f t="shared" si="352"/>
        <v>1.0101006100000001</v>
      </c>
      <c r="N524" s="121">
        <f t="shared" si="346"/>
        <v>1.1530742142068742</v>
      </c>
      <c r="O524" s="114">
        <f t="shared" si="348"/>
        <v>1.1708582199999999</v>
      </c>
      <c r="P524" s="114">
        <f t="shared" si="356"/>
        <v>1170.8582200000001</v>
      </c>
      <c r="Q524" s="11">
        <f t="shared" ref="Q524:Q587" si="369">IF(VLOOKUP(A524,AD$10:AK$170,8)=VLOOKUP(A523,AD$10:AK$170,8),0,VLOOKUP(A524,AD$10:AK$170,8))</f>
        <v>0</v>
      </c>
      <c r="R524" s="30">
        <f t="shared" si="365"/>
        <v>0</v>
      </c>
      <c r="S524" s="8">
        <f t="shared" si="357"/>
        <v>0</v>
      </c>
      <c r="T524" s="123">
        <f t="shared" si="366"/>
        <v>8.5599999999999996E-2</v>
      </c>
      <c r="U524" s="122">
        <f t="shared" si="347"/>
        <v>20</v>
      </c>
      <c r="V524" s="122">
        <v>252</v>
      </c>
      <c r="W524" s="121">
        <f t="shared" si="358"/>
        <v>1.0065397700000001</v>
      </c>
      <c r="X524" s="114">
        <f t="shared" si="359"/>
        <v>7.6571434600000003</v>
      </c>
      <c r="Y524" s="114">
        <f t="shared" si="360"/>
        <v>0</v>
      </c>
      <c r="Z524" s="126" t="str">
        <f t="shared" ref="Z524:Z587" si="370">IF($Q523&gt;0,VLOOKUP($A523,$AD$10:$AM$170,9),Z523)</f>
        <v>A+J=</v>
      </c>
      <c r="AA524" s="119">
        <f t="shared" ref="AA524:AA587" si="371">IF($Q523&gt;0,VLOOKUP($A523,$AD$10:$AM$170,10),AA523)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61"/>
        <v>44701</v>
      </c>
      <c r="B525" s="114">
        <f t="shared" si="353"/>
        <v>1179.8020587400001</v>
      </c>
      <c r="C525" s="114">
        <f t="shared" si="367"/>
        <v>1000</v>
      </c>
      <c r="D525" s="115">
        <f t="shared" si="362"/>
        <v>6215.24</v>
      </c>
      <c r="E525" s="116">
        <f t="shared" si="349"/>
        <v>6315.93</v>
      </c>
      <c r="F525" s="117">
        <f t="shared" si="350"/>
        <v>44640</v>
      </c>
      <c r="G525" s="118">
        <f t="shared" si="354"/>
        <v>1.6200500704719456E-2</v>
      </c>
      <c r="H525" s="119">
        <f t="shared" si="368"/>
        <v>44732</v>
      </c>
      <c r="I525" s="119">
        <f t="shared" si="355"/>
        <v>44701</v>
      </c>
      <c r="J525" s="120">
        <f t="shared" si="363"/>
        <v>21</v>
      </c>
      <c r="K525" s="120">
        <f t="shared" si="351"/>
        <v>21</v>
      </c>
      <c r="L525" s="8">
        <f t="shared" si="364"/>
        <v>1.0162005000000001</v>
      </c>
      <c r="M525" s="121">
        <f t="shared" si="352"/>
        <v>1.0101006100000001</v>
      </c>
      <c r="N525" s="121">
        <f t="shared" si="346"/>
        <v>1.1530742142068742</v>
      </c>
      <c r="O525" s="114">
        <f t="shared" si="348"/>
        <v>1.1717545899999999</v>
      </c>
      <c r="P525" s="114">
        <f t="shared" si="356"/>
        <v>1171.75459</v>
      </c>
      <c r="Q525" s="11">
        <f t="shared" si="369"/>
        <v>17</v>
      </c>
      <c r="R525" s="30">
        <f t="shared" si="365"/>
        <v>0</v>
      </c>
      <c r="S525" s="8">
        <f t="shared" si="357"/>
        <v>0</v>
      </c>
      <c r="T525" s="123">
        <f t="shared" si="366"/>
        <v>8.5599999999999996E-2</v>
      </c>
      <c r="U525" s="122">
        <f t="shared" si="347"/>
        <v>21</v>
      </c>
      <c r="V525" s="122">
        <v>252</v>
      </c>
      <c r="W525" s="121">
        <f t="shared" si="358"/>
        <v>1.0068678790000001</v>
      </c>
      <c r="X525" s="114">
        <f t="shared" si="359"/>
        <v>8.0474687399999993</v>
      </c>
      <c r="Y525" s="114">
        <f t="shared" si="360"/>
        <v>8.0474687399999993</v>
      </c>
      <c r="Z525" s="126" t="str">
        <f t="shared" si="370"/>
        <v>A+J=</v>
      </c>
      <c r="AA525" s="119">
        <f t="shared" si="371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61"/>
        <v>44702</v>
      </c>
      <c r="B526" s="114">
        <f t="shared" si="353"/>
        <v>1172.7546764699998</v>
      </c>
      <c r="C526" s="114">
        <f t="shared" si="367"/>
        <v>1000</v>
      </c>
      <c r="D526" s="115">
        <f t="shared" si="362"/>
        <v>6315.93</v>
      </c>
      <c r="E526" s="116">
        <f t="shared" si="349"/>
        <v>6382.88</v>
      </c>
      <c r="F526" s="117">
        <f t="shared" si="350"/>
        <v>44671</v>
      </c>
      <c r="G526" s="118">
        <f t="shared" si="354"/>
        <v>1.0600180812643467E-2</v>
      </c>
      <c r="H526" s="119">
        <f t="shared" si="368"/>
        <v>44732</v>
      </c>
      <c r="I526" s="119">
        <f t="shared" si="355"/>
        <v>44732</v>
      </c>
      <c r="J526" s="120">
        <f t="shared" si="363"/>
        <v>20</v>
      </c>
      <c r="K526" s="120">
        <f t="shared" si="351"/>
        <v>1</v>
      </c>
      <c r="L526" s="8">
        <f t="shared" si="364"/>
        <v>1.00052735</v>
      </c>
      <c r="M526" s="121">
        <f t="shared" si="352"/>
        <v>1.0162005000000001</v>
      </c>
      <c r="N526" s="121">
        <f t="shared" si="346"/>
        <v>1.1717545930141327</v>
      </c>
      <c r="O526" s="114">
        <f t="shared" si="348"/>
        <v>1.17237251</v>
      </c>
      <c r="P526" s="114">
        <f t="shared" si="356"/>
        <v>1172.3725099999999</v>
      </c>
      <c r="Q526" s="11">
        <f t="shared" si="369"/>
        <v>0</v>
      </c>
      <c r="R526" s="30">
        <f t="shared" si="365"/>
        <v>0</v>
      </c>
      <c r="S526" s="8">
        <f t="shared" si="357"/>
        <v>0</v>
      </c>
      <c r="T526" s="123">
        <f t="shared" si="366"/>
        <v>8.5599999999999996E-2</v>
      </c>
      <c r="U526" s="122">
        <f t="shared" si="347"/>
        <v>1</v>
      </c>
      <c r="V526" s="122">
        <v>252</v>
      </c>
      <c r="W526" s="121">
        <f t="shared" si="358"/>
        <v>1.0003259769999999</v>
      </c>
      <c r="X526" s="114">
        <f t="shared" si="359"/>
        <v>0.38216646999999998</v>
      </c>
      <c r="Y526" s="114">
        <f t="shared" si="360"/>
        <v>0</v>
      </c>
      <c r="Z526" s="126" t="str">
        <f t="shared" si="370"/>
        <v>A+J=</v>
      </c>
      <c r="AA526" s="119">
        <f t="shared" si="371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61"/>
        <v>44703</v>
      </c>
      <c r="B527" s="114">
        <f t="shared" si="353"/>
        <v>1172.7546764699998</v>
      </c>
      <c r="C527" s="114">
        <f t="shared" si="367"/>
        <v>1000</v>
      </c>
      <c r="D527" s="115">
        <f t="shared" si="362"/>
        <v>6315.93</v>
      </c>
      <c r="E527" s="116">
        <f t="shared" si="349"/>
        <v>6382.88</v>
      </c>
      <c r="F527" s="117">
        <f t="shared" si="350"/>
        <v>44671</v>
      </c>
      <c r="G527" s="118">
        <f t="shared" si="354"/>
        <v>1.0600180812643467E-2</v>
      </c>
      <c r="H527" s="119">
        <f t="shared" si="368"/>
        <v>44732</v>
      </c>
      <c r="I527" s="119">
        <f t="shared" si="355"/>
        <v>44732</v>
      </c>
      <c r="J527" s="120">
        <f t="shared" si="363"/>
        <v>20</v>
      </c>
      <c r="K527" s="120">
        <f t="shared" si="351"/>
        <v>1</v>
      </c>
      <c r="L527" s="8">
        <f t="shared" si="364"/>
        <v>1.00052735</v>
      </c>
      <c r="M527" s="121">
        <f t="shared" si="352"/>
        <v>1.0162005000000001</v>
      </c>
      <c r="N527" s="121">
        <f t="shared" si="346"/>
        <v>1.1717545930141327</v>
      </c>
      <c r="O527" s="114">
        <f t="shared" si="348"/>
        <v>1.17237251</v>
      </c>
      <c r="P527" s="114">
        <f t="shared" si="356"/>
        <v>1172.3725099999999</v>
      </c>
      <c r="Q527" s="11">
        <f t="shared" si="369"/>
        <v>0</v>
      </c>
      <c r="R527" s="30">
        <f t="shared" si="365"/>
        <v>0</v>
      </c>
      <c r="S527" s="8">
        <f t="shared" si="357"/>
        <v>0</v>
      </c>
      <c r="T527" s="123">
        <f t="shared" si="366"/>
        <v>8.5599999999999996E-2</v>
      </c>
      <c r="U527" s="122">
        <f t="shared" si="347"/>
        <v>1</v>
      </c>
      <c r="V527" s="122">
        <v>252</v>
      </c>
      <c r="W527" s="121">
        <f t="shared" si="358"/>
        <v>1.0003259769999999</v>
      </c>
      <c r="X527" s="114">
        <f t="shared" si="359"/>
        <v>0.38216646999999998</v>
      </c>
      <c r="Y527" s="114">
        <f t="shared" si="360"/>
        <v>0</v>
      </c>
      <c r="Z527" s="126" t="str">
        <f t="shared" si="370"/>
        <v>A+J=</v>
      </c>
      <c r="AA527" s="119">
        <f t="shared" si="371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61"/>
        <v>44704</v>
      </c>
      <c r="B528" s="114">
        <f t="shared" si="353"/>
        <v>1172.7546764699998</v>
      </c>
      <c r="C528" s="114">
        <f t="shared" si="367"/>
        <v>1000</v>
      </c>
      <c r="D528" s="115">
        <f t="shared" si="362"/>
        <v>6315.93</v>
      </c>
      <c r="E528" s="116">
        <f t="shared" si="349"/>
        <v>6382.88</v>
      </c>
      <c r="F528" s="117">
        <f t="shared" si="350"/>
        <v>44671</v>
      </c>
      <c r="G528" s="118">
        <f t="shared" si="354"/>
        <v>1.0600180812643467E-2</v>
      </c>
      <c r="H528" s="119">
        <f t="shared" si="368"/>
        <v>44732</v>
      </c>
      <c r="I528" s="119">
        <f t="shared" si="355"/>
        <v>44732</v>
      </c>
      <c r="J528" s="120">
        <f t="shared" si="363"/>
        <v>20</v>
      </c>
      <c r="K528" s="120">
        <f t="shared" si="351"/>
        <v>1</v>
      </c>
      <c r="L528" s="8">
        <f t="shared" si="364"/>
        <v>1.00052735</v>
      </c>
      <c r="M528" s="121">
        <f t="shared" si="352"/>
        <v>1.0162005000000001</v>
      </c>
      <c r="N528" s="121">
        <f t="shared" si="346"/>
        <v>1.1717545930141327</v>
      </c>
      <c r="O528" s="114">
        <f t="shared" si="348"/>
        <v>1.17237251</v>
      </c>
      <c r="P528" s="114">
        <f t="shared" si="356"/>
        <v>1172.3725099999999</v>
      </c>
      <c r="Q528" s="11">
        <f t="shared" si="369"/>
        <v>0</v>
      </c>
      <c r="R528" s="30">
        <f t="shared" si="365"/>
        <v>0</v>
      </c>
      <c r="S528" s="8">
        <f t="shared" si="357"/>
        <v>0</v>
      </c>
      <c r="T528" s="123">
        <f t="shared" si="366"/>
        <v>8.5599999999999996E-2</v>
      </c>
      <c r="U528" s="122">
        <f t="shared" si="347"/>
        <v>1</v>
      </c>
      <c r="V528" s="122">
        <v>252</v>
      </c>
      <c r="W528" s="121">
        <f t="shared" si="358"/>
        <v>1.0003259769999999</v>
      </c>
      <c r="X528" s="114">
        <f t="shared" si="359"/>
        <v>0.38216646999999998</v>
      </c>
      <c r="Y528" s="114">
        <f t="shared" si="360"/>
        <v>0</v>
      </c>
      <c r="Z528" s="126" t="str">
        <f t="shared" si="370"/>
        <v>A+J=</v>
      </c>
      <c r="AA528" s="119">
        <f t="shared" si="371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61"/>
        <v>44705</v>
      </c>
      <c r="B529" s="114">
        <f t="shared" si="353"/>
        <v>1173.7556403600001</v>
      </c>
      <c r="C529" s="114">
        <f t="shared" si="367"/>
        <v>1000</v>
      </c>
      <c r="D529" s="115">
        <f t="shared" si="362"/>
        <v>6315.93</v>
      </c>
      <c r="E529" s="116">
        <f t="shared" si="349"/>
        <v>6382.88</v>
      </c>
      <c r="F529" s="117">
        <f t="shared" si="350"/>
        <v>44671</v>
      </c>
      <c r="G529" s="118">
        <f t="shared" si="354"/>
        <v>1.0600180812643467E-2</v>
      </c>
      <c r="H529" s="119">
        <f t="shared" si="368"/>
        <v>44732</v>
      </c>
      <c r="I529" s="119">
        <f t="shared" si="355"/>
        <v>44732</v>
      </c>
      <c r="J529" s="120">
        <f t="shared" si="363"/>
        <v>20</v>
      </c>
      <c r="K529" s="120">
        <f t="shared" si="351"/>
        <v>2</v>
      </c>
      <c r="L529" s="8">
        <f t="shared" si="364"/>
        <v>1.0010549900000001</v>
      </c>
      <c r="M529" s="121">
        <f t="shared" si="352"/>
        <v>1.0162005000000001</v>
      </c>
      <c r="N529" s="121">
        <f t="shared" si="346"/>
        <v>1.1717545930141327</v>
      </c>
      <c r="O529" s="114">
        <f t="shared" si="348"/>
        <v>1.1729907799999999</v>
      </c>
      <c r="P529" s="114">
        <f t="shared" si="356"/>
        <v>1172.9907800000001</v>
      </c>
      <c r="Q529" s="11">
        <f t="shared" si="369"/>
        <v>0</v>
      </c>
      <c r="R529" s="30">
        <f t="shared" si="365"/>
        <v>0</v>
      </c>
      <c r="S529" s="8">
        <f t="shared" si="357"/>
        <v>0</v>
      </c>
      <c r="T529" s="123">
        <f t="shared" si="366"/>
        <v>8.5599999999999996E-2</v>
      </c>
      <c r="U529" s="122">
        <f t="shared" si="347"/>
        <v>2</v>
      </c>
      <c r="V529" s="122">
        <v>252</v>
      </c>
      <c r="W529" s="121">
        <f t="shared" si="358"/>
        <v>1.00065206</v>
      </c>
      <c r="X529" s="114">
        <f t="shared" si="359"/>
        <v>0.76486036000000002</v>
      </c>
      <c r="Y529" s="114">
        <f t="shared" si="360"/>
        <v>0</v>
      </c>
      <c r="Z529" s="126" t="str">
        <f t="shared" si="370"/>
        <v>A+J=</v>
      </c>
      <c r="AA529" s="119">
        <f t="shared" si="371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61"/>
        <v>44706</v>
      </c>
      <c r="B530" s="114">
        <f t="shared" si="353"/>
        <v>1174.75745336</v>
      </c>
      <c r="C530" s="114">
        <f t="shared" si="367"/>
        <v>1000</v>
      </c>
      <c r="D530" s="115">
        <f t="shared" si="362"/>
        <v>6315.93</v>
      </c>
      <c r="E530" s="116">
        <f t="shared" si="349"/>
        <v>6382.88</v>
      </c>
      <c r="F530" s="117">
        <f t="shared" si="350"/>
        <v>44671</v>
      </c>
      <c r="G530" s="118">
        <f t="shared" si="354"/>
        <v>1.0600180812643467E-2</v>
      </c>
      <c r="H530" s="119">
        <f t="shared" si="368"/>
        <v>44732</v>
      </c>
      <c r="I530" s="119">
        <f t="shared" si="355"/>
        <v>44732</v>
      </c>
      <c r="J530" s="120">
        <f t="shared" si="363"/>
        <v>20</v>
      </c>
      <c r="K530" s="120">
        <f t="shared" si="351"/>
        <v>3</v>
      </c>
      <c r="L530" s="8">
        <f t="shared" si="364"/>
        <v>1.00158291</v>
      </c>
      <c r="M530" s="121">
        <f t="shared" si="352"/>
        <v>1.0162005000000001</v>
      </c>
      <c r="N530" s="121">
        <f t="shared" si="346"/>
        <v>1.1717545930141327</v>
      </c>
      <c r="O530" s="114">
        <f t="shared" si="348"/>
        <v>1.1736093700000001</v>
      </c>
      <c r="P530" s="114">
        <f t="shared" si="356"/>
        <v>1173.6093699999999</v>
      </c>
      <c r="Q530" s="11">
        <f t="shared" si="369"/>
        <v>0</v>
      </c>
      <c r="R530" s="30">
        <f t="shared" si="365"/>
        <v>0</v>
      </c>
      <c r="S530" s="8">
        <f t="shared" si="357"/>
        <v>0</v>
      </c>
      <c r="T530" s="123">
        <f t="shared" si="366"/>
        <v>8.5599999999999996E-2</v>
      </c>
      <c r="U530" s="122">
        <f t="shared" si="347"/>
        <v>3</v>
      </c>
      <c r="V530" s="122">
        <v>252</v>
      </c>
      <c r="W530" s="121">
        <f t="shared" si="358"/>
        <v>1.00097825</v>
      </c>
      <c r="X530" s="114">
        <f t="shared" si="359"/>
        <v>1.14808336</v>
      </c>
      <c r="Y530" s="114">
        <f t="shared" si="360"/>
        <v>0</v>
      </c>
      <c r="Z530" s="126" t="str">
        <f t="shared" si="370"/>
        <v>A+J=</v>
      </c>
      <c r="AA530" s="119">
        <f t="shared" si="371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61"/>
        <v>44707</v>
      </c>
      <c r="B531" s="114">
        <f t="shared" si="353"/>
        <v>1175.7601148000001</v>
      </c>
      <c r="C531" s="114">
        <f t="shared" si="367"/>
        <v>1000</v>
      </c>
      <c r="D531" s="115">
        <f t="shared" si="362"/>
        <v>6315.93</v>
      </c>
      <c r="E531" s="116">
        <f t="shared" si="349"/>
        <v>6382.88</v>
      </c>
      <c r="F531" s="117">
        <f t="shared" si="350"/>
        <v>44671</v>
      </c>
      <c r="G531" s="118">
        <f t="shared" si="354"/>
        <v>1.0600180812643467E-2</v>
      </c>
      <c r="H531" s="119">
        <f t="shared" si="368"/>
        <v>44732</v>
      </c>
      <c r="I531" s="119">
        <f t="shared" si="355"/>
        <v>44732</v>
      </c>
      <c r="J531" s="120">
        <f t="shared" si="363"/>
        <v>20</v>
      </c>
      <c r="K531" s="120">
        <f t="shared" si="351"/>
        <v>4</v>
      </c>
      <c r="L531" s="8">
        <f t="shared" si="364"/>
        <v>1.0021111</v>
      </c>
      <c r="M531" s="121">
        <f t="shared" si="352"/>
        <v>1.0162005000000001</v>
      </c>
      <c r="N531" s="121">
        <f t="shared" si="346"/>
        <v>1.1717545930141327</v>
      </c>
      <c r="O531" s="114">
        <f t="shared" si="348"/>
        <v>1.1742282799999999</v>
      </c>
      <c r="P531" s="114">
        <f t="shared" si="356"/>
        <v>1174.22828</v>
      </c>
      <c r="Q531" s="11">
        <f t="shared" si="369"/>
        <v>0</v>
      </c>
      <c r="R531" s="30">
        <f t="shared" si="365"/>
        <v>0</v>
      </c>
      <c r="S531" s="8">
        <f t="shared" si="357"/>
        <v>0</v>
      </c>
      <c r="T531" s="123">
        <f t="shared" si="366"/>
        <v>8.5599999999999996E-2</v>
      </c>
      <c r="U531" s="122">
        <f t="shared" si="347"/>
        <v>4</v>
      </c>
      <c r="V531" s="122">
        <v>252</v>
      </c>
      <c r="W531" s="121">
        <f t="shared" si="358"/>
        <v>1.0013045460000001</v>
      </c>
      <c r="X531" s="114">
        <f t="shared" si="359"/>
        <v>1.5318347999999999</v>
      </c>
      <c r="Y531" s="114">
        <f t="shared" si="360"/>
        <v>0</v>
      </c>
      <c r="Z531" s="126" t="str">
        <f t="shared" si="370"/>
        <v>A+J=</v>
      </c>
      <c r="AA531" s="119">
        <f t="shared" si="371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61"/>
        <v>44708</v>
      </c>
      <c r="B532" s="114">
        <f t="shared" si="353"/>
        <v>1176.7636352100001</v>
      </c>
      <c r="C532" s="114">
        <f t="shared" si="367"/>
        <v>1000</v>
      </c>
      <c r="D532" s="115">
        <f t="shared" si="362"/>
        <v>6315.93</v>
      </c>
      <c r="E532" s="116">
        <f t="shared" si="349"/>
        <v>6382.88</v>
      </c>
      <c r="F532" s="117">
        <f t="shared" si="350"/>
        <v>44671</v>
      </c>
      <c r="G532" s="118">
        <f t="shared" si="354"/>
        <v>1.0600180812643467E-2</v>
      </c>
      <c r="H532" s="119">
        <f t="shared" si="368"/>
        <v>44732</v>
      </c>
      <c r="I532" s="119">
        <f t="shared" si="355"/>
        <v>44732</v>
      </c>
      <c r="J532" s="120">
        <f t="shared" si="363"/>
        <v>20</v>
      </c>
      <c r="K532" s="120">
        <f t="shared" si="351"/>
        <v>5</v>
      </c>
      <c r="L532" s="8">
        <f t="shared" si="364"/>
        <v>1.0026395699999999</v>
      </c>
      <c r="M532" s="121">
        <f t="shared" si="352"/>
        <v>1.0162005000000001</v>
      </c>
      <c r="N532" s="121">
        <f t="shared" si="346"/>
        <v>1.1717545930141327</v>
      </c>
      <c r="O532" s="114">
        <f t="shared" si="348"/>
        <v>1.1748475199999999</v>
      </c>
      <c r="P532" s="114">
        <f t="shared" si="356"/>
        <v>1174.84752</v>
      </c>
      <c r="Q532" s="11">
        <f t="shared" si="369"/>
        <v>0</v>
      </c>
      <c r="R532" s="30">
        <f t="shared" si="365"/>
        <v>0</v>
      </c>
      <c r="S532" s="8">
        <f t="shared" si="357"/>
        <v>0</v>
      </c>
      <c r="T532" s="123">
        <f t="shared" si="366"/>
        <v>8.5599999999999996E-2</v>
      </c>
      <c r="U532" s="122">
        <f t="shared" si="347"/>
        <v>5</v>
      </c>
      <c r="V532" s="122">
        <v>252</v>
      </c>
      <c r="W532" s="121">
        <f t="shared" si="358"/>
        <v>1.0016309480000001</v>
      </c>
      <c r="X532" s="114">
        <f t="shared" si="359"/>
        <v>1.9161152100000001</v>
      </c>
      <c r="Y532" s="114">
        <f t="shared" si="360"/>
        <v>0</v>
      </c>
      <c r="Z532" s="126" t="str">
        <f t="shared" si="370"/>
        <v>A+J=</v>
      </c>
      <c r="AA532" s="119">
        <f t="shared" si="371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61"/>
        <v>44709</v>
      </c>
      <c r="B533" s="114">
        <f t="shared" si="353"/>
        <v>1177.76800626</v>
      </c>
      <c r="C533" s="114">
        <f t="shared" si="367"/>
        <v>1000</v>
      </c>
      <c r="D533" s="115">
        <f t="shared" si="362"/>
        <v>6315.93</v>
      </c>
      <c r="E533" s="116">
        <f t="shared" si="349"/>
        <v>6382.88</v>
      </c>
      <c r="F533" s="117">
        <f t="shared" si="350"/>
        <v>44671</v>
      </c>
      <c r="G533" s="118">
        <f t="shared" si="354"/>
        <v>1.0600180812643467E-2</v>
      </c>
      <c r="H533" s="119">
        <f t="shared" si="368"/>
        <v>44732</v>
      </c>
      <c r="I533" s="119">
        <f t="shared" si="355"/>
        <v>44732</v>
      </c>
      <c r="J533" s="120">
        <f t="shared" si="363"/>
        <v>20</v>
      </c>
      <c r="K533" s="120">
        <f t="shared" si="351"/>
        <v>6</v>
      </c>
      <c r="L533" s="8">
        <f t="shared" si="364"/>
        <v>1.0031683199999999</v>
      </c>
      <c r="M533" s="121">
        <f t="shared" si="352"/>
        <v>1.0162005000000001</v>
      </c>
      <c r="N533" s="121">
        <f t="shared" si="346"/>
        <v>1.1717545930141327</v>
      </c>
      <c r="O533" s="114">
        <f t="shared" si="348"/>
        <v>1.17546708</v>
      </c>
      <c r="P533" s="114">
        <f t="shared" si="356"/>
        <v>1175.4670799999999</v>
      </c>
      <c r="Q533" s="11">
        <f t="shared" si="369"/>
        <v>0</v>
      </c>
      <c r="R533" s="30">
        <f t="shared" si="365"/>
        <v>0</v>
      </c>
      <c r="S533" s="8">
        <f t="shared" si="357"/>
        <v>0</v>
      </c>
      <c r="T533" s="123">
        <f t="shared" si="366"/>
        <v>8.5599999999999996E-2</v>
      </c>
      <c r="U533" s="122">
        <f t="shared" si="347"/>
        <v>6</v>
      </c>
      <c r="V533" s="122">
        <v>252</v>
      </c>
      <c r="W533" s="121">
        <f t="shared" si="358"/>
        <v>1.0019574570000001</v>
      </c>
      <c r="X533" s="114">
        <f t="shared" si="359"/>
        <v>2.3009262599999998</v>
      </c>
      <c r="Y533" s="114">
        <f t="shared" si="360"/>
        <v>0</v>
      </c>
      <c r="Z533" s="126" t="str">
        <f t="shared" si="370"/>
        <v>A+J=</v>
      </c>
      <c r="AA533" s="119">
        <f t="shared" si="371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61"/>
        <v>44710</v>
      </c>
      <c r="B534" s="114">
        <f t="shared" si="353"/>
        <v>1177.76800626</v>
      </c>
      <c r="C534" s="114">
        <f t="shared" si="367"/>
        <v>1000</v>
      </c>
      <c r="D534" s="115">
        <f t="shared" si="362"/>
        <v>6315.93</v>
      </c>
      <c r="E534" s="116">
        <f t="shared" si="349"/>
        <v>6382.88</v>
      </c>
      <c r="F534" s="117">
        <f t="shared" si="350"/>
        <v>44671</v>
      </c>
      <c r="G534" s="118">
        <f t="shared" si="354"/>
        <v>1.0600180812643467E-2</v>
      </c>
      <c r="H534" s="119">
        <f t="shared" si="368"/>
        <v>44732</v>
      </c>
      <c r="I534" s="119">
        <f t="shared" si="355"/>
        <v>44732</v>
      </c>
      <c r="J534" s="120">
        <f t="shared" si="363"/>
        <v>20</v>
      </c>
      <c r="K534" s="120">
        <f t="shared" si="351"/>
        <v>6</v>
      </c>
      <c r="L534" s="8">
        <f t="shared" si="364"/>
        <v>1.0031683199999999</v>
      </c>
      <c r="M534" s="121">
        <f t="shared" si="352"/>
        <v>1.0162005000000001</v>
      </c>
      <c r="N534" s="121">
        <f t="shared" si="346"/>
        <v>1.1717545930141327</v>
      </c>
      <c r="O534" s="114">
        <f t="shared" si="348"/>
        <v>1.17546708</v>
      </c>
      <c r="P534" s="114">
        <f t="shared" si="356"/>
        <v>1175.4670799999999</v>
      </c>
      <c r="Q534" s="11">
        <f t="shared" si="369"/>
        <v>0</v>
      </c>
      <c r="R534" s="30">
        <f t="shared" si="365"/>
        <v>0</v>
      </c>
      <c r="S534" s="8">
        <f t="shared" si="357"/>
        <v>0</v>
      </c>
      <c r="T534" s="123">
        <f t="shared" si="366"/>
        <v>8.5599999999999996E-2</v>
      </c>
      <c r="U534" s="122">
        <f t="shared" si="347"/>
        <v>6</v>
      </c>
      <c r="V534" s="122">
        <v>252</v>
      </c>
      <c r="W534" s="121">
        <f t="shared" si="358"/>
        <v>1.0019574570000001</v>
      </c>
      <c r="X534" s="114">
        <f t="shared" si="359"/>
        <v>2.3009262599999998</v>
      </c>
      <c r="Y534" s="114">
        <f t="shared" si="360"/>
        <v>0</v>
      </c>
      <c r="Z534" s="126" t="str">
        <f t="shared" si="370"/>
        <v>A+J=</v>
      </c>
      <c r="AA534" s="119">
        <f t="shared" si="371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61"/>
        <v>44711</v>
      </c>
      <c r="B535" s="114">
        <f t="shared" si="353"/>
        <v>1177.76800626</v>
      </c>
      <c r="C535" s="114">
        <f t="shared" si="367"/>
        <v>1000</v>
      </c>
      <c r="D535" s="115">
        <f t="shared" si="362"/>
        <v>6315.93</v>
      </c>
      <c r="E535" s="116">
        <f t="shared" si="349"/>
        <v>6382.88</v>
      </c>
      <c r="F535" s="117">
        <f t="shared" si="350"/>
        <v>44671</v>
      </c>
      <c r="G535" s="118">
        <f t="shared" si="354"/>
        <v>1.0600180812643467E-2</v>
      </c>
      <c r="H535" s="119">
        <f t="shared" si="368"/>
        <v>44732</v>
      </c>
      <c r="I535" s="119">
        <f t="shared" si="355"/>
        <v>44732</v>
      </c>
      <c r="J535" s="120">
        <f t="shared" si="363"/>
        <v>20</v>
      </c>
      <c r="K535" s="120">
        <f t="shared" si="351"/>
        <v>6</v>
      </c>
      <c r="L535" s="8">
        <f t="shared" si="364"/>
        <v>1.0031683199999999</v>
      </c>
      <c r="M535" s="121">
        <f t="shared" si="352"/>
        <v>1.0162005000000001</v>
      </c>
      <c r="N535" s="121">
        <f t="shared" si="346"/>
        <v>1.1717545930141327</v>
      </c>
      <c r="O535" s="114">
        <f t="shared" si="348"/>
        <v>1.17546708</v>
      </c>
      <c r="P535" s="114">
        <f t="shared" si="356"/>
        <v>1175.4670799999999</v>
      </c>
      <c r="Q535" s="11">
        <f t="shared" si="369"/>
        <v>0</v>
      </c>
      <c r="R535" s="30">
        <f t="shared" si="365"/>
        <v>0</v>
      </c>
      <c r="S535" s="8">
        <f t="shared" si="357"/>
        <v>0</v>
      </c>
      <c r="T535" s="123">
        <f t="shared" si="366"/>
        <v>8.5599999999999996E-2</v>
      </c>
      <c r="U535" s="122">
        <f t="shared" si="347"/>
        <v>6</v>
      </c>
      <c r="V535" s="122">
        <v>252</v>
      </c>
      <c r="W535" s="121">
        <f t="shared" si="358"/>
        <v>1.0019574570000001</v>
      </c>
      <c r="X535" s="114">
        <f t="shared" si="359"/>
        <v>2.3009262599999998</v>
      </c>
      <c r="Y535" s="114">
        <f t="shared" si="360"/>
        <v>0</v>
      </c>
      <c r="Z535" s="126" t="str">
        <f t="shared" si="370"/>
        <v>A+J=</v>
      </c>
      <c r="AA535" s="119">
        <f t="shared" si="371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61"/>
        <v>44712</v>
      </c>
      <c r="B536" s="114">
        <f t="shared" si="353"/>
        <v>1178.77323731</v>
      </c>
      <c r="C536" s="114">
        <f t="shared" si="367"/>
        <v>1000</v>
      </c>
      <c r="D536" s="115">
        <f t="shared" si="362"/>
        <v>6315.93</v>
      </c>
      <c r="E536" s="116">
        <f t="shared" si="349"/>
        <v>6382.88</v>
      </c>
      <c r="F536" s="117">
        <f t="shared" si="350"/>
        <v>44671</v>
      </c>
      <c r="G536" s="118">
        <f t="shared" si="354"/>
        <v>1.0600180812643467E-2</v>
      </c>
      <c r="H536" s="119">
        <f t="shared" si="368"/>
        <v>44732</v>
      </c>
      <c r="I536" s="119">
        <f t="shared" si="355"/>
        <v>44732</v>
      </c>
      <c r="J536" s="120">
        <f t="shared" si="363"/>
        <v>20</v>
      </c>
      <c r="K536" s="120">
        <f t="shared" si="351"/>
        <v>7</v>
      </c>
      <c r="L536" s="8">
        <f t="shared" si="364"/>
        <v>1.0036973499999999</v>
      </c>
      <c r="M536" s="121">
        <f t="shared" si="352"/>
        <v>1.0162005000000001</v>
      </c>
      <c r="N536" s="121">
        <f t="shared" si="346"/>
        <v>1.1717545930141327</v>
      </c>
      <c r="O536" s="114">
        <f t="shared" si="348"/>
        <v>1.1760869700000001</v>
      </c>
      <c r="P536" s="114">
        <f t="shared" si="356"/>
        <v>1176.0869700000001</v>
      </c>
      <c r="Q536" s="11">
        <f t="shared" si="369"/>
        <v>0</v>
      </c>
      <c r="R536" s="30">
        <f t="shared" si="365"/>
        <v>0</v>
      </c>
      <c r="S536" s="8">
        <f t="shared" si="357"/>
        <v>0</v>
      </c>
      <c r="T536" s="123">
        <f t="shared" si="366"/>
        <v>8.5599999999999996E-2</v>
      </c>
      <c r="U536" s="122">
        <f t="shared" si="347"/>
        <v>7</v>
      </c>
      <c r="V536" s="122">
        <v>252</v>
      </c>
      <c r="W536" s="121">
        <f t="shared" si="358"/>
        <v>1.0022840719999999</v>
      </c>
      <c r="X536" s="114">
        <f t="shared" si="359"/>
        <v>2.6862673099999999</v>
      </c>
      <c r="Y536" s="114">
        <f t="shared" si="360"/>
        <v>0</v>
      </c>
      <c r="Z536" s="126" t="str">
        <f t="shared" si="370"/>
        <v>A+J=</v>
      </c>
      <c r="AA536" s="119">
        <f t="shared" si="371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61"/>
        <v>44713</v>
      </c>
      <c r="B537" s="114">
        <f t="shared" si="353"/>
        <v>1179.77934009</v>
      </c>
      <c r="C537" s="114">
        <f t="shared" si="367"/>
        <v>1000</v>
      </c>
      <c r="D537" s="115">
        <f t="shared" si="362"/>
        <v>6315.93</v>
      </c>
      <c r="E537" s="116">
        <f t="shared" si="349"/>
        <v>6382.88</v>
      </c>
      <c r="F537" s="117">
        <f t="shared" si="350"/>
        <v>44671</v>
      </c>
      <c r="G537" s="118">
        <f t="shared" si="354"/>
        <v>1.0600180812643467E-2</v>
      </c>
      <c r="H537" s="119">
        <f t="shared" si="368"/>
        <v>44732</v>
      </c>
      <c r="I537" s="119">
        <f t="shared" si="355"/>
        <v>44732</v>
      </c>
      <c r="J537" s="120">
        <f t="shared" si="363"/>
        <v>20</v>
      </c>
      <c r="K537" s="120">
        <f t="shared" si="351"/>
        <v>8</v>
      </c>
      <c r="L537" s="8">
        <f t="shared" si="364"/>
        <v>1.00422666</v>
      </c>
      <c r="M537" s="121">
        <f t="shared" si="352"/>
        <v>1.0162005000000001</v>
      </c>
      <c r="N537" s="121">
        <f t="shared" si="346"/>
        <v>1.1717545930141327</v>
      </c>
      <c r="O537" s="114">
        <f t="shared" si="348"/>
        <v>1.1767072000000001</v>
      </c>
      <c r="P537" s="114">
        <f t="shared" si="356"/>
        <v>1176.7072000000001</v>
      </c>
      <c r="Q537" s="11">
        <f t="shared" si="369"/>
        <v>0</v>
      </c>
      <c r="R537" s="30">
        <f t="shared" si="365"/>
        <v>0</v>
      </c>
      <c r="S537" s="8">
        <f t="shared" si="357"/>
        <v>0</v>
      </c>
      <c r="T537" s="123">
        <f t="shared" si="366"/>
        <v>8.5599999999999996E-2</v>
      </c>
      <c r="U537" s="122">
        <f t="shared" si="347"/>
        <v>8</v>
      </c>
      <c r="V537" s="122">
        <v>252</v>
      </c>
      <c r="W537" s="121">
        <f t="shared" si="358"/>
        <v>1.002610794</v>
      </c>
      <c r="X537" s="114">
        <f t="shared" si="359"/>
        <v>3.07214009</v>
      </c>
      <c r="Y537" s="114">
        <f t="shared" si="360"/>
        <v>0</v>
      </c>
      <c r="Z537" s="126" t="str">
        <f t="shared" si="370"/>
        <v>A+J=</v>
      </c>
      <c r="AA537" s="119">
        <f t="shared" si="371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61"/>
        <v>44714</v>
      </c>
      <c r="B538" s="114">
        <f t="shared" si="353"/>
        <v>1180.78629389</v>
      </c>
      <c r="C538" s="114">
        <f t="shared" si="367"/>
        <v>1000</v>
      </c>
      <c r="D538" s="115">
        <f t="shared" si="362"/>
        <v>6315.93</v>
      </c>
      <c r="E538" s="116">
        <f t="shared" si="349"/>
        <v>6382.88</v>
      </c>
      <c r="F538" s="117">
        <f t="shared" si="350"/>
        <v>44671</v>
      </c>
      <c r="G538" s="118">
        <f t="shared" si="354"/>
        <v>1.0600180812643467E-2</v>
      </c>
      <c r="H538" s="119">
        <f t="shared" si="368"/>
        <v>44732</v>
      </c>
      <c r="I538" s="119">
        <f t="shared" si="355"/>
        <v>44732</v>
      </c>
      <c r="J538" s="120">
        <f t="shared" si="363"/>
        <v>20</v>
      </c>
      <c r="K538" s="120">
        <f t="shared" si="351"/>
        <v>9</v>
      </c>
      <c r="L538" s="8">
        <f t="shared" si="364"/>
        <v>1.00475625</v>
      </c>
      <c r="M538" s="121">
        <f t="shared" si="352"/>
        <v>1.0162005000000001</v>
      </c>
      <c r="N538" s="121">
        <f t="shared" si="346"/>
        <v>1.1717545930141327</v>
      </c>
      <c r="O538" s="114">
        <f t="shared" si="348"/>
        <v>1.1773277499999999</v>
      </c>
      <c r="P538" s="114">
        <f t="shared" si="356"/>
        <v>1177.3277499999999</v>
      </c>
      <c r="Q538" s="11">
        <f t="shared" si="369"/>
        <v>0</v>
      </c>
      <c r="R538" s="30">
        <f t="shared" si="365"/>
        <v>0</v>
      </c>
      <c r="S538" s="8">
        <f t="shared" si="357"/>
        <v>0</v>
      </c>
      <c r="T538" s="123">
        <f t="shared" si="366"/>
        <v>8.5599999999999996E-2</v>
      </c>
      <c r="U538" s="122">
        <f t="shared" si="347"/>
        <v>9</v>
      </c>
      <c r="V538" s="122">
        <v>252</v>
      </c>
      <c r="W538" s="121">
        <f t="shared" si="358"/>
        <v>1.0029376219999999</v>
      </c>
      <c r="X538" s="114">
        <f t="shared" si="359"/>
        <v>3.4585438900000001</v>
      </c>
      <c r="Y538" s="114">
        <f t="shared" si="360"/>
        <v>0</v>
      </c>
      <c r="Z538" s="126" t="str">
        <f t="shared" si="370"/>
        <v>A+J=</v>
      </c>
      <c r="AA538" s="119">
        <f t="shared" si="371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61"/>
        <v>44715</v>
      </c>
      <c r="B539" s="114">
        <f t="shared" si="353"/>
        <v>1181.7940891999999</v>
      </c>
      <c r="C539" s="114">
        <f t="shared" si="367"/>
        <v>1000</v>
      </c>
      <c r="D539" s="115">
        <f t="shared" si="362"/>
        <v>6315.93</v>
      </c>
      <c r="E539" s="116">
        <f t="shared" si="349"/>
        <v>6382.88</v>
      </c>
      <c r="F539" s="117">
        <f t="shared" si="350"/>
        <v>44671</v>
      </c>
      <c r="G539" s="118">
        <f t="shared" si="354"/>
        <v>1.0600180812643467E-2</v>
      </c>
      <c r="H539" s="119">
        <f t="shared" si="368"/>
        <v>44732</v>
      </c>
      <c r="I539" s="119">
        <f t="shared" si="355"/>
        <v>44732</v>
      </c>
      <c r="J539" s="120">
        <f t="shared" si="363"/>
        <v>20</v>
      </c>
      <c r="K539" s="120">
        <f t="shared" si="351"/>
        <v>10</v>
      </c>
      <c r="L539" s="8">
        <f t="shared" si="364"/>
        <v>1.0052861099999999</v>
      </c>
      <c r="M539" s="121">
        <f t="shared" si="352"/>
        <v>1.0162005000000001</v>
      </c>
      <c r="N539" s="121">
        <f t="shared" si="346"/>
        <v>1.1717545930141327</v>
      </c>
      <c r="O539" s="114">
        <f t="shared" si="348"/>
        <v>1.1779486100000001</v>
      </c>
      <c r="P539" s="114">
        <f t="shared" si="356"/>
        <v>1177.9486099999999</v>
      </c>
      <c r="Q539" s="11">
        <f t="shared" si="369"/>
        <v>0</v>
      </c>
      <c r="R539" s="30">
        <f t="shared" si="365"/>
        <v>0</v>
      </c>
      <c r="S539" s="8">
        <f t="shared" si="357"/>
        <v>0</v>
      </c>
      <c r="T539" s="123">
        <f t="shared" si="366"/>
        <v>8.5599999999999996E-2</v>
      </c>
      <c r="U539" s="122">
        <f t="shared" si="347"/>
        <v>10</v>
      </c>
      <c r="V539" s="122">
        <v>252</v>
      </c>
      <c r="W539" s="121">
        <f t="shared" si="358"/>
        <v>1.003264556</v>
      </c>
      <c r="X539" s="114">
        <f t="shared" si="359"/>
        <v>3.8454792000000002</v>
      </c>
      <c r="Y539" s="114">
        <f t="shared" si="360"/>
        <v>0</v>
      </c>
      <c r="Z539" s="126" t="str">
        <f t="shared" si="370"/>
        <v>A+J=</v>
      </c>
      <c r="AA539" s="119">
        <f t="shared" si="371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61"/>
        <v>44716</v>
      </c>
      <c r="B540" s="114">
        <f t="shared" si="353"/>
        <v>1182.8027689999999</v>
      </c>
      <c r="C540" s="114">
        <f t="shared" si="367"/>
        <v>1000</v>
      </c>
      <c r="D540" s="115">
        <f t="shared" si="362"/>
        <v>6315.93</v>
      </c>
      <c r="E540" s="116">
        <f t="shared" si="349"/>
        <v>6382.88</v>
      </c>
      <c r="F540" s="117">
        <f t="shared" si="350"/>
        <v>44671</v>
      </c>
      <c r="G540" s="118">
        <f t="shared" si="354"/>
        <v>1.0600180812643467E-2</v>
      </c>
      <c r="H540" s="119">
        <f t="shared" si="368"/>
        <v>44732</v>
      </c>
      <c r="I540" s="119">
        <f t="shared" si="355"/>
        <v>44732</v>
      </c>
      <c r="J540" s="120">
        <f t="shared" si="363"/>
        <v>20</v>
      </c>
      <c r="K540" s="120">
        <f t="shared" si="351"/>
        <v>11</v>
      </c>
      <c r="L540" s="8">
        <f t="shared" si="364"/>
        <v>1.00581626</v>
      </c>
      <c r="M540" s="121">
        <f t="shared" si="352"/>
        <v>1.0162005000000001</v>
      </c>
      <c r="N540" s="121">
        <f t="shared" si="346"/>
        <v>1.1717545930141327</v>
      </c>
      <c r="O540" s="114">
        <f t="shared" si="348"/>
        <v>1.1785698200000001</v>
      </c>
      <c r="P540" s="114">
        <f t="shared" si="356"/>
        <v>1178.5698199999999</v>
      </c>
      <c r="Q540" s="11">
        <f t="shared" si="369"/>
        <v>0</v>
      </c>
      <c r="R540" s="30">
        <f t="shared" si="365"/>
        <v>0</v>
      </c>
      <c r="S540" s="8">
        <f t="shared" si="357"/>
        <v>0</v>
      </c>
      <c r="T540" s="123">
        <f t="shared" si="366"/>
        <v>8.5599999999999996E-2</v>
      </c>
      <c r="U540" s="122">
        <f t="shared" si="347"/>
        <v>11</v>
      </c>
      <c r="V540" s="122">
        <v>252</v>
      </c>
      <c r="W540" s="121">
        <f t="shared" si="358"/>
        <v>1.0035915980000001</v>
      </c>
      <c r="X540" s="114">
        <f t="shared" si="359"/>
        <v>4.2329489999999996</v>
      </c>
      <c r="Y540" s="114">
        <f t="shared" si="360"/>
        <v>0</v>
      </c>
      <c r="Z540" s="126" t="str">
        <f t="shared" si="370"/>
        <v>A+J=</v>
      </c>
      <c r="AA540" s="119">
        <f t="shared" si="371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61"/>
        <v>44717</v>
      </c>
      <c r="B541" s="114">
        <f t="shared" si="353"/>
        <v>1182.8027689999999</v>
      </c>
      <c r="C541" s="114">
        <f t="shared" si="367"/>
        <v>1000</v>
      </c>
      <c r="D541" s="115">
        <f t="shared" si="362"/>
        <v>6315.93</v>
      </c>
      <c r="E541" s="116">
        <f t="shared" si="349"/>
        <v>6382.88</v>
      </c>
      <c r="F541" s="117">
        <f t="shared" si="350"/>
        <v>44671</v>
      </c>
      <c r="G541" s="118">
        <f t="shared" si="354"/>
        <v>1.0600180812643467E-2</v>
      </c>
      <c r="H541" s="119">
        <f t="shared" si="368"/>
        <v>44732</v>
      </c>
      <c r="I541" s="119">
        <f t="shared" si="355"/>
        <v>44732</v>
      </c>
      <c r="J541" s="120">
        <f t="shared" si="363"/>
        <v>20</v>
      </c>
      <c r="K541" s="120">
        <f t="shared" si="351"/>
        <v>11</v>
      </c>
      <c r="L541" s="8">
        <f t="shared" si="364"/>
        <v>1.00581626</v>
      </c>
      <c r="M541" s="121">
        <f t="shared" si="352"/>
        <v>1.0162005000000001</v>
      </c>
      <c r="N541" s="121">
        <f t="shared" si="346"/>
        <v>1.1717545930141327</v>
      </c>
      <c r="O541" s="114">
        <f t="shared" si="348"/>
        <v>1.1785698200000001</v>
      </c>
      <c r="P541" s="114">
        <f t="shared" si="356"/>
        <v>1178.5698199999999</v>
      </c>
      <c r="Q541" s="11">
        <f t="shared" si="369"/>
        <v>0</v>
      </c>
      <c r="R541" s="30">
        <f t="shared" si="365"/>
        <v>0</v>
      </c>
      <c r="S541" s="8">
        <f t="shared" si="357"/>
        <v>0</v>
      </c>
      <c r="T541" s="123">
        <f t="shared" si="366"/>
        <v>8.5599999999999996E-2</v>
      </c>
      <c r="U541" s="122">
        <f t="shared" si="347"/>
        <v>11</v>
      </c>
      <c r="V541" s="122">
        <v>252</v>
      </c>
      <c r="W541" s="121">
        <f t="shared" si="358"/>
        <v>1.0035915980000001</v>
      </c>
      <c r="X541" s="114">
        <f t="shared" si="359"/>
        <v>4.2329489999999996</v>
      </c>
      <c r="Y541" s="114">
        <f t="shared" si="360"/>
        <v>0</v>
      </c>
      <c r="Z541" s="126" t="str">
        <f t="shared" si="370"/>
        <v>A+J=</v>
      </c>
      <c r="AA541" s="119">
        <f t="shared" si="371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61"/>
        <v>44718</v>
      </c>
      <c r="B542" s="114">
        <f t="shared" si="353"/>
        <v>1182.8027689999999</v>
      </c>
      <c r="C542" s="114">
        <f t="shared" si="367"/>
        <v>1000</v>
      </c>
      <c r="D542" s="115">
        <f t="shared" si="362"/>
        <v>6315.93</v>
      </c>
      <c r="E542" s="116">
        <f t="shared" si="349"/>
        <v>6382.88</v>
      </c>
      <c r="F542" s="117">
        <f t="shared" si="350"/>
        <v>44671</v>
      </c>
      <c r="G542" s="118">
        <f t="shared" si="354"/>
        <v>1.0600180812643467E-2</v>
      </c>
      <c r="H542" s="119">
        <f t="shared" si="368"/>
        <v>44732</v>
      </c>
      <c r="I542" s="119">
        <f t="shared" si="355"/>
        <v>44732</v>
      </c>
      <c r="J542" s="120">
        <f t="shared" si="363"/>
        <v>20</v>
      </c>
      <c r="K542" s="120">
        <f t="shared" si="351"/>
        <v>11</v>
      </c>
      <c r="L542" s="8">
        <f t="shared" si="364"/>
        <v>1.00581626</v>
      </c>
      <c r="M542" s="121">
        <f t="shared" si="352"/>
        <v>1.0162005000000001</v>
      </c>
      <c r="N542" s="121">
        <f t="shared" si="346"/>
        <v>1.1717545930141327</v>
      </c>
      <c r="O542" s="114">
        <f t="shared" si="348"/>
        <v>1.1785698200000001</v>
      </c>
      <c r="P542" s="114">
        <f t="shared" si="356"/>
        <v>1178.5698199999999</v>
      </c>
      <c r="Q542" s="11">
        <f t="shared" si="369"/>
        <v>0</v>
      </c>
      <c r="R542" s="30">
        <f t="shared" si="365"/>
        <v>0</v>
      </c>
      <c r="S542" s="8">
        <f t="shared" si="357"/>
        <v>0</v>
      </c>
      <c r="T542" s="123">
        <f t="shared" si="366"/>
        <v>8.5599999999999996E-2</v>
      </c>
      <c r="U542" s="122">
        <f t="shared" si="347"/>
        <v>11</v>
      </c>
      <c r="V542" s="122">
        <v>252</v>
      </c>
      <c r="W542" s="121">
        <f t="shared" si="358"/>
        <v>1.0035915980000001</v>
      </c>
      <c r="X542" s="114">
        <f t="shared" si="359"/>
        <v>4.2329489999999996</v>
      </c>
      <c r="Y542" s="114">
        <f t="shared" si="360"/>
        <v>0</v>
      </c>
      <c r="Z542" s="126" t="str">
        <f t="shared" si="370"/>
        <v>A+J=</v>
      </c>
      <c r="AA542" s="119">
        <f t="shared" si="371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61"/>
        <v>44719</v>
      </c>
      <c r="B543" s="114">
        <f t="shared" si="353"/>
        <v>1183.8123002</v>
      </c>
      <c r="C543" s="114">
        <f t="shared" si="367"/>
        <v>1000</v>
      </c>
      <c r="D543" s="115">
        <f t="shared" si="362"/>
        <v>6315.93</v>
      </c>
      <c r="E543" s="116">
        <f t="shared" si="349"/>
        <v>6382.88</v>
      </c>
      <c r="F543" s="117">
        <f t="shared" si="350"/>
        <v>44671</v>
      </c>
      <c r="G543" s="118">
        <f t="shared" si="354"/>
        <v>1.0600180812643467E-2</v>
      </c>
      <c r="H543" s="119">
        <f t="shared" si="368"/>
        <v>44732</v>
      </c>
      <c r="I543" s="119">
        <f t="shared" si="355"/>
        <v>44732</v>
      </c>
      <c r="J543" s="120">
        <f t="shared" si="363"/>
        <v>20</v>
      </c>
      <c r="K543" s="120">
        <f t="shared" si="351"/>
        <v>12</v>
      </c>
      <c r="L543" s="8">
        <f t="shared" si="364"/>
        <v>1.00634669</v>
      </c>
      <c r="M543" s="121">
        <f t="shared" si="352"/>
        <v>1.0162005000000001</v>
      </c>
      <c r="N543" s="121">
        <f t="shared" ref="N543:N606" si="372">IF(I543&gt;I542,N542*M543,N542)</f>
        <v>1.1717545930141327</v>
      </c>
      <c r="O543" s="114">
        <f t="shared" si="348"/>
        <v>1.17919135</v>
      </c>
      <c r="P543" s="114">
        <f t="shared" si="356"/>
        <v>1179.1913500000001</v>
      </c>
      <c r="Q543" s="11">
        <f t="shared" si="369"/>
        <v>0</v>
      </c>
      <c r="R543" s="30">
        <f t="shared" si="365"/>
        <v>0</v>
      </c>
      <c r="S543" s="8">
        <f t="shared" si="357"/>
        <v>0</v>
      </c>
      <c r="T543" s="123">
        <f t="shared" si="366"/>
        <v>8.5599999999999996E-2</v>
      </c>
      <c r="U543" s="122">
        <f t="shared" si="347"/>
        <v>12</v>
      </c>
      <c r="V543" s="122">
        <v>252</v>
      </c>
      <c r="W543" s="121">
        <f t="shared" si="358"/>
        <v>1.003918745</v>
      </c>
      <c r="X543" s="114">
        <f t="shared" si="359"/>
        <v>4.6209502000000002</v>
      </c>
      <c r="Y543" s="114">
        <f t="shared" si="360"/>
        <v>0</v>
      </c>
      <c r="Z543" s="126" t="str">
        <f t="shared" si="370"/>
        <v>A+J=</v>
      </c>
      <c r="AA543" s="119">
        <f t="shared" si="371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61"/>
        <v>44720</v>
      </c>
      <c r="B544" s="114">
        <f t="shared" si="353"/>
        <v>1184.82268684</v>
      </c>
      <c r="C544" s="114">
        <f t="shared" si="367"/>
        <v>1000</v>
      </c>
      <c r="D544" s="115">
        <f t="shared" si="362"/>
        <v>6315.93</v>
      </c>
      <c r="E544" s="116">
        <f t="shared" si="349"/>
        <v>6382.88</v>
      </c>
      <c r="F544" s="117">
        <f t="shared" si="350"/>
        <v>44671</v>
      </c>
      <c r="G544" s="118">
        <f t="shared" si="354"/>
        <v>1.0600180812643467E-2</v>
      </c>
      <c r="H544" s="119">
        <f t="shared" si="368"/>
        <v>44732</v>
      </c>
      <c r="I544" s="119">
        <f t="shared" si="355"/>
        <v>44732</v>
      </c>
      <c r="J544" s="120">
        <f t="shared" si="363"/>
        <v>20</v>
      </c>
      <c r="K544" s="120">
        <f t="shared" si="351"/>
        <v>13</v>
      </c>
      <c r="L544" s="8">
        <f t="shared" si="364"/>
        <v>1.0068773900000001</v>
      </c>
      <c r="M544" s="121">
        <f t="shared" si="352"/>
        <v>1.0162005000000001</v>
      </c>
      <c r="N544" s="121">
        <f t="shared" si="372"/>
        <v>1.1717545930141327</v>
      </c>
      <c r="O544" s="114">
        <f t="shared" si="348"/>
        <v>1.1798131999999999</v>
      </c>
      <c r="P544" s="114">
        <f t="shared" si="356"/>
        <v>1179.8132000000001</v>
      </c>
      <c r="Q544" s="11">
        <f t="shared" si="369"/>
        <v>0</v>
      </c>
      <c r="R544" s="30">
        <f t="shared" si="365"/>
        <v>0</v>
      </c>
      <c r="S544" s="8">
        <f t="shared" si="357"/>
        <v>0</v>
      </c>
      <c r="T544" s="123">
        <f t="shared" si="366"/>
        <v>8.5599999999999996E-2</v>
      </c>
      <c r="U544" s="122">
        <f t="shared" si="347"/>
        <v>13</v>
      </c>
      <c r="V544" s="122">
        <v>252</v>
      </c>
      <c r="W544" s="121">
        <f t="shared" si="358"/>
        <v>1.004246</v>
      </c>
      <c r="X544" s="114">
        <f t="shared" si="359"/>
        <v>5.0094868400000001</v>
      </c>
      <c r="Y544" s="114">
        <f t="shared" si="360"/>
        <v>0</v>
      </c>
      <c r="Z544" s="126" t="str">
        <f t="shared" si="370"/>
        <v>A+J=</v>
      </c>
      <c r="AA544" s="119">
        <f t="shared" si="371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61"/>
        <v>44721</v>
      </c>
      <c r="B545" s="114">
        <f t="shared" si="353"/>
        <v>1185.8339471700001</v>
      </c>
      <c r="C545" s="114">
        <f t="shared" si="367"/>
        <v>1000</v>
      </c>
      <c r="D545" s="115">
        <f t="shared" si="362"/>
        <v>6315.93</v>
      </c>
      <c r="E545" s="116">
        <f t="shared" si="349"/>
        <v>6382.88</v>
      </c>
      <c r="F545" s="117">
        <f t="shared" si="350"/>
        <v>44671</v>
      </c>
      <c r="G545" s="118">
        <f t="shared" si="354"/>
        <v>1.0600180812643467E-2</v>
      </c>
      <c r="H545" s="119">
        <f t="shared" si="368"/>
        <v>44732</v>
      </c>
      <c r="I545" s="119">
        <f t="shared" si="355"/>
        <v>44732</v>
      </c>
      <c r="J545" s="120">
        <f t="shared" si="363"/>
        <v>20</v>
      </c>
      <c r="K545" s="120">
        <f t="shared" si="351"/>
        <v>14</v>
      </c>
      <c r="L545" s="8">
        <f t="shared" si="364"/>
        <v>1.00740838</v>
      </c>
      <c r="M545" s="121">
        <f t="shared" si="352"/>
        <v>1.0162005000000001</v>
      </c>
      <c r="N545" s="121">
        <f t="shared" si="372"/>
        <v>1.1717545930141327</v>
      </c>
      <c r="O545" s="114">
        <f t="shared" si="348"/>
        <v>1.18043539</v>
      </c>
      <c r="P545" s="114">
        <f t="shared" si="356"/>
        <v>1180.4353900000001</v>
      </c>
      <c r="Q545" s="11">
        <f t="shared" si="369"/>
        <v>0</v>
      </c>
      <c r="R545" s="30">
        <f t="shared" si="365"/>
        <v>0</v>
      </c>
      <c r="S545" s="8">
        <f t="shared" si="357"/>
        <v>0</v>
      </c>
      <c r="T545" s="123">
        <f t="shared" si="366"/>
        <v>8.5599999999999996E-2</v>
      </c>
      <c r="U545" s="122">
        <f t="shared" si="347"/>
        <v>14</v>
      </c>
      <c r="V545" s="122">
        <v>252</v>
      </c>
      <c r="W545" s="121">
        <f t="shared" si="358"/>
        <v>1.0045733610000001</v>
      </c>
      <c r="X545" s="114">
        <f t="shared" si="359"/>
        <v>5.3985571700000001</v>
      </c>
      <c r="Y545" s="114">
        <f t="shared" si="360"/>
        <v>0</v>
      </c>
      <c r="Z545" s="126" t="str">
        <f t="shared" si="370"/>
        <v>A+J=</v>
      </c>
      <c r="AA545" s="119">
        <f t="shared" si="371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61"/>
        <v>44722</v>
      </c>
      <c r="B546" s="114">
        <f t="shared" si="353"/>
        <v>1186.8460628</v>
      </c>
      <c r="C546" s="114">
        <f t="shared" si="367"/>
        <v>1000</v>
      </c>
      <c r="D546" s="115">
        <f t="shared" si="362"/>
        <v>6315.93</v>
      </c>
      <c r="E546" s="116">
        <f t="shared" si="349"/>
        <v>6382.88</v>
      </c>
      <c r="F546" s="117">
        <f t="shared" si="350"/>
        <v>44671</v>
      </c>
      <c r="G546" s="118">
        <f t="shared" si="354"/>
        <v>1.0600180812643467E-2</v>
      </c>
      <c r="H546" s="119">
        <f t="shared" si="368"/>
        <v>44732</v>
      </c>
      <c r="I546" s="119">
        <f t="shared" si="355"/>
        <v>44732</v>
      </c>
      <c r="J546" s="120">
        <f t="shared" si="363"/>
        <v>20</v>
      </c>
      <c r="K546" s="120">
        <f t="shared" si="351"/>
        <v>15</v>
      </c>
      <c r="L546" s="8">
        <f t="shared" si="364"/>
        <v>1.00793964</v>
      </c>
      <c r="M546" s="121">
        <f t="shared" si="352"/>
        <v>1.0162005000000001</v>
      </c>
      <c r="N546" s="121">
        <f t="shared" si="372"/>
        <v>1.1717545930141327</v>
      </c>
      <c r="O546" s="114">
        <f t="shared" si="348"/>
        <v>1.1810579000000001</v>
      </c>
      <c r="P546" s="114">
        <f t="shared" si="356"/>
        <v>1181.0579</v>
      </c>
      <c r="Q546" s="11">
        <f t="shared" si="369"/>
        <v>0</v>
      </c>
      <c r="R546" s="30">
        <f t="shared" si="365"/>
        <v>0</v>
      </c>
      <c r="S546" s="8">
        <f t="shared" si="357"/>
        <v>0</v>
      </c>
      <c r="T546" s="123">
        <f t="shared" si="366"/>
        <v>8.5599999999999996E-2</v>
      </c>
      <c r="U546" s="122">
        <f t="shared" si="347"/>
        <v>15</v>
      </c>
      <c r="V546" s="122">
        <v>252</v>
      </c>
      <c r="W546" s="121">
        <f t="shared" si="358"/>
        <v>1.0049008290000001</v>
      </c>
      <c r="X546" s="114">
        <f t="shared" si="359"/>
        <v>5.7881628000000003</v>
      </c>
      <c r="Y546" s="114">
        <f t="shared" si="360"/>
        <v>0</v>
      </c>
      <c r="Z546" s="126" t="str">
        <f t="shared" si="370"/>
        <v>A+J=</v>
      </c>
      <c r="AA546" s="119">
        <f t="shared" si="371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61"/>
        <v>44723</v>
      </c>
      <c r="B547" s="114">
        <f t="shared" si="353"/>
        <v>1187.85904312</v>
      </c>
      <c r="C547" s="114">
        <f t="shared" si="367"/>
        <v>1000</v>
      </c>
      <c r="D547" s="115">
        <f t="shared" si="362"/>
        <v>6315.93</v>
      </c>
      <c r="E547" s="116">
        <f t="shared" si="349"/>
        <v>6382.88</v>
      </c>
      <c r="F547" s="117">
        <f t="shared" si="350"/>
        <v>44671</v>
      </c>
      <c r="G547" s="118">
        <f t="shared" si="354"/>
        <v>1.0600180812643467E-2</v>
      </c>
      <c r="H547" s="119">
        <f t="shared" si="368"/>
        <v>44732</v>
      </c>
      <c r="I547" s="119">
        <f t="shared" si="355"/>
        <v>44732</v>
      </c>
      <c r="J547" s="120">
        <f t="shared" si="363"/>
        <v>20</v>
      </c>
      <c r="K547" s="120">
        <f t="shared" si="351"/>
        <v>16</v>
      </c>
      <c r="L547" s="8">
        <f t="shared" si="364"/>
        <v>1.0084711900000001</v>
      </c>
      <c r="M547" s="121">
        <f t="shared" si="352"/>
        <v>1.0162005000000001</v>
      </c>
      <c r="N547" s="121">
        <f t="shared" si="372"/>
        <v>1.1717545930141327</v>
      </c>
      <c r="O547" s="114">
        <f t="shared" si="348"/>
        <v>1.18168074</v>
      </c>
      <c r="P547" s="114">
        <f t="shared" si="356"/>
        <v>1181.68074</v>
      </c>
      <c r="Q547" s="11">
        <f t="shared" si="369"/>
        <v>0</v>
      </c>
      <c r="R547" s="30">
        <f t="shared" si="365"/>
        <v>0</v>
      </c>
      <c r="S547" s="8">
        <f t="shared" si="357"/>
        <v>0</v>
      </c>
      <c r="T547" s="123">
        <f t="shared" si="366"/>
        <v>8.5599999999999996E-2</v>
      </c>
      <c r="U547" s="122">
        <f t="shared" si="347"/>
        <v>16</v>
      </c>
      <c r="V547" s="122">
        <v>252</v>
      </c>
      <c r="W547" s="121">
        <f t="shared" si="358"/>
        <v>1.005228403</v>
      </c>
      <c r="X547" s="114">
        <f t="shared" si="359"/>
        <v>6.1783031199999998</v>
      </c>
      <c r="Y547" s="114">
        <f t="shared" si="360"/>
        <v>0</v>
      </c>
      <c r="Z547" s="126" t="str">
        <f t="shared" si="370"/>
        <v>A+J=</v>
      </c>
      <c r="AA547" s="119">
        <f t="shared" si="371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61"/>
        <v>44724</v>
      </c>
      <c r="B548" s="114">
        <f t="shared" si="353"/>
        <v>1187.85904312</v>
      </c>
      <c r="C548" s="114">
        <f t="shared" si="367"/>
        <v>1000</v>
      </c>
      <c r="D548" s="115">
        <f t="shared" si="362"/>
        <v>6315.93</v>
      </c>
      <c r="E548" s="116">
        <f t="shared" si="349"/>
        <v>6382.88</v>
      </c>
      <c r="F548" s="117">
        <f t="shared" si="350"/>
        <v>44671</v>
      </c>
      <c r="G548" s="118">
        <f t="shared" si="354"/>
        <v>1.0600180812643467E-2</v>
      </c>
      <c r="H548" s="119">
        <f t="shared" si="368"/>
        <v>44732</v>
      </c>
      <c r="I548" s="119">
        <f t="shared" si="355"/>
        <v>44732</v>
      </c>
      <c r="J548" s="120">
        <f t="shared" si="363"/>
        <v>20</v>
      </c>
      <c r="K548" s="120">
        <f t="shared" si="351"/>
        <v>16</v>
      </c>
      <c r="L548" s="8">
        <f t="shared" si="364"/>
        <v>1.0084711900000001</v>
      </c>
      <c r="M548" s="121">
        <f t="shared" si="352"/>
        <v>1.0162005000000001</v>
      </c>
      <c r="N548" s="121">
        <f t="shared" si="372"/>
        <v>1.1717545930141327</v>
      </c>
      <c r="O548" s="114">
        <f t="shared" si="348"/>
        <v>1.18168074</v>
      </c>
      <c r="P548" s="114">
        <f t="shared" si="356"/>
        <v>1181.68074</v>
      </c>
      <c r="Q548" s="11">
        <f t="shared" si="369"/>
        <v>0</v>
      </c>
      <c r="R548" s="30">
        <f t="shared" si="365"/>
        <v>0</v>
      </c>
      <c r="S548" s="8">
        <f t="shared" si="357"/>
        <v>0</v>
      </c>
      <c r="T548" s="123">
        <f t="shared" si="366"/>
        <v>8.5599999999999996E-2</v>
      </c>
      <c r="U548" s="122">
        <f t="shared" si="347"/>
        <v>16</v>
      </c>
      <c r="V548" s="122">
        <v>252</v>
      </c>
      <c r="W548" s="121">
        <f t="shared" si="358"/>
        <v>1.005228403</v>
      </c>
      <c r="X548" s="114">
        <f t="shared" si="359"/>
        <v>6.1783031199999998</v>
      </c>
      <c r="Y548" s="114">
        <f t="shared" si="360"/>
        <v>0</v>
      </c>
      <c r="Z548" s="126" t="str">
        <f t="shared" si="370"/>
        <v>A+J=</v>
      </c>
      <c r="AA548" s="119">
        <f t="shared" si="371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61"/>
        <v>44725</v>
      </c>
      <c r="B549" s="114">
        <f t="shared" si="353"/>
        <v>1187.85904312</v>
      </c>
      <c r="C549" s="114">
        <f t="shared" si="367"/>
        <v>1000</v>
      </c>
      <c r="D549" s="115">
        <f t="shared" si="362"/>
        <v>6315.93</v>
      </c>
      <c r="E549" s="116">
        <f t="shared" si="349"/>
        <v>6382.88</v>
      </c>
      <c r="F549" s="117">
        <f t="shared" si="350"/>
        <v>44671</v>
      </c>
      <c r="G549" s="118">
        <f t="shared" si="354"/>
        <v>1.0600180812643467E-2</v>
      </c>
      <c r="H549" s="119">
        <f t="shared" si="368"/>
        <v>44732</v>
      </c>
      <c r="I549" s="119">
        <f t="shared" si="355"/>
        <v>44732</v>
      </c>
      <c r="J549" s="120">
        <f t="shared" si="363"/>
        <v>20</v>
      </c>
      <c r="K549" s="120">
        <f t="shared" si="351"/>
        <v>16</v>
      </c>
      <c r="L549" s="8">
        <f t="shared" si="364"/>
        <v>1.0084711900000001</v>
      </c>
      <c r="M549" s="121">
        <f t="shared" si="352"/>
        <v>1.0162005000000001</v>
      </c>
      <c r="N549" s="121">
        <f t="shared" si="372"/>
        <v>1.1717545930141327</v>
      </c>
      <c r="O549" s="114">
        <f t="shared" si="348"/>
        <v>1.18168074</v>
      </c>
      <c r="P549" s="114">
        <f t="shared" si="356"/>
        <v>1181.68074</v>
      </c>
      <c r="Q549" s="11">
        <f t="shared" si="369"/>
        <v>0</v>
      </c>
      <c r="R549" s="30">
        <f t="shared" si="365"/>
        <v>0</v>
      </c>
      <c r="S549" s="8">
        <f t="shared" si="357"/>
        <v>0</v>
      </c>
      <c r="T549" s="123">
        <f t="shared" si="366"/>
        <v>8.5599999999999996E-2</v>
      </c>
      <c r="U549" s="122">
        <f t="shared" ref="U549:U612" si="373">IF(Q548&gt;0,1,IF(K549=K548,U548,U548+1))</f>
        <v>16</v>
      </c>
      <c r="V549" s="122">
        <v>252</v>
      </c>
      <c r="W549" s="121">
        <f t="shared" si="358"/>
        <v>1.005228403</v>
      </c>
      <c r="X549" s="114">
        <f t="shared" si="359"/>
        <v>6.1783031199999998</v>
      </c>
      <c r="Y549" s="114">
        <f t="shared" si="360"/>
        <v>0</v>
      </c>
      <c r="Z549" s="126" t="str">
        <f t="shared" si="370"/>
        <v>A+J=</v>
      </c>
      <c r="AA549" s="119">
        <f t="shared" si="371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61"/>
        <v>44726</v>
      </c>
      <c r="B550" s="114">
        <f t="shared" si="353"/>
        <v>1188.8728910100001</v>
      </c>
      <c r="C550" s="114">
        <f t="shared" si="367"/>
        <v>1000</v>
      </c>
      <c r="D550" s="115">
        <f t="shared" si="362"/>
        <v>6315.93</v>
      </c>
      <c r="E550" s="116">
        <f t="shared" si="349"/>
        <v>6382.88</v>
      </c>
      <c r="F550" s="117">
        <f t="shared" si="350"/>
        <v>44671</v>
      </c>
      <c r="G550" s="118">
        <f t="shared" si="354"/>
        <v>1.0600180812643467E-2</v>
      </c>
      <c r="H550" s="119">
        <f t="shared" si="368"/>
        <v>44732</v>
      </c>
      <c r="I550" s="119">
        <f t="shared" si="355"/>
        <v>44732</v>
      </c>
      <c r="J550" s="120">
        <f t="shared" si="363"/>
        <v>20</v>
      </c>
      <c r="K550" s="120">
        <f t="shared" si="351"/>
        <v>17</v>
      </c>
      <c r="L550" s="8">
        <f t="shared" si="364"/>
        <v>1.00900301</v>
      </c>
      <c r="M550" s="121">
        <f t="shared" si="352"/>
        <v>1.0162005000000001</v>
      </c>
      <c r="N550" s="121">
        <f t="shared" si="372"/>
        <v>1.1717545930141327</v>
      </c>
      <c r="O550" s="114">
        <f t="shared" si="348"/>
        <v>1.1823039099999999</v>
      </c>
      <c r="P550" s="114">
        <f t="shared" si="356"/>
        <v>1182.3039100000001</v>
      </c>
      <c r="Q550" s="11">
        <f t="shared" si="369"/>
        <v>0</v>
      </c>
      <c r="R550" s="30">
        <f t="shared" si="365"/>
        <v>0</v>
      </c>
      <c r="S550" s="8">
        <f t="shared" si="357"/>
        <v>0</v>
      </c>
      <c r="T550" s="123">
        <f t="shared" si="366"/>
        <v>8.5599999999999996E-2</v>
      </c>
      <c r="U550" s="122">
        <f t="shared" si="373"/>
        <v>17</v>
      </c>
      <c r="V550" s="122">
        <v>252</v>
      </c>
      <c r="W550" s="121">
        <f t="shared" si="358"/>
        <v>1.005556085</v>
      </c>
      <c r="X550" s="114">
        <f t="shared" si="359"/>
        <v>6.5689810099999999</v>
      </c>
      <c r="Y550" s="114">
        <f t="shared" si="360"/>
        <v>0</v>
      </c>
      <c r="Z550" s="126" t="str">
        <f t="shared" si="370"/>
        <v>A+J=</v>
      </c>
      <c r="AA550" s="119">
        <f t="shared" si="371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61"/>
        <v>44727</v>
      </c>
      <c r="B551" s="114">
        <f t="shared" si="353"/>
        <v>1189.8876046400001</v>
      </c>
      <c r="C551" s="114">
        <f t="shared" si="367"/>
        <v>1000</v>
      </c>
      <c r="D551" s="115">
        <f t="shared" si="362"/>
        <v>6315.93</v>
      </c>
      <c r="E551" s="116">
        <f t="shared" si="349"/>
        <v>6382.88</v>
      </c>
      <c r="F551" s="117">
        <f t="shared" si="350"/>
        <v>44671</v>
      </c>
      <c r="G551" s="118">
        <f t="shared" si="354"/>
        <v>1.0600180812643467E-2</v>
      </c>
      <c r="H551" s="119">
        <f t="shared" si="368"/>
        <v>44732</v>
      </c>
      <c r="I551" s="119">
        <f t="shared" si="355"/>
        <v>44732</v>
      </c>
      <c r="J551" s="120">
        <f t="shared" si="363"/>
        <v>20</v>
      </c>
      <c r="K551" s="120">
        <f t="shared" si="351"/>
        <v>18</v>
      </c>
      <c r="L551" s="8">
        <f t="shared" si="364"/>
        <v>1.00953512</v>
      </c>
      <c r="M551" s="121">
        <f t="shared" si="352"/>
        <v>1.0162005000000001</v>
      </c>
      <c r="N551" s="121">
        <f t="shared" si="372"/>
        <v>1.1717545930141327</v>
      </c>
      <c r="O551" s="114">
        <f t="shared" si="348"/>
        <v>1.18292741</v>
      </c>
      <c r="P551" s="114">
        <f t="shared" si="356"/>
        <v>1182.92741</v>
      </c>
      <c r="Q551" s="11">
        <f t="shared" si="369"/>
        <v>0</v>
      </c>
      <c r="R551" s="30">
        <f t="shared" si="365"/>
        <v>0</v>
      </c>
      <c r="S551" s="8">
        <f t="shared" si="357"/>
        <v>0</v>
      </c>
      <c r="T551" s="123">
        <f t="shared" si="366"/>
        <v>8.5599999999999996E-2</v>
      </c>
      <c r="U551" s="122">
        <f t="shared" si="373"/>
        <v>18</v>
      </c>
      <c r="V551" s="122">
        <v>252</v>
      </c>
      <c r="W551" s="121">
        <f t="shared" si="358"/>
        <v>1.0058838729999999</v>
      </c>
      <c r="X551" s="114">
        <f t="shared" si="359"/>
        <v>6.9601946400000001</v>
      </c>
      <c r="Y551" s="114">
        <f t="shared" si="360"/>
        <v>0</v>
      </c>
      <c r="Z551" s="126" t="str">
        <f t="shared" si="370"/>
        <v>A+J=</v>
      </c>
      <c r="AA551" s="119">
        <f t="shared" si="371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61"/>
        <v>44728</v>
      </c>
      <c r="B552" s="114">
        <f t="shared" si="353"/>
        <v>1190.9031857100001</v>
      </c>
      <c r="C552" s="114">
        <f t="shared" si="367"/>
        <v>1000</v>
      </c>
      <c r="D552" s="115">
        <f t="shared" si="362"/>
        <v>6315.93</v>
      </c>
      <c r="E552" s="116">
        <f t="shared" si="349"/>
        <v>6382.88</v>
      </c>
      <c r="F552" s="117">
        <f t="shared" si="350"/>
        <v>44671</v>
      </c>
      <c r="G552" s="118">
        <f t="shared" si="354"/>
        <v>1.0600180812643467E-2</v>
      </c>
      <c r="H552" s="119">
        <f t="shared" si="368"/>
        <v>44732</v>
      </c>
      <c r="I552" s="119">
        <f t="shared" si="355"/>
        <v>44732</v>
      </c>
      <c r="J552" s="120">
        <f t="shared" si="363"/>
        <v>20</v>
      </c>
      <c r="K552" s="120">
        <f t="shared" si="351"/>
        <v>19</v>
      </c>
      <c r="L552" s="8">
        <f t="shared" si="364"/>
        <v>1.0100675100000001</v>
      </c>
      <c r="M552" s="121">
        <f t="shared" si="352"/>
        <v>1.0162005000000001</v>
      </c>
      <c r="N552" s="121">
        <f t="shared" si="372"/>
        <v>1.1717545930141327</v>
      </c>
      <c r="O552" s="114">
        <f t="shared" si="348"/>
        <v>1.1835512399999999</v>
      </c>
      <c r="P552" s="114">
        <f t="shared" si="356"/>
        <v>1183.55124</v>
      </c>
      <c r="Q552" s="11">
        <f t="shared" si="369"/>
        <v>0</v>
      </c>
      <c r="R552" s="30">
        <f t="shared" si="365"/>
        <v>0</v>
      </c>
      <c r="S552" s="8">
        <f t="shared" si="357"/>
        <v>0</v>
      </c>
      <c r="T552" s="123">
        <f t="shared" si="366"/>
        <v>8.5599999999999996E-2</v>
      </c>
      <c r="U552" s="122">
        <f t="shared" si="373"/>
        <v>19</v>
      </c>
      <c r="V552" s="122">
        <v>252</v>
      </c>
      <c r="W552" s="121">
        <f t="shared" si="358"/>
        <v>1.006211768</v>
      </c>
      <c r="X552" s="114">
        <f t="shared" si="359"/>
        <v>7.3519457099999999</v>
      </c>
      <c r="Y552" s="114">
        <f t="shared" si="360"/>
        <v>0</v>
      </c>
      <c r="Z552" s="126" t="str">
        <f t="shared" si="370"/>
        <v>A+J=</v>
      </c>
      <c r="AA552" s="119">
        <f t="shared" si="371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61"/>
        <v>44729</v>
      </c>
      <c r="B553" s="114">
        <f t="shared" si="353"/>
        <v>1190.9031857100001</v>
      </c>
      <c r="C553" s="114">
        <f t="shared" si="367"/>
        <v>1000</v>
      </c>
      <c r="D553" s="115">
        <f t="shared" si="362"/>
        <v>6315.93</v>
      </c>
      <c r="E553" s="116">
        <f t="shared" si="349"/>
        <v>6382.88</v>
      </c>
      <c r="F553" s="117">
        <f t="shared" si="350"/>
        <v>44671</v>
      </c>
      <c r="G553" s="118">
        <f t="shared" si="354"/>
        <v>1.0600180812643467E-2</v>
      </c>
      <c r="H553" s="119">
        <f t="shared" si="368"/>
        <v>44732</v>
      </c>
      <c r="I553" s="119">
        <f t="shared" si="355"/>
        <v>44732</v>
      </c>
      <c r="J553" s="120">
        <f t="shared" si="363"/>
        <v>20</v>
      </c>
      <c r="K553" s="120">
        <f t="shared" si="351"/>
        <v>19</v>
      </c>
      <c r="L553" s="8">
        <f t="shared" si="364"/>
        <v>1.0100675100000001</v>
      </c>
      <c r="M553" s="121">
        <f t="shared" si="352"/>
        <v>1.0162005000000001</v>
      </c>
      <c r="N553" s="121">
        <f t="shared" si="372"/>
        <v>1.1717545930141327</v>
      </c>
      <c r="O553" s="114">
        <f t="shared" ref="O553:O616" si="374">TRUNC(TRUNC((L553*N553),15),8)</f>
        <v>1.1835512399999999</v>
      </c>
      <c r="P553" s="114">
        <f t="shared" si="356"/>
        <v>1183.55124</v>
      </c>
      <c r="Q553" s="11">
        <f t="shared" si="369"/>
        <v>0</v>
      </c>
      <c r="R553" s="30">
        <f t="shared" si="365"/>
        <v>0</v>
      </c>
      <c r="S553" s="8">
        <f t="shared" si="357"/>
        <v>0</v>
      </c>
      <c r="T553" s="123">
        <f t="shared" si="366"/>
        <v>8.5599999999999996E-2</v>
      </c>
      <c r="U553" s="122">
        <f t="shared" si="373"/>
        <v>19</v>
      </c>
      <c r="V553" s="122">
        <v>252</v>
      </c>
      <c r="W553" s="121">
        <f t="shared" si="358"/>
        <v>1.006211768</v>
      </c>
      <c r="X553" s="114">
        <f t="shared" si="359"/>
        <v>7.3519457099999999</v>
      </c>
      <c r="Y553" s="114">
        <f t="shared" si="360"/>
        <v>0</v>
      </c>
      <c r="Z553" s="126" t="str">
        <f t="shared" si="370"/>
        <v>A+J=</v>
      </c>
      <c r="AA553" s="119">
        <f t="shared" si="371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61"/>
        <v>44730</v>
      </c>
      <c r="B554" s="114">
        <f t="shared" si="353"/>
        <v>1191.9196347500001</v>
      </c>
      <c r="C554" s="114">
        <f t="shared" si="367"/>
        <v>1000</v>
      </c>
      <c r="D554" s="115">
        <f t="shared" si="362"/>
        <v>6315.93</v>
      </c>
      <c r="E554" s="116">
        <f t="shared" ref="E554:E617" si="375">IF($K554=1,VLOOKUP($A553,$AO$10:$AS$131,4),E553)</f>
        <v>6382.88</v>
      </c>
      <c r="F554" s="117">
        <f t="shared" ref="F554:F617" si="376">IF($K554=1,VLOOKUP($A553,$AO$10:$AS$131,5),F553)</f>
        <v>44671</v>
      </c>
      <c r="G554" s="118">
        <f t="shared" si="354"/>
        <v>1.0600180812643467E-2</v>
      </c>
      <c r="H554" s="119">
        <f t="shared" si="368"/>
        <v>44732</v>
      </c>
      <c r="I554" s="119">
        <f t="shared" si="355"/>
        <v>44732</v>
      </c>
      <c r="J554" s="120">
        <f t="shared" si="363"/>
        <v>20</v>
      </c>
      <c r="K554" s="120">
        <f t="shared" ref="K554:K617" si="377">(J554-(NETWORKDAYS(A554,I554,AD$176:AD$502)-1))</f>
        <v>20</v>
      </c>
      <c r="L554" s="8">
        <f t="shared" si="364"/>
        <v>1.01060018</v>
      </c>
      <c r="M554" s="121">
        <f t="shared" ref="M554:M617" si="378">IF(I554&gt;I553,L553,M553)</f>
        <v>1.0162005000000001</v>
      </c>
      <c r="N554" s="121">
        <f t="shared" si="372"/>
        <v>1.1717545930141327</v>
      </c>
      <c r="O554" s="114">
        <f t="shared" si="374"/>
        <v>1.1841754</v>
      </c>
      <c r="P554" s="114">
        <f t="shared" si="356"/>
        <v>1184.1754000000001</v>
      </c>
      <c r="Q554" s="11">
        <f t="shared" si="369"/>
        <v>0</v>
      </c>
      <c r="R554" s="30">
        <f t="shared" si="365"/>
        <v>0</v>
      </c>
      <c r="S554" s="8">
        <f t="shared" si="357"/>
        <v>0</v>
      </c>
      <c r="T554" s="123">
        <f t="shared" si="366"/>
        <v>8.5599999999999996E-2</v>
      </c>
      <c r="U554" s="122">
        <f t="shared" si="373"/>
        <v>20</v>
      </c>
      <c r="V554" s="122">
        <v>252</v>
      </c>
      <c r="W554" s="121">
        <f t="shared" si="358"/>
        <v>1.0065397700000001</v>
      </c>
      <c r="X554" s="114">
        <f t="shared" si="359"/>
        <v>7.7442347500000004</v>
      </c>
      <c r="Y554" s="114">
        <f t="shared" si="360"/>
        <v>0</v>
      </c>
      <c r="Z554" s="126" t="str">
        <f t="shared" si="370"/>
        <v>A+J=</v>
      </c>
      <c r="AA554" s="119">
        <f t="shared" si="371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61"/>
        <v>44731</v>
      </c>
      <c r="B555" s="114">
        <f t="shared" si="353"/>
        <v>1191.9196347500001</v>
      </c>
      <c r="C555" s="114">
        <f t="shared" si="367"/>
        <v>1000</v>
      </c>
      <c r="D555" s="115">
        <f t="shared" si="362"/>
        <v>6315.93</v>
      </c>
      <c r="E555" s="116">
        <f t="shared" si="375"/>
        <v>6382.88</v>
      </c>
      <c r="F555" s="117">
        <f t="shared" si="376"/>
        <v>44671</v>
      </c>
      <c r="G555" s="118">
        <f t="shared" si="354"/>
        <v>1.0600180812643467E-2</v>
      </c>
      <c r="H555" s="119">
        <f t="shared" si="368"/>
        <v>44732</v>
      </c>
      <c r="I555" s="119">
        <f t="shared" si="355"/>
        <v>44732</v>
      </c>
      <c r="J555" s="120">
        <f t="shared" si="363"/>
        <v>20</v>
      </c>
      <c r="K555" s="120">
        <f t="shared" si="377"/>
        <v>20</v>
      </c>
      <c r="L555" s="8">
        <f t="shared" si="364"/>
        <v>1.01060018</v>
      </c>
      <c r="M555" s="121">
        <f t="shared" si="378"/>
        <v>1.0162005000000001</v>
      </c>
      <c r="N555" s="121">
        <f t="shared" si="372"/>
        <v>1.1717545930141327</v>
      </c>
      <c r="O555" s="114">
        <f t="shared" si="374"/>
        <v>1.1841754</v>
      </c>
      <c r="P555" s="114">
        <f t="shared" si="356"/>
        <v>1184.1754000000001</v>
      </c>
      <c r="Q555" s="11">
        <f t="shared" si="369"/>
        <v>0</v>
      </c>
      <c r="R555" s="30">
        <f t="shared" si="365"/>
        <v>0</v>
      </c>
      <c r="S555" s="8">
        <f t="shared" si="357"/>
        <v>0</v>
      </c>
      <c r="T555" s="123">
        <f t="shared" si="366"/>
        <v>8.5599999999999996E-2</v>
      </c>
      <c r="U555" s="122">
        <f t="shared" si="373"/>
        <v>20</v>
      </c>
      <c r="V555" s="122">
        <v>252</v>
      </c>
      <c r="W555" s="121">
        <f t="shared" si="358"/>
        <v>1.0065397700000001</v>
      </c>
      <c r="X555" s="114">
        <f t="shared" si="359"/>
        <v>7.7442347500000004</v>
      </c>
      <c r="Y555" s="114">
        <f t="shared" si="360"/>
        <v>0</v>
      </c>
      <c r="Z555" s="126" t="str">
        <f t="shared" si="370"/>
        <v>A+J=</v>
      </c>
      <c r="AA555" s="119">
        <f t="shared" si="371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61"/>
        <v>44732</v>
      </c>
      <c r="B556" s="114">
        <f t="shared" si="353"/>
        <v>1191.9196347500001</v>
      </c>
      <c r="C556" s="114">
        <f t="shared" si="367"/>
        <v>1000</v>
      </c>
      <c r="D556" s="115">
        <f t="shared" si="362"/>
        <v>6315.93</v>
      </c>
      <c r="E556" s="116">
        <f t="shared" si="375"/>
        <v>6382.88</v>
      </c>
      <c r="F556" s="117">
        <f t="shared" si="376"/>
        <v>44671</v>
      </c>
      <c r="G556" s="118">
        <f t="shared" si="354"/>
        <v>1.0600180812643467E-2</v>
      </c>
      <c r="H556" s="119">
        <f t="shared" si="368"/>
        <v>44762</v>
      </c>
      <c r="I556" s="119">
        <f t="shared" si="355"/>
        <v>44732</v>
      </c>
      <c r="J556" s="120">
        <f t="shared" si="363"/>
        <v>20</v>
      </c>
      <c r="K556" s="120">
        <f t="shared" si="377"/>
        <v>20</v>
      </c>
      <c r="L556" s="8">
        <f t="shared" si="364"/>
        <v>1.01060018</v>
      </c>
      <c r="M556" s="121">
        <f t="shared" si="378"/>
        <v>1.0162005000000001</v>
      </c>
      <c r="N556" s="121">
        <f t="shared" si="372"/>
        <v>1.1717545930141327</v>
      </c>
      <c r="O556" s="114">
        <f t="shared" si="374"/>
        <v>1.1841754</v>
      </c>
      <c r="P556" s="114">
        <f t="shared" si="356"/>
        <v>1184.1754000000001</v>
      </c>
      <c r="Q556" s="11">
        <f t="shared" si="369"/>
        <v>18</v>
      </c>
      <c r="R556" s="30">
        <f t="shared" si="365"/>
        <v>0</v>
      </c>
      <c r="S556" s="8">
        <f t="shared" si="357"/>
        <v>0</v>
      </c>
      <c r="T556" s="123">
        <f t="shared" si="366"/>
        <v>8.5599999999999996E-2</v>
      </c>
      <c r="U556" s="122">
        <f t="shared" si="373"/>
        <v>20</v>
      </c>
      <c r="V556" s="122">
        <v>252</v>
      </c>
      <c r="W556" s="121">
        <f t="shared" si="358"/>
        <v>1.0065397700000001</v>
      </c>
      <c r="X556" s="114">
        <f t="shared" si="359"/>
        <v>7.7442347500000004</v>
      </c>
      <c r="Y556" s="114">
        <f t="shared" si="360"/>
        <v>7.7442347500000004</v>
      </c>
      <c r="Z556" s="126" t="str">
        <f t="shared" si="370"/>
        <v>A+J=</v>
      </c>
      <c r="AA556" s="119">
        <f t="shared" si="371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61"/>
        <v>44733</v>
      </c>
      <c r="B557" s="114">
        <f t="shared" si="353"/>
        <v>1184.81391622</v>
      </c>
      <c r="C557" s="114">
        <f t="shared" si="367"/>
        <v>1000</v>
      </c>
      <c r="D557" s="115">
        <f t="shared" si="362"/>
        <v>6382.88</v>
      </c>
      <c r="E557" s="116">
        <f t="shared" si="375"/>
        <v>6412.88</v>
      </c>
      <c r="F557" s="117">
        <f t="shared" si="376"/>
        <v>44701</v>
      </c>
      <c r="G557" s="118">
        <f t="shared" si="354"/>
        <v>4.7000726944577131E-3</v>
      </c>
      <c r="H557" s="119">
        <f t="shared" si="368"/>
        <v>44762</v>
      </c>
      <c r="I557" s="119">
        <f t="shared" si="355"/>
        <v>44762</v>
      </c>
      <c r="J557" s="120">
        <f t="shared" si="363"/>
        <v>22</v>
      </c>
      <c r="K557" s="120">
        <f t="shared" si="377"/>
        <v>1</v>
      </c>
      <c r="L557" s="8">
        <f t="shared" si="364"/>
        <v>1.0002131599999999</v>
      </c>
      <c r="M557" s="121">
        <f t="shared" si="378"/>
        <v>1.01060018</v>
      </c>
      <c r="N557" s="121">
        <f t="shared" si="372"/>
        <v>1.1841754026159093</v>
      </c>
      <c r="O557" s="114">
        <f t="shared" si="374"/>
        <v>1.18442782</v>
      </c>
      <c r="P557" s="114">
        <f t="shared" si="356"/>
        <v>1184.4278200000001</v>
      </c>
      <c r="Q557" s="11">
        <f t="shared" si="369"/>
        <v>0</v>
      </c>
      <c r="R557" s="30">
        <f t="shared" si="365"/>
        <v>0</v>
      </c>
      <c r="S557" s="8">
        <f t="shared" si="357"/>
        <v>0</v>
      </c>
      <c r="T557" s="123">
        <f t="shared" si="366"/>
        <v>8.5599999999999996E-2</v>
      </c>
      <c r="U557" s="122">
        <f t="shared" si="373"/>
        <v>1</v>
      </c>
      <c r="V557" s="122">
        <v>252</v>
      </c>
      <c r="W557" s="121">
        <f t="shared" si="358"/>
        <v>1.0003259769999999</v>
      </c>
      <c r="X557" s="114">
        <f t="shared" si="359"/>
        <v>0.38609621999999999</v>
      </c>
      <c r="Y557" s="114">
        <f t="shared" si="360"/>
        <v>0</v>
      </c>
      <c r="Z557" s="126" t="str">
        <f t="shared" si="370"/>
        <v>A+J=</v>
      </c>
      <c r="AA557" s="119">
        <f t="shared" si="371"/>
        <v>44762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61"/>
        <v>44734</v>
      </c>
      <c r="B558" s="114">
        <f t="shared" si="353"/>
        <v>1185.4527626199999</v>
      </c>
      <c r="C558" s="114">
        <f t="shared" si="367"/>
        <v>1000</v>
      </c>
      <c r="D558" s="115">
        <f t="shared" si="362"/>
        <v>6382.88</v>
      </c>
      <c r="E558" s="116">
        <f t="shared" si="375"/>
        <v>6412.88</v>
      </c>
      <c r="F558" s="117">
        <f t="shared" si="376"/>
        <v>44701</v>
      </c>
      <c r="G558" s="118">
        <f t="shared" si="354"/>
        <v>4.7000726944577131E-3</v>
      </c>
      <c r="H558" s="119">
        <f t="shared" si="368"/>
        <v>44762</v>
      </c>
      <c r="I558" s="119">
        <f t="shared" si="355"/>
        <v>44762</v>
      </c>
      <c r="J558" s="120">
        <f t="shared" si="363"/>
        <v>22</v>
      </c>
      <c r="K558" s="120">
        <f t="shared" si="377"/>
        <v>2</v>
      </c>
      <c r="L558" s="8">
        <f t="shared" si="364"/>
        <v>1.0004263600000001</v>
      </c>
      <c r="M558" s="121">
        <f t="shared" si="378"/>
        <v>1.01060018</v>
      </c>
      <c r="N558" s="121">
        <f t="shared" si="372"/>
        <v>1.1841754026159093</v>
      </c>
      <c r="O558" s="114">
        <f t="shared" si="374"/>
        <v>1.18468028</v>
      </c>
      <c r="P558" s="114">
        <f t="shared" si="356"/>
        <v>1184.68028</v>
      </c>
      <c r="Q558" s="11">
        <f t="shared" si="369"/>
        <v>0</v>
      </c>
      <c r="R558" s="30">
        <f t="shared" si="365"/>
        <v>0</v>
      </c>
      <c r="S558" s="8">
        <f t="shared" si="357"/>
        <v>0</v>
      </c>
      <c r="T558" s="123">
        <f t="shared" si="366"/>
        <v>8.5599999999999996E-2</v>
      </c>
      <c r="U558" s="122">
        <f t="shared" si="373"/>
        <v>2</v>
      </c>
      <c r="V558" s="122">
        <v>252</v>
      </c>
      <c r="W558" s="121">
        <f t="shared" si="358"/>
        <v>1.00065206</v>
      </c>
      <c r="X558" s="114">
        <f t="shared" si="359"/>
        <v>0.77248262000000001</v>
      </c>
      <c r="Y558" s="114">
        <f t="shared" si="360"/>
        <v>0</v>
      </c>
      <c r="Z558" s="126" t="str">
        <f t="shared" si="370"/>
        <v>A+J=</v>
      </c>
      <c r="AA558" s="119">
        <f t="shared" si="371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61"/>
        <v>44735</v>
      </c>
      <c r="B559" s="114">
        <f t="shared" si="353"/>
        <v>1186.09198053</v>
      </c>
      <c r="C559" s="114">
        <f t="shared" si="367"/>
        <v>1000</v>
      </c>
      <c r="D559" s="115">
        <f t="shared" si="362"/>
        <v>6382.88</v>
      </c>
      <c r="E559" s="116">
        <f t="shared" si="375"/>
        <v>6412.88</v>
      </c>
      <c r="F559" s="117">
        <f t="shared" si="376"/>
        <v>44701</v>
      </c>
      <c r="G559" s="118">
        <f t="shared" si="354"/>
        <v>4.7000726944577131E-3</v>
      </c>
      <c r="H559" s="119">
        <f t="shared" si="368"/>
        <v>44762</v>
      </c>
      <c r="I559" s="119">
        <f t="shared" si="355"/>
        <v>44762</v>
      </c>
      <c r="J559" s="120">
        <f t="shared" si="363"/>
        <v>22</v>
      </c>
      <c r="K559" s="120">
        <f t="shared" si="377"/>
        <v>3</v>
      </c>
      <c r="L559" s="8">
        <f t="shared" si="364"/>
        <v>1.0006396200000001</v>
      </c>
      <c r="M559" s="121">
        <f t="shared" si="378"/>
        <v>1.01060018</v>
      </c>
      <c r="N559" s="121">
        <f t="shared" si="372"/>
        <v>1.1841754026159093</v>
      </c>
      <c r="O559" s="114">
        <f t="shared" si="374"/>
        <v>1.18493282</v>
      </c>
      <c r="P559" s="114">
        <f t="shared" si="356"/>
        <v>1184.93282</v>
      </c>
      <c r="Q559" s="11">
        <f t="shared" si="369"/>
        <v>0</v>
      </c>
      <c r="R559" s="30">
        <f t="shared" si="365"/>
        <v>0</v>
      </c>
      <c r="S559" s="8">
        <f t="shared" si="357"/>
        <v>0</v>
      </c>
      <c r="T559" s="123">
        <f t="shared" si="366"/>
        <v>8.5599999999999996E-2</v>
      </c>
      <c r="U559" s="122">
        <f t="shared" si="373"/>
        <v>3</v>
      </c>
      <c r="V559" s="122">
        <v>252</v>
      </c>
      <c r="W559" s="121">
        <f t="shared" si="358"/>
        <v>1.00097825</v>
      </c>
      <c r="X559" s="114">
        <f t="shared" si="359"/>
        <v>1.1591605300000001</v>
      </c>
      <c r="Y559" s="114">
        <f t="shared" si="360"/>
        <v>0</v>
      </c>
      <c r="Z559" s="126" t="str">
        <f t="shared" si="370"/>
        <v>A+J=</v>
      </c>
      <c r="AA559" s="119">
        <f t="shared" si="371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61"/>
        <v>44736</v>
      </c>
      <c r="B560" s="114">
        <f t="shared" si="353"/>
        <v>1186.7315288700001</v>
      </c>
      <c r="C560" s="114">
        <f t="shared" si="367"/>
        <v>1000</v>
      </c>
      <c r="D560" s="115">
        <f t="shared" si="362"/>
        <v>6382.88</v>
      </c>
      <c r="E560" s="116">
        <f t="shared" si="375"/>
        <v>6412.88</v>
      </c>
      <c r="F560" s="117">
        <f t="shared" si="376"/>
        <v>44701</v>
      </c>
      <c r="G560" s="118">
        <f t="shared" si="354"/>
        <v>4.7000726944577131E-3</v>
      </c>
      <c r="H560" s="119">
        <f t="shared" si="368"/>
        <v>44762</v>
      </c>
      <c r="I560" s="119">
        <f t="shared" si="355"/>
        <v>44762</v>
      </c>
      <c r="J560" s="120">
        <f t="shared" si="363"/>
        <v>22</v>
      </c>
      <c r="K560" s="120">
        <f t="shared" si="377"/>
        <v>4</v>
      </c>
      <c r="L560" s="8">
        <f t="shared" si="364"/>
        <v>1.00085292</v>
      </c>
      <c r="M560" s="121">
        <f t="shared" si="378"/>
        <v>1.01060018</v>
      </c>
      <c r="N560" s="121">
        <f t="shared" si="372"/>
        <v>1.1841754026159093</v>
      </c>
      <c r="O560" s="114">
        <f t="shared" si="374"/>
        <v>1.1851853999999999</v>
      </c>
      <c r="P560" s="114">
        <f t="shared" si="356"/>
        <v>1185.1854000000001</v>
      </c>
      <c r="Q560" s="11">
        <f t="shared" si="369"/>
        <v>0</v>
      </c>
      <c r="R560" s="30">
        <f t="shared" si="365"/>
        <v>0</v>
      </c>
      <c r="S560" s="8">
        <f t="shared" si="357"/>
        <v>0</v>
      </c>
      <c r="T560" s="123">
        <f t="shared" si="366"/>
        <v>8.5599999999999996E-2</v>
      </c>
      <c r="U560" s="122">
        <f t="shared" si="373"/>
        <v>4</v>
      </c>
      <c r="V560" s="122">
        <v>252</v>
      </c>
      <c r="W560" s="121">
        <f t="shared" si="358"/>
        <v>1.0013045460000001</v>
      </c>
      <c r="X560" s="114">
        <f t="shared" si="359"/>
        <v>1.54612887</v>
      </c>
      <c r="Y560" s="114">
        <f t="shared" si="360"/>
        <v>0</v>
      </c>
      <c r="Z560" s="126" t="str">
        <f t="shared" si="370"/>
        <v>A+J=</v>
      </c>
      <c r="AA560" s="119">
        <f t="shared" si="371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61"/>
        <v>44737</v>
      </c>
      <c r="B561" s="114">
        <f t="shared" si="353"/>
        <v>1187.3714278</v>
      </c>
      <c r="C561" s="114">
        <f t="shared" si="367"/>
        <v>1000</v>
      </c>
      <c r="D561" s="115">
        <f t="shared" si="362"/>
        <v>6382.88</v>
      </c>
      <c r="E561" s="116">
        <f t="shared" si="375"/>
        <v>6412.88</v>
      </c>
      <c r="F561" s="117">
        <f t="shared" si="376"/>
        <v>44701</v>
      </c>
      <c r="G561" s="118">
        <f t="shared" si="354"/>
        <v>4.7000726944577131E-3</v>
      </c>
      <c r="H561" s="119">
        <f t="shared" si="368"/>
        <v>44762</v>
      </c>
      <c r="I561" s="119">
        <f t="shared" si="355"/>
        <v>44762</v>
      </c>
      <c r="J561" s="120">
        <f t="shared" si="363"/>
        <v>22</v>
      </c>
      <c r="K561" s="120">
        <f t="shared" si="377"/>
        <v>5</v>
      </c>
      <c r="L561" s="8">
        <f t="shared" si="364"/>
        <v>1.00106626</v>
      </c>
      <c r="M561" s="121">
        <f t="shared" si="378"/>
        <v>1.01060018</v>
      </c>
      <c r="N561" s="121">
        <f t="shared" si="372"/>
        <v>1.1841754026159093</v>
      </c>
      <c r="O561" s="114">
        <f t="shared" si="374"/>
        <v>1.18543804</v>
      </c>
      <c r="P561" s="114">
        <f t="shared" si="356"/>
        <v>1185.43804</v>
      </c>
      <c r="Q561" s="11">
        <f t="shared" si="369"/>
        <v>0</v>
      </c>
      <c r="R561" s="30">
        <f t="shared" si="365"/>
        <v>0</v>
      </c>
      <c r="S561" s="8">
        <f t="shared" si="357"/>
        <v>0</v>
      </c>
      <c r="T561" s="123">
        <f t="shared" si="366"/>
        <v>8.5599999999999996E-2</v>
      </c>
      <c r="U561" s="122">
        <f t="shared" si="373"/>
        <v>5</v>
      </c>
      <c r="V561" s="122">
        <v>252</v>
      </c>
      <c r="W561" s="121">
        <f t="shared" si="358"/>
        <v>1.0016309480000001</v>
      </c>
      <c r="X561" s="114">
        <f t="shared" si="359"/>
        <v>1.9333878</v>
      </c>
      <c r="Y561" s="114">
        <f t="shared" si="360"/>
        <v>0</v>
      </c>
      <c r="Z561" s="126" t="str">
        <f t="shared" si="370"/>
        <v>A+J=</v>
      </c>
      <c r="AA561" s="119">
        <f t="shared" si="371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61"/>
        <v>44738</v>
      </c>
      <c r="B562" s="114">
        <f t="shared" si="353"/>
        <v>1187.3714278</v>
      </c>
      <c r="C562" s="114">
        <f t="shared" si="367"/>
        <v>1000</v>
      </c>
      <c r="D562" s="115">
        <f t="shared" si="362"/>
        <v>6382.88</v>
      </c>
      <c r="E562" s="116">
        <f t="shared" si="375"/>
        <v>6412.88</v>
      </c>
      <c r="F562" s="117">
        <f t="shared" si="376"/>
        <v>44701</v>
      </c>
      <c r="G562" s="118">
        <f t="shared" si="354"/>
        <v>4.7000726944577131E-3</v>
      </c>
      <c r="H562" s="119">
        <f t="shared" si="368"/>
        <v>44762</v>
      </c>
      <c r="I562" s="119">
        <f t="shared" si="355"/>
        <v>44762</v>
      </c>
      <c r="J562" s="120">
        <f t="shared" si="363"/>
        <v>22</v>
      </c>
      <c r="K562" s="120">
        <f t="shared" si="377"/>
        <v>5</v>
      </c>
      <c r="L562" s="8">
        <f t="shared" si="364"/>
        <v>1.00106626</v>
      </c>
      <c r="M562" s="121">
        <f t="shared" si="378"/>
        <v>1.01060018</v>
      </c>
      <c r="N562" s="121">
        <f t="shared" si="372"/>
        <v>1.1841754026159093</v>
      </c>
      <c r="O562" s="114">
        <f t="shared" si="374"/>
        <v>1.18543804</v>
      </c>
      <c r="P562" s="114">
        <f t="shared" si="356"/>
        <v>1185.43804</v>
      </c>
      <c r="Q562" s="11">
        <f t="shared" si="369"/>
        <v>0</v>
      </c>
      <c r="R562" s="30">
        <f t="shared" si="365"/>
        <v>0</v>
      </c>
      <c r="S562" s="8">
        <f t="shared" si="357"/>
        <v>0</v>
      </c>
      <c r="T562" s="123">
        <f t="shared" si="366"/>
        <v>8.5599999999999996E-2</v>
      </c>
      <c r="U562" s="122">
        <f t="shared" si="373"/>
        <v>5</v>
      </c>
      <c r="V562" s="122">
        <v>252</v>
      </c>
      <c r="W562" s="121">
        <f t="shared" si="358"/>
        <v>1.0016309480000001</v>
      </c>
      <c r="X562" s="114">
        <f t="shared" si="359"/>
        <v>1.9333878</v>
      </c>
      <c r="Y562" s="114">
        <f t="shared" si="360"/>
        <v>0</v>
      </c>
      <c r="Z562" s="126" t="str">
        <f t="shared" si="370"/>
        <v>A+J=</v>
      </c>
      <c r="AA562" s="119">
        <f t="shared" si="371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61"/>
        <v>44739</v>
      </c>
      <c r="B563" s="114">
        <f t="shared" si="353"/>
        <v>1187.3714278</v>
      </c>
      <c r="C563" s="114">
        <f t="shared" si="367"/>
        <v>1000</v>
      </c>
      <c r="D563" s="115">
        <f t="shared" si="362"/>
        <v>6382.88</v>
      </c>
      <c r="E563" s="116">
        <f t="shared" si="375"/>
        <v>6412.88</v>
      </c>
      <c r="F563" s="117">
        <f t="shared" si="376"/>
        <v>44701</v>
      </c>
      <c r="G563" s="118">
        <f t="shared" si="354"/>
        <v>4.7000726944577131E-3</v>
      </c>
      <c r="H563" s="119">
        <f t="shared" si="368"/>
        <v>44762</v>
      </c>
      <c r="I563" s="119">
        <f t="shared" si="355"/>
        <v>44762</v>
      </c>
      <c r="J563" s="120">
        <f t="shared" si="363"/>
        <v>22</v>
      </c>
      <c r="K563" s="120">
        <f t="shared" si="377"/>
        <v>5</v>
      </c>
      <c r="L563" s="8">
        <f t="shared" si="364"/>
        <v>1.00106626</v>
      </c>
      <c r="M563" s="121">
        <f t="shared" si="378"/>
        <v>1.01060018</v>
      </c>
      <c r="N563" s="121">
        <f t="shared" si="372"/>
        <v>1.1841754026159093</v>
      </c>
      <c r="O563" s="114">
        <f t="shared" si="374"/>
        <v>1.18543804</v>
      </c>
      <c r="P563" s="114">
        <f t="shared" si="356"/>
        <v>1185.43804</v>
      </c>
      <c r="Q563" s="11">
        <f t="shared" si="369"/>
        <v>0</v>
      </c>
      <c r="R563" s="30">
        <f t="shared" si="365"/>
        <v>0</v>
      </c>
      <c r="S563" s="8">
        <f t="shared" si="357"/>
        <v>0</v>
      </c>
      <c r="T563" s="123">
        <f t="shared" si="366"/>
        <v>8.5599999999999996E-2</v>
      </c>
      <c r="U563" s="122">
        <f t="shared" si="373"/>
        <v>5</v>
      </c>
      <c r="V563" s="122">
        <v>252</v>
      </c>
      <c r="W563" s="121">
        <f t="shared" si="358"/>
        <v>1.0016309480000001</v>
      </c>
      <c r="X563" s="114">
        <f t="shared" si="359"/>
        <v>1.9333878</v>
      </c>
      <c r="Y563" s="114">
        <f t="shared" si="360"/>
        <v>0</v>
      </c>
      <c r="Z563" s="126" t="str">
        <f t="shared" si="370"/>
        <v>A+J=</v>
      </c>
      <c r="AA563" s="119">
        <f t="shared" si="371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61"/>
        <v>44740</v>
      </c>
      <c r="B564" s="114">
        <f t="shared" si="353"/>
        <v>1188.01166861</v>
      </c>
      <c r="C564" s="114">
        <f t="shared" si="367"/>
        <v>1000</v>
      </c>
      <c r="D564" s="115">
        <f t="shared" si="362"/>
        <v>6382.88</v>
      </c>
      <c r="E564" s="116">
        <f t="shared" si="375"/>
        <v>6412.88</v>
      </c>
      <c r="F564" s="117">
        <f t="shared" si="376"/>
        <v>44701</v>
      </c>
      <c r="G564" s="118">
        <f t="shared" si="354"/>
        <v>4.7000726944577131E-3</v>
      </c>
      <c r="H564" s="119">
        <f t="shared" si="368"/>
        <v>44762</v>
      </c>
      <c r="I564" s="119">
        <f t="shared" si="355"/>
        <v>44762</v>
      </c>
      <c r="J564" s="120">
        <f t="shared" si="363"/>
        <v>22</v>
      </c>
      <c r="K564" s="120">
        <f t="shared" si="377"/>
        <v>6</v>
      </c>
      <c r="L564" s="8">
        <f t="shared" si="364"/>
        <v>1.0012796500000001</v>
      </c>
      <c r="M564" s="121">
        <f t="shared" si="378"/>
        <v>1.01060018</v>
      </c>
      <c r="N564" s="121">
        <f t="shared" si="372"/>
        <v>1.1841754026159093</v>
      </c>
      <c r="O564" s="114">
        <f t="shared" si="374"/>
        <v>1.1856907299999999</v>
      </c>
      <c r="P564" s="114">
        <f t="shared" si="356"/>
        <v>1185.69073</v>
      </c>
      <c r="Q564" s="11">
        <f t="shared" si="369"/>
        <v>0</v>
      </c>
      <c r="R564" s="30">
        <f t="shared" si="365"/>
        <v>0</v>
      </c>
      <c r="S564" s="8">
        <f t="shared" si="357"/>
        <v>0</v>
      </c>
      <c r="T564" s="123">
        <f t="shared" si="366"/>
        <v>8.5599999999999996E-2</v>
      </c>
      <c r="U564" s="122">
        <f t="shared" si="373"/>
        <v>6</v>
      </c>
      <c r="V564" s="122">
        <v>252</v>
      </c>
      <c r="W564" s="121">
        <f t="shared" si="358"/>
        <v>1.0019574570000001</v>
      </c>
      <c r="X564" s="114">
        <f t="shared" si="359"/>
        <v>2.3209386099999998</v>
      </c>
      <c r="Y564" s="114">
        <f t="shared" si="360"/>
        <v>0</v>
      </c>
      <c r="Z564" s="126" t="str">
        <f t="shared" si="370"/>
        <v>A+J=</v>
      </c>
      <c r="AA564" s="119">
        <f t="shared" si="371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61"/>
        <v>44741</v>
      </c>
      <c r="B565" s="114">
        <f t="shared" si="353"/>
        <v>1188.65225027</v>
      </c>
      <c r="C565" s="114">
        <f t="shared" si="367"/>
        <v>1000</v>
      </c>
      <c r="D565" s="115">
        <f t="shared" si="362"/>
        <v>6382.88</v>
      </c>
      <c r="E565" s="116">
        <f t="shared" si="375"/>
        <v>6412.88</v>
      </c>
      <c r="F565" s="117">
        <f t="shared" si="376"/>
        <v>44701</v>
      </c>
      <c r="G565" s="118">
        <f t="shared" si="354"/>
        <v>4.7000726944577131E-3</v>
      </c>
      <c r="H565" s="119">
        <f t="shared" si="368"/>
        <v>44762</v>
      </c>
      <c r="I565" s="119">
        <f t="shared" si="355"/>
        <v>44762</v>
      </c>
      <c r="J565" s="120">
        <f t="shared" si="363"/>
        <v>22</v>
      </c>
      <c r="K565" s="120">
        <f t="shared" si="377"/>
        <v>7</v>
      </c>
      <c r="L565" s="8">
        <f t="shared" si="364"/>
        <v>1.0014930799999999</v>
      </c>
      <c r="M565" s="121">
        <f t="shared" si="378"/>
        <v>1.01060018</v>
      </c>
      <c r="N565" s="121">
        <f t="shared" si="372"/>
        <v>1.1841754026159093</v>
      </c>
      <c r="O565" s="114">
        <f t="shared" si="374"/>
        <v>1.18594347</v>
      </c>
      <c r="P565" s="114">
        <f t="shared" si="356"/>
        <v>1185.9434699999999</v>
      </c>
      <c r="Q565" s="11">
        <f t="shared" si="369"/>
        <v>0</v>
      </c>
      <c r="R565" s="30">
        <f t="shared" si="365"/>
        <v>0</v>
      </c>
      <c r="S565" s="8">
        <f t="shared" si="357"/>
        <v>0</v>
      </c>
      <c r="T565" s="123">
        <f t="shared" si="366"/>
        <v>8.5599999999999996E-2</v>
      </c>
      <c r="U565" s="122">
        <f t="shared" si="373"/>
        <v>7</v>
      </c>
      <c r="V565" s="122">
        <v>252</v>
      </c>
      <c r="W565" s="121">
        <f t="shared" si="358"/>
        <v>1.0022840719999999</v>
      </c>
      <c r="X565" s="114">
        <f t="shared" si="359"/>
        <v>2.7087802700000001</v>
      </c>
      <c r="Y565" s="114">
        <f t="shared" si="360"/>
        <v>0</v>
      </c>
      <c r="Z565" s="126" t="str">
        <f t="shared" si="370"/>
        <v>A+J=</v>
      </c>
      <c r="AA565" s="119">
        <f t="shared" si="371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61"/>
        <v>44742</v>
      </c>
      <c r="B566" s="114">
        <f t="shared" si="353"/>
        <v>1189.2931740699998</v>
      </c>
      <c r="C566" s="114">
        <f t="shared" si="367"/>
        <v>1000</v>
      </c>
      <c r="D566" s="115">
        <f t="shared" si="362"/>
        <v>6382.88</v>
      </c>
      <c r="E566" s="116">
        <f t="shared" si="375"/>
        <v>6412.88</v>
      </c>
      <c r="F566" s="117">
        <f t="shared" si="376"/>
        <v>44701</v>
      </c>
      <c r="G566" s="118">
        <f t="shared" si="354"/>
        <v>4.7000726944577131E-3</v>
      </c>
      <c r="H566" s="119">
        <f t="shared" si="368"/>
        <v>44762</v>
      </c>
      <c r="I566" s="119">
        <f t="shared" si="355"/>
        <v>44762</v>
      </c>
      <c r="J566" s="120">
        <f t="shared" si="363"/>
        <v>22</v>
      </c>
      <c r="K566" s="120">
        <f t="shared" si="377"/>
        <v>8</v>
      </c>
      <c r="L566" s="8">
        <f t="shared" si="364"/>
        <v>1.0017065599999999</v>
      </c>
      <c r="M566" s="121">
        <f t="shared" si="378"/>
        <v>1.01060018</v>
      </c>
      <c r="N566" s="121">
        <f t="shared" si="372"/>
        <v>1.1841754026159093</v>
      </c>
      <c r="O566" s="114">
        <f t="shared" si="374"/>
        <v>1.18619626</v>
      </c>
      <c r="P566" s="114">
        <f t="shared" si="356"/>
        <v>1186.1962599999999</v>
      </c>
      <c r="Q566" s="11">
        <f t="shared" si="369"/>
        <v>0</v>
      </c>
      <c r="R566" s="30">
        <f t="shared" si="365"/>
        <v>0</v>
      </c>
      <c r="S566" s="8">
        <f t="shared" si="357"/>
        <v>0</v>
      </c>
      <c r="T566" s="123">
        <f t="shared" si="366"/>
        <v>8.5599999999999996E-2</v>
      </c>
      <c r="U566" s="122">
        <f t="shared" si="373"/>
        <v>8</v>
      </c>
      <c r="V566" s="122">
        <v>252</v>
      </c>
      <c r="W566" s="121">
        <f t="shared" si="358"/>
        <v>1.002610794</v>
      </c>
      <c r="X566" s="114">
        <f t="shared" si="359"/>
        <v>3.09691407</v>
      </c>
      <c r="Y566" s="114">
        <f t="shared" si="360"/>
        <v>0</v>
      </c>
      <c r="Z566" s="126" t="str">
        <f t="shared" si="370"/>
        <v>A+J=</v>
      </c>
      <c r="AA566" s="119">
        <f t="shared" si="371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61"/>
        <v>44743</v>
      </c>
      <c r="B567" s="114">
        <f t="shared" si="353"/>
        <v>1189.93445903</v>
      </c>
      <c r="C567" s="114">
        <f t="shared" si="367"/>
        <v>1000</v>
      </c>
      <c r="D567" s="115">
        <f t="shared" si="362"/>
        <v>6382.88</v>
      </c>
      <c r="E567" s="116">
        <f t="shared" si="375"/>
        <v>6412.88</v>
      </c>
      <c r="F567" s="117">
        <f t="shared" si="376"/>
        <v>44701</v>
      </c>
      <c r="G567" s="118">
        <f t="shared" si="354"/>
        <v>4.7000726944577131E-3</v>
      </c>
      <c r="H567" s="119">
        <f t="shared" si="368"/>
        <v>44762</v>
      </c>
      <c r="I567" s="119">
        <f t="shared" si="355"/>
        <v>44762</v>
      </c>
      <c r="J567" s="120">
        <f t="shared" si="363"/>
        <v>22</v>
      </c>
      <c r="K567" s="120">
        <f t="shared" si="377"/>
        <v>9</v>
      </c>
      <c r="L567" s="8">
        <f t="shared" si="364"/>
        <v>1.00192009</v>
      </c>
      <c r="M567" s="121">
        <f t="shared" si="378"/>
        <v>1.01060018</v>
      </c>
      <c r="N567" s="121">
        <f t="shared" si="372"/>
        <v>1.1841754026159093</v>
      </c>
      <c r="O567" s="114">
        <f t="shared" si="374"/>
        <v>1.18644912</v>
      </c>
      <c r="P567" s="114">
        <f t="shared" si="356"/>
        <v>1186.44912</v>
      </c>
      <c r="Q567" s="11">
        <f t="shared" si="369"/>
        <v>0</v>
      </c>
      <c r="R567" s="30">
        <f t="shared" si="365"/>
        <v>0</v>
      </c>
      <c r="S567" s="8">
        <f t="shared" si="357"/>
        <v>0</v>
      </c>
      <c r="T567" s="123">
        <f t="shared" si="366"/>
        <v>8.5599999999999996E-2</v>
      </c>
      <c r="U567" s="122">
        <f t="shared" si="373"/>
        <v>9</v>
      </c>
      <c r="V567" s="122">
        <v>252</v>
      </c>
      <c r="W567" s="121">
        <f t="shared" si="358"/>
        <v>1.0029376219999999</v>
      </c>
      <c r="X567" s="114">
        <f t="shared" si="359"/>
        <v>3.48533903</v>
      </c>
      <c r="Y567" s="114">
        <f t="shared" si="360"/>
        <v>0</v>
      </c>
      <c r="Z567" s="126" t="str">
        <f t="shared" si="370"/>
        <v>A+J=</v>
      </c>
      <c r="AA567" s="119">
        <f t="shared" si="371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61"/>
        <v>44744</v>
      </c>
      <c r="B568" s="114">
        <f t="shared" si="353"/>
        <v>1190.57608523</v>
      </c>
      <c r="C568" s="114">
        <f t="shared" si="367"/>
        <v>1000</v>
      </c>
      <c r="D568" s="115">
        <f t="shared" si="362"/>
        <v>6382.88</v>
      </c>
      <c r="E568" s="116">
        <f t="shared" si="375"/>
        <v>6412.88</v>
      </c>
      <c r="F568" s="117">
        <f t="shared" si="376"/>
        <v>44701</v>
      </c>
      <c r="G568" s="118">
        <f t="shared" si="354"/>
        <v>4.7000726944577131E-3</v>
      </c>
      <c r="H568" s="119">
        <f t="shared" si="368"/>
        <v>44762</v>
      </c>
      <c r="I568" s="119">
        <f t="shared" si="355"/>
        <v>44762</v>
      </c>
      <c r="J568" s="120">
        <f t="shared" si="363"/>
        <v>22</v>
      </c>
      <c r="K568" s="120">
        <f t="shared" si="377"/>
        <v>10</v>
      </c>
      <c r="L568" s="8">
        <f t="shared" si="364"/>
        <v>1.0021336599999999</v>
      </c>
      <c r="M568" s="121">
        <f t="shared" si="378"/>
        <v>1.01060018</v>
      </c>
      <c r="N568" s="121">
        <f t="shared" si="372"/>
        <v>1.1841754026159093</v>
      </c>
      <c r="O568" s="114">
        <f t="shared" si="374"/>
        <v>1.18670203</v>
      </c>
      <c r="P568" s="114">
        <f t="shared" si="356"/>
        <v>1186.7020299999999</v>
      </c>
      <c r="Q568" s="11">
        <f t="shared" si="369"/>
        <v>0</v>
      </c>
      <c r="R568" s="30">
        <f t="shared" si="365"/>
        <v>0</v>
      </c>
      <c r="S568" s="8">
        <f t="shared" si="357"/>
        <v>0</v>
      </c>
      <c r="T568" s="123">
        <f t="shared" si="366"/>
        <v>8.5599999999999996E-2</v>
      </c>
      <c r="U568" s="122">
        <f t="shared" si="373"/>
        <v>10</v>
      </c>
      <c r="V568" s="122">
        <v>252</v>
      </c>
      <c r="W568" s="121">
        <f t="shared" si="358"/>
        <v>1.003264556</v>
      </c>
      <c r="X568" s="114">
        <f t="shared" si="359"/>
        <v>3.8740552300000002</v>
      </c>
      <c r="Y568" s="114">
        <f t="shared" si="360"/>
        <v>0</v>
      </c>
      <c r="Z568" s="126" t="str">
        <f t="shared" si="370"/>
        <v>A+J=</v>
      </c>
      <c r="AA568" s="119">
        <f t="shared" si="371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61"/>
        <v>44745</v>
      </c>
      <c r="B569" s="114">
        <f t="shared" si="353"/>
        <v>1190.57608523</v>
      </c>
      <c r="C569" s="114">
        <f t="shared" si="367"/>
        <v>1000</v>
      </c>
      <c r="D569" s="115">
        <f t="shared" si="362"/>
        <v>6382.88</v>
      </c>
      <c r="E569" s="116">
        <f t="shared" si="375"/>
        <v>6412.88</v>
      </c>
      <c r="F569" s="117">
        <f t="shared" si="376"/>
        <v>44701</v>
      </c>
      <c r="G569" s="118">
        <f t="shared" si="354"/>
        <v>4.7000726944577131E-3</v>
      </c>
      <c r="H569" s="119">
        <f t="shared" si="368"/>
        <v>44762</v>
      </c>
      <c r="I569" s="119">
        <f t="shared" si="355"/>
        <v>44762</v>
      </c>
      <c r="J569" s="120">
        <f t="shared" si="363"/>
        <v>22</v>
      </c>
      <c r="K569" s="120">
        <f t="shared" si="377"/>
        <v>10</v>
      </c>
      <c r="L569" s="8">
        <f t="shared" si="364"/>
        <v>1.0021336599999999</v>
      </c>
      <c r="M569" s="121">
        <f t="shared" si="378"/>
        <v>1.01060018</v>
      </c>
      <c r="N569" s="121">
        <f t="shared" si="372"/>
        <v>1.1841754026159093</v>
      </c>
      <c r="O569" s="114">
        <f t="shared" si="374"/>
        <v>1.18670203</v>
      </c>
      <c r="P569" s="114">
        <f t="shared" si="356"/>
        <v>1186.7020299999999</v>
      </c>
      <c r="Q569" s="11">
        <f t="shared" si="369"/>
        <v>0</v>
      </c>
      <c r="R569" s="30">
        <f t="shared" si="365"/>
        <v>0</v>
      </c>
      <c r="S569" s="8">
        <f t="shared" si="357"/>
        <v>0</v>
      </c>
      <c r="T569" s="123">
        <f t="shared" si="366"/>
        <v>8.5599999999999996E-2</v>
      </c>
      <c r="U569" s="122">
        <f t="shared" si="373"/>
        <v>10</v>
      </c>
      <c r="V569" s="122">
        <v>252</v>
      </c>
      <c r="W569" s="121">
        <f t="shared" si="358"/>
        <v>1.003264556</v>
      </c>
      <c r="X569" s="114">
        <f t="shared" si="359"/>
        <v>3.8740552300000002</v>
      </c>
      <c r="Y569" s="114">
        <f t="shared" si="360"/>
        <v>0</v>
      </c>
      <c r="Z569" s="126" t="str">
        <f t="shared" si="370"/>
        <v>A+J=</v>
      </c>
      <c r="AA569" s="119">
        <f t="shared" si="371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61"/>
        <v>44746</v>
      </c>
      <c r="B570" s="114">
        <f t="shared" si="353"/>
        <v>1190.57608523</v>
      </c>
      <c r="C570" s="114">
        <f t="shared" si="367"/>
        <v>1000</v>
      </c>
      <c r="D570" s="115">
        <f t="shared" si="362"/>
        <v>6382.88</v>
      </c>
      <c r="E570" s="116">
        <f t="shared" si="375"/>
        <v>6412.88</v>
      </c>
      <c r="F570" s="117">
        <f t="shared" si="376"/>
        <v>44701</v>
      </c>
      <c r="G570" s="118">
        <f t="shared" si="354"/>
        <v>4.7000726944577131E-3</v>
      </c>
      <c r="H570" s="119">
        <f t="shared" si="368"/>
        <v>44762</v>
      </c>
      <c r="I570" s="119">
        <f t="shared" si="355"/>
        <v>44762</v>
      </c>
      <c r="J570" s="120">
        <f t="shared" si="363"/>
        <v>22</v>
      </c>
      <c r="K570" s="120">
        <f t="shared" si="377"/>
        <v>10</v>
      </c>
      <c r="L570" s="8">
        <f t="shared" si="364"/>
        <v>1.0021336599999999</v>
      </c>
      <c r="M570" s="121">
        <f t="shared" si="378"/>
        <v>1.01060018</v>
      </c>
      <c r="N570" s="121">
        <f t="shared" si="372"/>
        <v>1.1841754026159093</v>
      </c>
      <c r="O570" s="114">
        <f t="shared" si="374"/>
        <v>1.18670203</v>
      </c>
      <c r="P570" s="114">
        <f t="shared" si="356"/>
        <v>1186.7020299999999</v>
      </c>
      <c r="Q570" s="11">
        <f t="shared" si="369"/>
        <v>0</v>
      </c>
      <c r="R570" s="30">
        <f t="shared" si="365"/>
        <v>0</v>
      </c>
      <c r="S570" s="8">
        <f t="shared" si="357"/>
        <v>0</v>
      </c>
      <c r="T570" s="123">
        <f t="shared" si="366"/>
        <v>8.5599999999999996E-2</v>
      </c>
      <c r="U570" s="122">
        <f t="shared" si="373"/>
        <v>10</v>
      </c>
      <c r="V570" s="122">
        <v>252</v>
      </c>
      <c r="W570" s="121">
        <f t="shared" si="358"/>
        <v>1.003264556</v>
      </c>
      <c r="X570" s="114">
        <f t="shared" si="359"/>
        <v>3.8740552300000002</v>
      </c>
      <c r="Y570" s="114">
        <f t="shared" si="360"/>
        <v>0</v>
      </c>
      <c r="Z570" s="126" t="str">
        <f t="shared" si="370"/>
        <v>A+J=</v>
      </c>
      <c r="AA570" s="119">
        <f t="shared" si="371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61"/>
        <v>44747</v>
      </c>
      <c r="B571" s="114">
        <f t="shared" si="353"/>
        <v>1191.2180551599999</v>
      </c>
      <c r="C571" s="114">
        <f t="shared" si="367"/>
        <v>1000</v>
      </c>
      <c r="D571" s="115">
        <f t="shared" si="362"/>
        <v>6382.88</v>
      </c>
      <c r="E571" s="116">
        <f t="shared" si="375"/>
        <v>6412.88</v>
      </c>
      <c r="F571" s="117">
        <f t="shared" si="376"/>
        <v>44701</v>
      </c>
      <c r="G571" s="118">
        <f t="shared" si="354"/>
        <v>4.7000726944577131E-3</v>
      </c>
      <c r="H571" s="119">
        <f t="shared" si="368"/>
        <v>44762</v>
      </c>
      <c r="I571" s="119">
        <f t="shared" si="355"/>
        <v>44762</v>
      </c>
      <c r="J571" s="120">
        <f t="shared" si="363"/>
        <v>22</v>
      </c>
      <c r="K571" s="120">
        <f t="shared" si="377"/>
        <v>11</v>
      </c>
      <c r="L571" s="8">
        <f t="shared" si="364"/>
        <v>1.00234728</v>
      </c>
      <c r="M571" s="121">
        <f t="shared" si="378"/>
        <v>1.01060018</v>
      </c>
      <c r="N571" s="121">
        <f t="shared" si="372"/>
        <v>1.1841754026159093</v>
      </c>
      <c r="O571" s="114">
        <f t="shared" si="374"/>
        <v>1.18695499</v>
      </c>
      <c r="P571" s="114">
        <f t="shared" si="356"/>
        <v>1186.95499</v>
      </c>
      <c r="Q571" s="11">
        <f t="shared" si="369"/>
        <v>0</v>
      </c>
      <c r="R571" s="30">
        <f t="shared" si="365"/>
        <v>0</v>
      </c>
      <c r="S571" s="8">
        <f t="shared" si="357"/>
        <v>0</v>
      </c>
      <c r="T571" s="123">
        <f t="shared" si="366"/>
        <v>8.5599999999999996E-2</v>
      </c>
      <c r="U571" s="122">
        <f t="shared" si="373"/>
        <v>11</v>
      </c>
      <c r="V571" s="122">
        <v>252</v>
      </c>
      <c r="W571" s="121">
        <f t="shared" si="358"/>
        <v>1.0035915980000001</v>
      </c>
      <c r="X571" s="114">
        <f t="shared" si="359"/>
        <v>4.26306516</v>
      </c>
      <c r="Y571" s="114">
        <f t="shared" si="360"/>
        <v>0</v>
      </c>
      <c r="Z571" s="126" t="str">
        <f t="shared" si="370"/>
        <v>A+J=</v>
      </c>
      <c r="AA571" s="119">
        <f t="shared" si="371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61"/>
        <v>44748</v>
      </c>
      <c r="B572" s="114">
        <f t="shared" si="353"/>
        <v>1191.86036541</v>
      </c>
      <c r="C572" s="114">
        <f t="shared" si="367"/>
        <v>1000</v>
      </c>
      <c r="D572" s="115">
        <f t="shared" si="362"/>
        <v>6382.88</v>
      </c>
      <c r="E572" s="116">
        <f t="shared" si="375"/>
        <v>6412.88</v>
      </c>
      <c r="F572" s="117">
        <f t="shared" si="376"/>
        <v>44701</v>
      </c>
      <c r="G572" s="118">
        <f t="shared" si="354"/>
        <v>4.7000726944577131E-3</v>
      </c>
      <c r="H572" s="119">
        <f t="shared" si="368"/>
        <v>44762</v>
      </c>
      <c r="I572" s="119">
        <f t="shared" si="355"/>
        <v>44762</v>
      </c>
      <c r="J572" s="120">
        <f t="shared" si="363"/>
        <v>22</v>
      </c>
      <c r="K572" s="120">
        <f t="shared" si="377"/>
        <v>12</v>
      </c>
      <c r="L572" s="8">
        <f t="shared" si="364"/>
        <v>1.00256094</v>
      </c>
      <c r="M572" s="121">
        <f t="shared" si="378"/>
        <v>1.01060018</v>
      </c>
      <c r="N572" s="121">
        <f t="shared" si="372"/>
        <v>1.1841754026159093</v>
      </c>
      <c r="O572" s="114">
        <f t="shared" si="374"/>
        <v>1.187208</v>
      </c>
      <c r="P572" s="114">
        <f t="shared" si="356"/>
        <v>1187.2080000000001</v>
      </c>
      <c r="Q572" s="11">
        <f t="shared" si="369"/>
        <v>0</v>
      </c>
      <c r="R572" s="30">
        <f t="shared" si="365"/>
        <v>0</v>
      </c>
      <c r="S572" s="8">
        <f t="shared" si="357"/>
        <v>0</v>
      </c>
      <c r="T572" s="123">
        <f t="shared" si="366"/>
        <v>8.5599999999999996E-2</v>
      </c>
      <c r="U572" s="122">
        <f t="shared" si="373"/>
        <v>12</v>
      </c>
      <c r="V572" s="122">
        <v>252</v>
      </c>
      <c r="W572" s="121">
        <f t="shared" si="358"/>
        <v>1.003918745</v>
      </c>
      <c r="X572" s="114">
        <f t="shared" si="359"/>
        <v>4.6523654099999998</v>
      </c>
      <c r="Y572" s="114">
        <f t="shared" si="360"/>
        <v>0</v>
      </c>
      <c r="Z572" s="126" t="str">
        <f t="shared" si="370"/>
        <v>A+J=</v>
      </c>
      <c r="AA572" s="119">
        <f t="shared" si="371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61"/>
        <v>44749</v>
      </c>
      <c r="B573" s="114">
        <f t="shared" si="353"/>
        <v>1192.5030297000001</v>
      </c>
      <c r="C573" s="114">
        <f t="shared" si="367"/>
        <v>1000</v>
      </c>
      <c r="D573" s="115">
        <f t="shared" si="362"/>
        <v>6382.88</v>
      </c>
      <c r="E573" s="116">
        <f t="shared" si="375"/>
        <v>6412.88</v>
      </c>
      <c r="F573" s="117">
        <f t="shared" si="376"/>
        <v>44701</v>
      </c>
      <c r="G573" s="118">
        <f t="shared" si="354"/>
        <v>4.7000726944577131E-3</v>
      </c>
      <c r="H573" s="119">
        <f t="shared" si="368"/>
        <v>44762</v>
      </c>
      <c r="I573" s="119">
        <f t="shared" si="355"/>
        <v>44762</v>
      </c>
      <c r="J573" s="120">
        <f t="shared" si="363"/>
        <v>22</v>
      </c>
      <c r="K573" s="120">
        <f t="shared" si="377"/>
        <v>13</v>
      </c>
      <c r="L573" s="8">
        <f t="shared" si="364"/>
        <v>1.0027746500000001</v>
      </c>
      <c r="M573" s="121">
        <f t="shared" si="378"/>
        <v>1.01060018</v>
      </c>
      <c r="N573" s="121">
        <f t="shared" si="372"/>
        <v>1.1841754026159093</v>
      </c>
      <c r="O573" s="114">
        <f t="shared" si="374"/>
        <v>1.1874610699999999</v>
      </c>
      <c r="P573" s="114">
        <f t="shared" si="356"/>
        <v>1187.4610700000001</v>
      </c>
      <c r="Q573" s="11">
        <f t="shared" si="369"/>
        <v>0</v>
      </c>
      <c r="R573" s="30">
        <f t="shared" si="365"/>
        <v>0</v>
      </c>
      <c r="S573" s="8">
        <f t="shared" si="357"/>
        <v>0</v>
      </c>
      <c r="T573" s="123">
        <f t="shared" si="366"/>
        <v>8.5599999999999996E-2</v>
      </c>
      <c r="U573" s="122">
        <f t="shared" si="373"/>
        <v>13</v>
      </c>
      <c r="V573" s="122">
        <v>252</v>
      </c>
      <c r="W573" s="121">
        <f t="shared" si="358"/>
        <v>1.004246</v>
      </c>
      <c r="X573" s="114">
        <f t="shared" si="359"/>
        <v>5.0419596999999996</v>
      </c>
      <c r="Y573" s="114">
        <f t="shared" si="360"/>
        <v>0</v>
      </c>
      <c r="Z573" s="126" t="str">
        <f t="shared" si="370"/>
        <v>A+J=</v>
      </c>
      <c r="AA573" s="119">
        <f t="shared" si="371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61"/>
        <v>44750</v>
      </c>
      <c r="B574" s="114">
        <f t="shared" si="353"/>
        <v>1193.14603575</v>
      </c>
      <c r="C574" s="114">
        <f t="shared" si="367"/>
        <v>1000</v>
      </c>
      <c r="D574" s="115">
        <f t="shared" si="362"/>
        <v>6382.88</v>
      </c>
      <c r="E574" s="116">
        <f t="shared" si="375"/>
        <v>6412.88</v>
      </c>
      <c r="F574" s="117">
        <f t="shared" si="376"/>
        <v>44701</v>
      </c>
      <c r="G574" s="118">
        <f t="shared" si="354"/>
        <v>4.7000726944577131E-3</v>
      </c>
      <c r="H574" s="119">
        <f t="shared" si="368"/>
        <v>44762</v>
      </c>
      <c r="I574" s="119">
        <f t="shared" si="355"/>
        <v>44762</v>
      </c>
      <c r="J574" s="120">
        <f t="shared" si="363"/>
        <v>22</v>
      </c>
      <c r="K574" s="120">
        <f t="shared" si="377"/>
        <v>14</v>
      </c>
      <c r="L574" s="8">
        <f t="shared" si="364"/>
        <v>1.0029884</v>
      </c>
      <c r="M574" s="121">
        <f t="shared" si="378"/>
        <v>1.01060018</v>
      </c>
      <c r="N574" s="121">
        <f t="shared" si="372"/>
        <v>1.1841754026159093</v>
      </c>
      <c r="O574" s="114">
        <f t="shared" si="374"/>
        <v>1.1877141899999999</v>
      </c>
      <c r="P574" s="114">
        <f t="shared" si="356"/>
        <v>1187.7141899999999</v>
      </c>
      <c r="Q574" s="11">
        <f t="shared" si="369"/>
        <v>0</v>
      </c>
      <c r="R574" s="30">
        <f t="shared" si="365"/>
        <v>0</v>
      </c>
      <c r="S574" s="8">
        <f t="shared" si="357"/>
        <v>0</v>
      </c>
      <c r="T574" s="123">
        <f t="shared" si="366"/>
        <v>8.5599999999999996E-2</v>
      </c>
      <c r="U574" s="122">
        <f t="shared" si="373"/>
        <v>14</v>
      </c>
      <c r="V574" s="122">
        <v>252</v>
      </c>
      <c r="W574" s="121">
        <f t="shared" si="358"/>
        <v>1.0045733610000001</v>
      </c>
      <c r="X574" s="114">
        <f t="shared" si="359"/>
        <v>5.4318457499999999</v>
      </c>
      <c r="Y574" s="114">
        <f t="shared" si="360"/>
        <v>0</v>
      </c>
      <c r="Z574" s="126" t="str">
        <f t="shared" si="370"/>
        <v>A+J=</v>
      </c>
      <c r="AA574" s="119">
        <f t="shared" si="371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61"/>
        <v>44751</v>
      </c>
      <c r="B575" s="114">
        <f t="shared" si="353"/>
        <v>1193.7893848800002</v>
      </c>
      <c r="C575" s="114">
        <f t="shared" si="367"/>
        <v>1000</v>
      </c>
      <c r="D575" s="115">
        <f t="shared" si="362"/>
        <v>6382.88</v>
      </c>
      <c r="E575" s="116">
        <f t="shared" si="375"/>
        <v>6412.88</v>
      </c>
      <c r="F575" s="117">
        <f t="shared" si="376"/>
        <v>44701</v>
      </c>
      <c r="G575" s="118">
        <f t="shared" si="354"/>
        <v>4.7000726944577131E-3</v>
      </c>
      <c r="H575" s="119">
        <f t="shared" si="368"/>
        <v>44762</v>
      </c>
      <c r="I575" s="119">
        <f t="shared" si="355"/>
        <v>44762</v>
      </c>
      <c r="J575" s="120">
        <f t="shared" si="363"/>
        <v>22</v>
      </c>
      <c r="K575" s="120">
        <f t="shared" si="377"/>
        <v>15</v>
      </c>
      <c r="L575" s="8">
        <f t="shared" si="364"/>
        <v>1.0032022</v>
      </c>
      <c r="M575" s="121">
        <f t="shared" si="378"/>
        <v>1.01060018</v>
      </c>
      <c r="N575" s="121">
        <f t="shared" si="372"/>
        <v>1.1841754026159093</v>
      </c>
      <c r="O575" s="114">
        <f t="shared" si="374"/>
        <v>1.18796736</v>
      </c>
      <c r="P575" s="114">
        <f t="shared" si="356"/>
        <v>1187.9673600000001</v>
      </c>
      <c r="Q575" s="11">
        <f t="shared" si="369"/>
        <v>0</v>
      </c>
      <c r="R575" s="30">
        <f t="shared" si="365"/>
        <v>0</v>
      </c>
      <c r="S575" s="8">
        <f t="shared" si="357"/>
        <v>0</v>
      </c>
      <c r="T575" s="123">
        <f t="shared" si="366"/>
        <v>8.5599999999999996E-2</v>
      </c>
      <c r="U575" s="122">
        <f t="shared" si="373"/>
        <v>15</v>
      </c>
      <c r="V575" s="122">
        <v>252</v>
      </c>
      <c r="W575" s="121">
        <f t="shared" si="358"/>
        <v>1.0049008290000001</v>
      </c>
      <c r="X575" s="114">
        <f t="shared" si="359"/>
        <v>5.8220248799999998</v>
      </c>
      <c r="Y575" s="114">
        <f t="shared" si="360"/>
        <v>0</v>
      </c>
      <c r="Z575" s="126" t="str">
        <f t="shared" si="370"/>
        <v>A+J=</v>
      </c>
      <c r="AA575" s="119">
        <f t="shared" si="371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61"/>
        <v>44752</v>
      </c>
      <c r="B576" s="114">
        <f t="shared" si="353"/>
        <v>1193.7893848800002</v>
      </c>
      <c r="C576" s="114">
        <f t="shared" si="367"/>
        <v>1000</v>
      </c>
      <c r="D576" s="115">
        <f t="shared" si="362"/>
        <v>6382.88</v>
      </c>
      <c r="E576" s="116">
        <f t="shared" si="375"/>
        <v>6412.88</v>
      </c>
      <c r="F576" s="117">
        <f t="shared" si="376"/>
        <v>44701</v>
      </c>
      <c r="G576" s="118">
        <f t="shared" si="354"/>
        <v>4.7000726944577131E-3</v>
      </c>
      <c r="H576" s="119">
        <f t="shared" si="368"/>
        <v>44762</v>
      </c>
      <c r="I576" s="119">
        <f t="shared" si="355"/>
        <v>44762</v>
      </c>
      <c r="J576" s="120">
        <f t="shared" si="363"/>
        <v>22</v>
      </c>
      <c r="K576" s="120">
        <f t="shared" si="377"/>
        <v>15</v>
      </c>
      <c r="L576" s="8">
        <f t="shared" si="364"/>
        <v>1.0032022</v>
      </c>
      <c r="M576" s="121">
        <f t="shared" si="378"/>
        <v>1.01060018</v>
      </c>
      <c r="N576" s="121">
        <f t="shared" si="372"/>
        <v>1.1841754026159093</v>
      </c>
      <c r="O576" s="114">
        <f t="shared" si="374"/>
        <v>1.18796736</v>
      </c>
      <c r="P576" s="114">
        <f t="shared" si="356"/>
        <v>1187.9673600000001</v>
      </c>
      <c r="Q576" s="11">
        <f t="shared" si="369"/>
        <v>0</v>
      </c>
      <c r="R576" s="30">
        <f t="shared" si="365"/>
        <v>0</v>
      </c>
      <c r="S576" s="8">
        <f t="shared" si="357"/>
        <v>0</v>
      </c>
      <c r="T576" s="123">
        <f t="shared" si="366"/>
        <v>8.5599999999999996E-2</v>
      </c>
      <c r="U576" s="122">
        <f t="shared" si="373"/>
        <v>15</v>
      </c>
      <c r="V576" s="122">
        <v>252</v>
      </c>
      <c r="W576" s="121">
        <f t="shared" si="358"/>
        <v>1.0049008290000001</v>
      </c>
      <c r="X576" s="114">
        <f t="shared" si="359"/>
        <v>5.8220248799999998</v>
      </c>
      <c r="Y576" s="114">
        <f t="shared" si="360"/>
        <v>0</v>
      </c>
      <c r="Z576" s="126" t="str">
        <f t="shared" si="370"/>
        <v>A+J=</v>
      </c>
      <c r="AA576" s="119">
        <f t="shared" si="371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61"/>
        <v>44753</v>
      </c>
      <c r="B577" s="114">
        <f t="shared" si="353"/>
        <v>1193.7893848800002</v>
      </c>
      <c r="C577" s="114">
        <f t="shared" si="367"/>
        <v>1000</v>
      </c>
      <c r="D577" s="115">
        <f t="shared" si="362"/>
        <v>6382.88</v>
      </c>
      <c r="E577" s="116">
        <f t="shared" si="375"/>
        <v>6412.88</v>
      </c>
      <c r="F577" s="117">
        <f t="shared" si="376"/>
        <v>44701</v>
      </c>
      <c r="G577" s="118">
        <f t="shared" si="354"/>
        <v>4.7000726944577131E-3</v>
      </c>
      <c r="H577" s="119">
        <f t="shared" si="368"/>
        <v>44762</v>
      </c>
      <c r="I577" s="119">
        <f t="shared" si="355"/>
        <v>44762</v>
      </c>
      <c r="J577" s="120">
        <f t="shared" si="363"/>
        <v>22</v>
      </c>
      <c r="K577" s="120">
        <f t="shared" si="377"/>
        <v>15</v>
      </c>
      <c r="L577" s="8">
        <f t="shared" si="364"/>
        <v>1.0032022</v>
      </c>
      <c r="M577" s="121">
        <f t="shared" si="378"/>
        <v>1.01060018</v>
      </c>
      <c r="N577" s="121">
        <f t="shared" si="372"/>
        <v>1.1841754026159093</v>
      </c>
      <c r="O577" s="114">
        <f t="shared" si="374"/>
        <v>1.18796736</v>
      </c>
      <c r="P577" s="114">
        <f t="shared" si="356"/>
        <v>1187.9673600000001</v>
      </c>
      <c r="Q577" s="11">
        <f t="shared" si="369"/>
        <v>0</v>
      </c>
      <c r="R577" s="30">
        <f t="shared" si="365"/>
        <v>0</v>
      </c>
      <c r="S577" s="8">
        <f t="shared" si="357"/>
        <v>0</v>
      </c>
      <c r="T577" s="123">
        <f t="shared" si="366"/>
        <v>8.5599999999999996E-2</v>
      </c>
      <c r="U577" s="122">
        <f t="shared" si="373"/>
        <v>15</v>
      </c>
      <c r="V577" s="122">
        <v>252</v>
      </c>
      <c r="W577" s="121">
        <f t="shared" si="358"/>
        <v>1.0049008290000001</v>
      </c>
      <c r="X577" s="114">
        <f t="shared" si="359"/>
        <v>5.8220248799999998</v>
      </c>
      <c r="Y577" s="114">
        <f t="shared" si="360"/>
        <v>0</v>
      </c>
      <c r="Z577" s="126" t="str">
        <f t="shared" si="370"/>
        <v>A+J=</v>
      </c>
      <c r="AA577" s="119">
        <f t="shared" si="371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61"/>
        <v>44754</v>
      </c>
      <c r="B578" s="114">
        <f t="shared" si="353"/>
        <v>1194.43308609</v>
      </c>
      <c r="C578" s="114">
        <f t="shared" si="367"/>
        <v>1000</v>
      </c>
      <c r="D578" s="115">
        <f t="shared" si="362"/>
        <v>6382.88</v>
      </c>
      <c r="E578" s="116">
        <f t="shared" si="375"/>
        <v>6412.88</v>
      </c>
      <c r="F578" s="117">
        <f t="shared" si="376"/>
        <v>44701</v>
      </c>
      <c r="G578" s="118">
        <f t="shared" si="354"/>
        <v>4.7000726944577131E-3</v>
      </c>
      <c r="H578" s="119">
        <f t="shared" si="368"/>
        <v>44762</v>
      </c>
      <c r="I578" s="119">
        <f t="shared" si="355"/>
        <v>44762</v>
      </c>
      <c r="J578" s="120">
        <f t="shared" si="363"/>
        <v>22</v>
      </c>
      <c r="K578" s="120">
        <f t="shared" si="377"/>
        <v>16</v>
      </c>
      <c r="L578" s="8">
        <f t="shared" si="364"/>
        <v>1.0034160400000001</v>
      </c>
      <c r="M578" s="121">
        <f t="shared" si="378"/>
        <v>1.01060018</v>
      </c>
      <c r="N578" s="121">
        <f t="shared" si="372"/>
        <v>1.1841754026159093</v>
      </c>
      <c r="O578" s="114">
        <f t="shared" si="374"/>
        <v>1.18822059</v>
      </c>
      <c r="P578" s="114">
        <f t="shared" si="356"/>
        <v>1188.2205899999999</v>
      </c>
      <c r="Q578" s="11">
        <f t="shared" si="369"/>
        <v>0</v>
      </c>
      <c r="R578" s="30">
        <f t="shared" si="365"/>
        <v>0</v>
      </c>
      <c r="S578" s="8">
        <f t="shared" si="357"/>
        <v>0</v>
      </c>
      <c r="T578" s="123">
        <f t="shared" si="366"/>
        <v>8.5599999999999996E-2</v>
      </c>
      <c r="U578" s="122">
        <f t="shared" si="373"/>
        <v>16</v>
      </c>
      <c r="V578" s="122">
        <v>252</v>
      </c>
      <c r="W578" s="121">
        <f t="shared" si="358"/>
        <v>1.005228403</v>
      </c>
      <c r="X578" s="114">
        <f t="shared" si="359"/>
        <v>6.2124960900000001</v>
      </c>
      <c r="Y578" s="114">
        <f t="shared" si="360"/>
        <v>0</v>
      </c>
      <c r="Z578" s="126" t="str">
        <f t="shared" si="370"/>
        <v>A+J=</v>
      </c>
      <c r="AA578" s="119">
        <f t="shared" si="371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61"/>
        <v>44755</v>
      </c>
      <c r="B579" s="114">
        <f t="shared" si="353"/>
        <v>1195.07713184</v>
      </c>
      <c r="C579" s="114">
        <f t="shared" si="367"/>
        <v>1000</v>
      </c>
      <c r="D579" s="115">
        <f t="shared" si="362"/>
        <v>6382.88</v>
      </c>
      <c r="E579" s="116">
        <f t="shared" si="375"/>
        <v>6412.88</v>
      </c>
      <c r="F579" s="117">
        <f t="shared" si="376"/>
        <v>44701</v>
      </c>
      <c r="G579" s="118">
        <f t="shared" si="354"/>
        <v>4.7000726944577131E-3</v>
      </c>
      <c r="H579" s="119">
        <f t="shared" si="368"/>
        <v>44762</v>
      </c>
      <c r="I579" s="119">
        <f t="shared" si="355"/>
        <v>44762</v>
      </c>
      <c r="J579" s="120">
        <f t="shared" si="363"/>
        <v>22</v>
      </c>
      <c r="K579" s="120">
        <f t="shared" si="377"/>
        <v>17</v>
      </c>
      <c r="L579" s="8">
        <f t="shared" si="364"/>
        <v>1.00362993</v>
      </c>
      <c r="M579" s="121">
        <f t="shared" si="378"/>
        <v>1.01060018</v>
      </c>
      <c r="N579" s="121">
        <f t="shared" si="372"/>
        <v>1.1841754026159093</v>
      </c>
      <c r="O579" s="114">
        <f t="shared" si="374"/>
        <v>1.1884738699999999</v>
      </c>
      <c r="P579" s="114">
        <f t="shared" si="356"/>
        <v>1188.47387</v>
      </c>
      <c r="Q579" s="11">
        <f t="shared" si="369"/>
        <v>0</v>
      </c>
      <c r="R579" s="30">
        <f t="shared" si="365"/>
        <v>0</v>
      </c>
      <c r="S579" s="8">
        <f t="shared" si="357"/>
        <v>0</v>
      </c>
      <c r="T579" s="123">
        <f t="shared" si="366"/>
        <v>8.5599999999999996E-2</v>
      </c>
      <c r="U579" s="122">
        <f t="shared" si="373"/>
        <v>17</v>
      </c>
      <c r="V579" s="122">
        <v>252</v>
      </c>
      <c r="W579" s="121">
        <f t="shared" si="358"/>
        <v>1.005556085</v>
      </c>
      <c r="X579" s="114">
        <f t="shared" si="359"/>
        <v>6.60326184</v>
      </c>
      <c r="Y579" s="114">
        <f t="shared" si="360"/>
        <v>0</v>
      </c>
      <c r="Z579" s="126" t="str">
        <f t="shared" si="370"/>
        <v>A+J=</v>
      </c>
      <c r="AA579" s="119">
        <f t="shared" si="371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61"/>
        <v>44756</v>
      </c>
      <c r="B580" s="114">
        <f t="shared" si="353"/>
        <v>1195.7215299300001</v>
      </c>
      <c r="C580" s="114">
        <f t="shared" si="367"/>
        <v>1000</v>
      </c>
      <c r="D580" s="115">
        <f t="shared" si="362"/>
        <v>6382.88</v>
      </c>
      <c r="E580" s="116">
        <f t="shared" si="375"/>
        <v>6412.88</v>
      </c>
      <c r="F580" s="117">
        <f t="shared" si="376"/>
        <v>44701</v>
      </c>
      <c r="G580" s="118">
        <f t="shared" si="354"/>
        <v>4.7000726944577131E-3</v>
      </c>
      <c r="H580" s="119">
        <f t="shared" si="368"/>
        <v>44762</v>
      </c>
      <c r="I580" s="119">
        <f t="shared" si="355"/>
        <v>44762</v>
      </c>
      <c r="J580" s="120">
        <f t="shared" si="363"/>
        <v>22</v>
      </c>
      <c r="K580" s="120">
        <f t="shared" si="377"/>
        <v>18</v>
      </c>
      <c r="L580" s="8">
        <f t="shared" si="364"/>
        <v>1.0038438700000001</v>
      </c>
      <c r="M580" s="121">
        <f t="shared" si="378"/>
        <v>1.01060018</v>
      </c>
      <c r="N580" s="121">
        <f t="shared" si="372"/>
        <v>1.1841754026159093</v>
      </c>
      <c r="O580" s="114">
        <f t="shared" si="374"/>
        <v>1.1887272099999999</v>
      </c>
      <c r="P580" s="114">
        <f t="shared" si="356"/>
        <v>1188.72721</v>
      </c>
      <c r="Q580" s="11">
        <f t="shared" si="369"/>
        <v>0</v>
      </c>
      <c r="R580" s="30">
        <f t="shared" si="365"/>
        <v>0</v>
      </c>
      <c r="S580" s="8">
        <f t="shared" si="357"/>
        <v>0</v>
      </c>
      <c r="T580" s="123">
        <f t="shared" si="366"/>
        <v>8.5599999999999996E-2</v>
      </c>
      <c r="U580" s="122">
        <f t="shared" si="373"/>
        <v>18</v>
      </c>
      <c r="V580" s="122">
        <v>252</v>
      </c>
      <c r="W580" s="121">
        <f t="shared" si="358"/>
        <v>1.0058838729999999</v>
      </c>
      <c r="X580" s="114">
        <f t="shared" si="359"/>
        <v>6.9943199299999996</v>
      </c>
      <c r="Y580" s="114">
        <f t="shared" si="360"/>
        <v>0</v>
      </c>
      <c r="Z580" s="126" t="str">
        <f t="shared" si="370"/>
        <v>A+J=</v>
      </c>
      <c r="AA580" s="119">
        <f t="shared" si="371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61"/>
        <v>44757</v>
      </c>
      <c r="B581" s="114">
        <f t="shared" si="353"/>
        <v>1196.3662716400002</v>
      </c>
      <c r="C581" s="114">
        <f t="shared" si="367"/>
        <v>1000</v>
      </c>
      <c r="D581" s="115">
        <f t="shared" si="362"/>
        <v>6382.88</v>
      </c>
      <c r="E581" s="116">
        <f t="shared" si="375"/>
        <v>6412.88</v>
      </c>
      <c r="F581" s="117">
        <f t="shared" si="376"/>
        <v>44701</v>
      </c>
      <c r="G581" s="118">
        <f t="shared" si="354"/>
        <v>4.7000726944577131E-3</v>
      </c>
      <c r="H581" s="119">
        <f t="shared" si="368"/>
        <v>44762</v>
      </c>
      <c r="I581" s="119">
        <f t="shared" si="355"/>
        <v>44762</v>
      </c>
      <c r="J581" s="120">
        <f t="shared" si="363"/>
        <v>22</v>
      </c>
      <c r="K581" s="120">
        <f t="shared" si="377"/>
        <v>19</v>
      </c>
      <c r="L581" s="8">
        <f t="shared" si="364"/>
        <v>1.0040578499999999</v>
      </c>
      <c r="M581" s="121">
        <f t="shared" si="378"/>
        <v>1.01060018</v>
      </c>
      <c r="N581" s="121">
        <f t="shared" si="372"/>
        <v>1.1841754026159093</v>
      </c>
      <c r="O581" s="114">
        <f t="shared" si="374"/>
        <v>1.1889806000000001</v>
      </c>
      <c r="P581" s="114">
        <f t="shared" si="356"/>
        <v>1188.9806000000001</v>
      </c>
      <c r="Q581" s="11">
        <f t="shared" si="369"/>
        <v>0</v>
      </c>
      <c r="R581" s="30">
        <f t="shared" si="365"/>
        <v>0</v>
      </c>
      <c r="S581" s="8">
        <f t="shared" si="357"/>
        <v>0</v>
      </c>
      <c r="T581" s="123">
        <f t="shared" si="366"/>
        <v>8.5599999999999996E-2</v>
      </c>
      <c r="U581" s="122">
        <f t="shared" si="373"/>
        <v>19</v>
      </c>
      <c r="V581" s="122">
        <v>252</v>
      </c>
      <c r="W581" s="121">
        <f t="shared" si="358"/>
        <v>1.006211768</v>
      </c>
      <c r="X581" s="114">
        <f t="shared" si="359"/>
        <v>7.38567164</v>
      </c>
      <c r="Y581" s="114">
        <f t="shared" si="360"/>
        <v>0</v>
      </c>
      <c r="Z581" s="126" t="str">
        <f t="shared" si="370"/>
        <v>A+J=</v>
      </c>
      <c r="AA581" s="119">
        <f t="shared" si="371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61"/>
        <v>44758</v>
      </c>
      <c r="B582" s="114">
        <f t="shared" si="353"/>
        <v>1197.01136716</v>
      </c>
      <c r="C582" s="114">
        <f t="shared" si="367"/>
        <v>1000</v>
      </c>
      <c r="D582" s="115">
        <f t="shared" si="362"/>
        <v>6382.88</v>
      </c>
      <c r="E582" s="116">
        <f t="shared" si="375"/>
        <v>6412.88</v>
      </c>
      <c r="F582" s="117">
        <f t="shared" si="376"/>
        <v>44701</v>
      </c>
      <c r="G582" s="118">
        <f t="shared" si="354"/>
        <v>4.7000726944577131E-3</v>
      </c>
      <c r="H582" s="119">
        <f t="shared" si="368"/>
        <v>44762</v>
      </c>
      <c r="I582" s="119">
        <f t="shared" si="355"/>
        <v>44762</v>
      </c>
      <c r="J582" s="120">
        <f t="shared" si="363"/>
        <v>22</v>
      </c>
      <c r="K582" s="120">
        <f t="shared" si="377"/>
        <v>20</v>
      </c>
      <c r="L582" s="8">
        <f t="shared" si="364"/>
        <v>1.0042718799999999</v>
      </c>
      <c r="M582" s="121">
        <f t="shared" si="378"/>
        <v>1.01060018</v>
      </c>
      <c r="N582" s="121">
        <f t="shared" si="372"/>
        <v>1.1841754026159093</v>
      </c>
      <c r="O582" s="114">
        <f t="shared" si="374"/>
        <v>1.18923405</v>
      </c>
      <c r="P582" s="114">
        <f t="shared" si="356"/>
        <v>1189.23405</v>
      </c>
      <c r="Q582" s="11">
        <f t="shared" si="369"/>
        <v>0</v>
      </c>
      <c r="R582" s="30">
        <f t="shared" si="365"/>
        <v>0</v>
      </c>
      <c r="S582" s="8">
        <f t="shared" si="357"/>
        <v>0</v>
      </c>
      <c r="T582" s="123">
        <f t="shared" si="366"/>
        <v>8.5599999999999996E-2</v>
      </c>
      <c r="U582" s="122">
        <f t="shared" si="373"/>
        <v>20</v>
      </c>
      <c r="V582" s="122">
        <v>252</v>
      </c>
      <c r="W582" s="121">
        <f t="shared" si="358"/>
        <v>1.0065397700000001</v>
      </c>
      <c r="X582" s="114">
        <f t="shared" si="359"/>
        <v>7.77731716</v>
      </c>
      <c r="Y582" s="114">
        <f t="shared" si="360"/>
        <v>0</v>
      </c>
      <c r="Z582" s="126" t="str">
        <f t="shared" si="370"/>
        <v>A+J=</v>
      </c>
      <c r="AA582" s="119">
        <f t="shared" si="371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61"/>
        <v>44759</v>
      </c>
      <c r="B583" s="114">
        <f t="shared" si="353"/>
        <v>1197.01136716</v>
      </c>
      <c r="C583" s="114">
        <f t="shared" si="367"/>
        <v>1000</v>
      </c>
      <c r="D583" s="115">
        <f t="shared" si="362"/>
        <v>6382.88</v>
      </c>
      <c r="E583" s="116">
        <f t="shared" si="375"/>
        <v>6412.88</v>
      </c>
      <c r="F583" s="117">
        <f t="shared" si="376"/>
        <v>44701</v>
      </c>
      <c r="G583" s="118">
        <f t="shared" si="354"/>
        <v>4.7000726944577131E-3</v>
      </c>
      <c r="H583" s="119">
        <f t="shared" si="368"/>
        <v>44762</v>
      </c>
      <c r="I583" s="119">
        <f t="shared" si="355"/>
        <v>44762</v>
      </c>
      <c r="J583" s="120">
        <f t="shared" si="363"/>
        <v>22</v>
      </c>
      <c r="K583" s="120">
        <f t="shared" si="377"/>
        <v>20</v>
      </c>
      <c r="L583" s="8">
        <f t="shared" si="364"/>
        <v>1.0042718799999999</v>
      </c>
      <c r="M583" s="121">
        <f t="shared" si="378"/>
        <v>1.01060018</v>
      </c>
      <c r="N583" s="121">
        <f t="shared" si="372"/>
        <v>1.1841754026159093</v>
      </c>
      <c r="O583" s="114">
        <f t="shared" si="374"/>
        <v>1.18923405</v>
      </c>
      <c r="P583" s="114">
        <f t="shared" si="356"/>
        <v>1189.23405</v>
      </c>
      <c r="Q583" s="11">
        <f t="shared" si="369"/>
        <v>0</v>
      </c>
      <c r="R583" s="30">
        <f t="shared" si="365"/>
        <v>0</v>
      </c>
      <c r="S583" s="8">
        <f t="shared" si="357"/>
        <v>0</v>
      </c>
      <c r="T583" s="123">
        <f t="shared" si="366"/>
        <v>8.5599999999999996E-2</v>
      </c>
      <c r="U583" s="122">
        <f t="shared" si="373"/>
        <v>20</v>
      </c>
      <c r="V583" s="122">
        <v>252</v>
      </c>
      <c r="W583" s="121">
        <f t="shared" si="358"/>
        <v>1.0065397700000001</v>
      </c>
      <c r="X583" s="114">
        <f t="shared" si="359"/>
        <v>7.77731716</v>
      </c>
      <c r="Y583" s="114">
        <f t="shared" si="360"/>
        <v>0</v>
      </c>
      <c r="Z583" s="126" t="str">
        <f t="shared" si="370"/>
        <v>A+J=</v>
      </c>
      <c r="AA583" s="119">
        <f t="shared" si="371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61"/>
        <v>44760</v>
      </c>
      <c r="B584" s="114">
        <f t="shared" si="353"/>
        <v>1197.01136716</v>
      </c>
      <c r="C584" s="114">
        <f t="shared" si="367"/>
        <v>1000</v>
      </c>
      <c r="D584" s="115">
        <f t="shared" si="362"/>
        <v>6382.88</v>
      </c>
      <c r="E584" s="116">
        <f t="shared" si="375"/>
        <v>6412.88</v>
      </c>
      <c r="F584" s="117">
        <f t="shared" si="376"/>
        <v>44701</v>
      </c>
      <c r="G584" s="118">
        <f t="shared" si="354"/>
        <v>4.7000726944577131E-3</v>
      </c>
      <c r="H584" s="119">
        <f t="shared" si="368"/>
        <v>44762</v>
      </c>
      <c r="I584" s="119">
        <f t="shared" si="355"/>
        <v>44762</v>
      </c>
      <c r="J584" s="120">
        <f t="shared" si="363"/>
        <v>22</v>
      </c>
      <c r="K584" s="120">
        <f t="shared" si="377"/>
        <v>20</v>
      </c>
      <c r="L584" s="8">
        <f t="shared" si="364"/>
        <v>1.0042718799999999</v>
      </c>
      <c r="M584" s="121">
        <f t="shared" si="378"/>
        <v>1.01060018</v>
      </c>
      <c r="N584" s="121">
        <f t="shared" si="372"/>
        <v>1.1841754026159093</v>
      </c>
      <c r="O584" s="114">
        <f t="shared" si="374"/>
        <v>1.18923405</v>
      </c>
      <c r="P584" s="114">
        <f t="shared" si="356"/>
        <v>1189.23405</v>
      </c>
      <c r="Q584" s="11">
        <f t="shared" si="369"/>
        <v>0</v>
      </c>
      <c r="R584" s="30">
        <f t="shared" si="365"/>
        <v>0</v>
      </c>
      <c r="S584" s="8">
        <f t="shared" si="357"/>
        <v>0</v>
      </c>
      <c r="T584" s="123">
        <f t="shared" si="366"/>
        <v>8.5599999999999996E-2</v>
      </c>
      <c r="U584" s="122">
        <f t="shared" si="373"/>
        <v>20</v>
      </c>
      <c r="V584" s="122">
        <v>252</v>
      </c>
      <c r="W584" s="121">
        <f t="shared" si="358"/>
        <v>1.0065397700000001</v>
      </c>
      <c r="X584" s="114">
        <f t="shared" si="359"/>
        <v>7.77731716</v>
      </c>
      <c r="Y584" s="114">
        <f t="shared" si="360"/>
        <v>0</v>
      </c>
      <c r="Z584" s="126" t="str">
        <f t="shared" si="370"/>
        <v>A+J=</v>
      </c>
      <c r="AA584" s="119">
        <f t="shared" si="371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61"/>
        <v>44761</v>
      </c>
      <c r="B585" s="114">
        <f t="shared" si="353"/>
        <v>1197.6568065599999</v>
      </c>
      <c r="C585" s="114">
        <f t="shared" si="367"/>
        <v>1000</v>
      </c>
      <c r="D585" s="115">
        <f t="shared" si="362"/>
        <v>6382.88</v>
      </c>
      <c r="E585" s="116">
        <f t="shared" si="375"/>
        <v>6412.88</v>
      </c>
      <c r="F585" s="117">
        <f t="shared" si="376"/>
        <v>44701</v>
      </c>
      <c r="G585" s="118">
        <f t="shared" si="354"/>
        <v>4.7000726944577131E-3</v>
      </c>
      <c r="H585" s="119">
        <f t="shared" si="368"/>
        <v>44762</v>
      </c>
      <c r="I585" s="119">
        <f t="shared" si="355"/>
        <v>44762</v>
      </c>
      <c r="J585" s="120">
        <f t="shared" si="363"/>
        <v>22</v>
      </c>
      <c r="K585" s="120">
        <f t="shared" si="377"/>
        <v>21</v>
      </c>
      <c r="L585" s="8">
        <f t="shared" si="364"/>
        <v>1.0044859500000001</v>
      </c>
      <c r="M585" s="121">
        <f t="shared" si="378"/>
        <v>1.01060018</v>
      </c>
      <c r="N585" s="121">
        <f t="shared" si="372"/>
        <v>1.1841754026159093</v>
      </c>
      <c r="O585" s="114">
        <f t="shared" si="374"/>
        <v>1.1894875499999999</v>
      </c>
      <c r="P585" s="114">
        <f t="shared" si="356"/>
        <v>1189.4875500000001</v>
      </c>
      <c r="Q585" s="11">
        <f t="shared" si="369"/>
        <v>0</v>
      </c>
      <c r="R585" s="30">
        <f t="shared" si="365"/>
        <v>0</v>
      </c>
      <c r="S585" s="8">
        <f t="shared" si="357"/>
        <v>0</v>
      </c>
      <c r="T585" s="123">
        <f t="shared" si="366"/>
        <v>8.5599999999999996E-2</v>
      </c>
      <c r="U585" s="122">
        <f t="shared" si="373"/>
        <v>21</v>
      </c>
      <c r="V585" s="122">
        <v>252</v>
      </c>
      <c r="W585" s="121">
        <f t="shared" si="358"/>
        <v>1.0068678790000001</v>
      </c>
      <c r="X585" s="114">
        <f t="shared" si="359"/>
        <v>8.1692565600000009</v>
      </c>
      <c r="Y585" s="114">
        <f t="shared" si="360"/>
        <v>0</v>
      </c>
      <c r="Z585" s="126" t="str">
        <f t="shared" si="370"/>
        <v>A+J=</v>
      </c>
      <c r="AA585" s="119">
        <f t="shared" si="371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61"/>
        <v>44762</v>
      </c>
      <c r="B586" s="114">
        <f t="shared" ref="B586:B649" si="379">(P586+X586)</f>
        <v>1198.30258998</v>
      </c>
      <c r="C586" s="114">
        <f t="shared" si="367"/>
        <v>1000</v>
      </c>
      <c r="D586" s="115">
        <f t="shared" si="362"/>
        <v>6382.88</v>
      </c>
      <c r="E586" s="116">
        <f t="shared" si="375"/>
        <v>6412.88</v>
      </c>
      <c r="F586" s="117">
        <f t="shared" si="376"/>
        <v>44701</v>
      </c>
      <c r="G586" s="118">
        <f t="shared" ref="G586:G649" si="380">(E586/D586)-1</f>
        <v>4.7000726944577131E-3</v>
      </c>
      <c r="H586" s="119">
        <f t="shared" si="368"/>
        <v>44795</v>
      </c>
      <c r="I586" s="119">
        <f t="shared" ref="I586:I649" si="381">IF(A586&gt;I585,H586,I585)</f>
        <v>44762</v>
      </c>
      <c r="J586" s="120">
        <f t="shared" si="363"/>
        <v>22</v>
      </c>
      <c r="K586" s="120">
        <f t="shared" si="377"/>
        <v>22</v>
      </c>
      <c r="L586" s="8">
        <f t="shared" si="364"/>
        <v>1.0047000699999999</v>
      </c>
      <c r="M586" s="121">
        <f t="shared" si="378"/>
        <v>1.01060018</v>
      </c>
      <c r="N586" s="121">
        <f t="shared" si="372"/>
        <v>1.1841754026159093</v>
      </c>
      <c r="O586" s="114">
        <f t="shared" si="374"/>
        <v>1.1897411</v>
      </c>
      <c r="P586" s="114">
        <f t="shared" ref="P586:P649" si="382">TRUNC(C586*O586,8)</f>
        <v>1189.7411</v>
      </c>
      <c r="Q586" s="11">
        <f t="shared" si="369"/>
        <v>19</v>
      </c>
      <c r="R586" s="30">
        <f t="shared" si="365"/>
        <v>0</v>
      </c>
      <c r="S586" s="8">
        <f t="shared" ref="S586:S649" si="383">IF(R586&gt;0,TRUNC(R586*P586,8),0)</f>
        <v>0</v>
      </c>
      <c r="T586" s="123">
        <f t="shared" si="366"/>
        <v>8.5599999999999996E-2</v>
      </c>
      <c r="U586" s="122">
        <f t="shared" si="373"/>
        <v>22</v>
      </c>
      <c r="V586" s="122">
        <v>252</v>
      </c>
      <c r="W586" s="121">
        <f t="shared" ref="W586:W649" si="384">ROUND((1+T586)^TRUNC((U586/V586),9),9)</f>
        <v>1.0071960950000001</v>
      </c>
      <c r="X586" s="114">
        <f t="shared" ref="X586:X649" si="385">TRUNC((P586*(W586-1)),8)</f>
        <v>8.5614899799999993</v>
      </c>
      <c r="Y586" s="114">
        <f t="shared" ref="Y586:Y649" si="386">IF(Q586&gt;0,S586+X586,0)</f>
        <v>8.5614899799999993</v>
      </c>
      <c r="Z586" s="126" t="str">
        <f t="shared" si="370"/>
        <v>A+J=</v>
      </c>
      <c r="AA586" s="119">
        <f t="shared" si="371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87">(A586+1)</f>
        <v>44763</v>
      </c>
      <c r="B587" s="114">
        <f t="shared" si="379"/>
        <v>1190.4745308499998</v>
      </c>
      <c r="C587" s="114">
        <f t="shared" si="367"/>
        <v>1000</v>
      </c>
      <c r="D587" s="115">
        <f t="shared" ref="D587:D650" si="388">IF(E587=E586,D586,E586)</f>
        <v>6412.88</v>
      </c>
      <c r="E587" s="116">
        <f t="shared" si="375"/>
        <v>6455.85</v>
      </c>
      <c r="F587" s="117">
        <f t="shared" si="376"/>
        <v>44732</v>
      </c>
      <c r="G587" s="118">
        <f t="shared" si="380"/>
        <v>6.7005775876050055E-3</v>
      </c>
      <c r="H587" s="119">
        <f t="shared" si="368"/>
        <v>44795</v>
      </c>
      <c r="I587" s="119">
        <f t="shared" si="381"/>
        <v>44795</v>
      </c>
      <c r="J587" s="120">
        <f t="shared" ref="J587:J650" si="389">IF(I587=I586,J586,NETWORKDAYS(I586,I587,$AD$176:$AD$502)-1)</f>
        <v>23</v>
      </c>
      <c r="K587" s="120">
        <f t="shared" si="377"/>
        <v>1</v>
      </c>
      <c r="L587" s="8">
        <f t="shared" ref="L587:L650" si="390">IF(E587&lt;D587,1,TRUNC((E587/D587)^TRUNC((K587/J587),9),8))</f>
        <v>1.00029039</v>
      </c>
      <c r="M587" s="121">
        <f t="shared" si="378"/>
        <v>1.0047000699999999</v>
      </c>
      <c r="N587" s="121">
        <f t="shared" si="372"/>
        <v>1.1897411099004822</v>
      </c>
      <c r="O587" s="114">
        <f t="shared" si="374"/>
        <v>1.1900865899999999</v>
      </c>
      <c r="P587" s="114">
        <f t="shared" si="382"/>
        <v>1190.0865899999999</v>
      </c>
      <c r="Q587" s="11">
        <f t="shared" si="369"/>
        <v>0</v>
      </c>
      <c r="R587" s="30">
        <f t="shared" ref="R587:R650" si="391">IF(Q587&gt;0,VLOOKUP($A587,$AD$10:$AI$170,6),0)</f>
        <v>0</v>
      </c>
      <c r="S587" s="8">
        <f t="shared" si="383"/>
        <v>0</v>
      </c>
      <c r="T587" s="123">
        <f t="shared" ref="T587:T650" si="392">(T586)</f>
        <v>8.5599999999999996E-2</v>
      </c>
      <c r="U587" s="122">
        <f t="shared" si="373"/>
        <v>1</v>
      </c>
      <c r="V587" s="122">
        <v>252</v>
      </c>
      <c r="W587" s="121">
        <f t="shared" si="384"/>
        <v>1.0003259769999999</v>
      </c>
      <c r="X587" s="114">
        <f t="shared" si="385"/>
        <v>0.38794085</v>
      </c>
      <c r="Y587" s="114">
        <f t="shared" si="386"/>
        <v>0</v>
      </c>
      <c r="Z587" s="126" t="str">
        <f t="shared" si="370"/>
        <v>A+J=</v>
      </c>
      <c r="AA587" s="119">
        <f t="shared" si="371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87"/>
        <v>44764</v>
      </c>
      <c r="B588" s="114">
        <f t="shared" si="379"/>
        <v>1191.20843322</v>
      </c>
      <c r="C588" s="114">
        <f t="shared" ref="C588:C651" si="393">TRUNC(IF(Q587&gt;0,VLOOKUP(A587,$AD$12:$AE$170,2),C587),8)</f>
        <v>1000</v>
      </c>
      <c r="D588" s="115">
        <f t="shared" si="388"/>
        <v>6412.88</v>
      </c>
      <c r="E588" s="116">
        <f t="shared" si="375"/>
        <v>6455.85</v>
      </c>
      <c r="F588" s="117">
        <f t="shared" si="376"/>
        <v>44732</v>
      </c>
      <c r="G588" s="118">
        <f t="shared" si="380"/>
        <v>6.7005775876050055E-3</v>
      </c>
      <c r="H588" s="119">
        <f t="shared" ref="H588:H651" si="394">IF(DAY(A588)=H$9,VLOOKUP(A588,AH$118:AN$450,4),H587)</f>
        <v>44795</v>
      </c>
      <c r="I588" s="119">
        <f t="shared" si="381"/>
        <v>44795</v>
      </c>
      <c r="J588" s="120">
        <f t="shared" si="389"/>
        <v>23</v>
      </c>
      <c r="K588" s="120">
        <f t="shared" si="377"/>
        <v>2</v>
      </c>
      <c r="L588" s="8">
        <f t="shared" si="390"/>
        <v>1.00058088</v>
      </c>
      <c r="M588" s="121">
        <f t="shared" si="378"/>
        <v>1.0047000699999999</v>
      </c>
      <c r="N588" s="121">
        <f t="shared" si="372"/>
        <v>1.1897411099004822</v>
      </c>
      <c r="O588" s="114">
        <f t="shared" si="374"/>
        <v>1.1904322000000001</v>
      </c>
      <c r="P588" s="114">
        <f t="shared" si="382"/>
        <v>1190.4322</v>
      </c>
      <c r="Q588" s="11">
        <f t="shared" ref="Q588:Q651" si="395">IF(VLOOKUP(A588,AD$10:AK$170,8)=VLOOKUP(A587,AD$10:AK$170,8),0,VLOOKUP(A588,AD$10:AK$170,8))</f>
        <v>0</v>
      </c>
      <c r="R588" s="30">
        <f t="shared" si="391"/>
        <v>0</v>
      </c>
      <c r="S588" s="8">
        <f t="shared" si="383"/>
        <v>0</v>
      </c>
      <c r="T588" s="123">
        <f t="shared" si="392"/>
        <v>8.5599999999999996E-2</v>
      </c>
      <c r="U588" s="122">
        <f t="shared" si="373"/>
        <v>2</v>
      </c>
      <c r="V588" s="122">
        <v>252</v>
      </c>
      <c r="W588" s="121">
        <f t="shared" si="384"/>
        <v>1.00065206</v>
      </c>
      <c r="X588" s="114">
        <f t="shared" si="385"/>
        <v>0.77623321999999995</v>
      </c>
      <c r="Y588" s="114">
        <f t="shared" si="386"/>
        <v>0</v>
      </c>
      <c r="Z588" s="126" t="str">
        <f t="shared" ref="Z588:Z651" si="396">IF($Q587&gt;0,VLOOKUP($A587,$AD$10:$AM$170,9),Z587)</f>
        <v>A+J=</v>
      </c>
      <c r="AA588" s="119">
        <f t="shared" ref="AA588:AA651" si="397">IF($Q587&gt;0,VLOOKUP($A587,$AD$10:$AM$170,10),AA587)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87"/>
        <v>44765</v>
      </c>
      <c r="B589" s="114">
        <f t="shared" si="379"/>
        <v>1191.94277848</v>
      </c>
      <c r="C589" s="114">
        <f t="shared" si="393"/>
        <v>1000</v>
      </c>
      <c r="D589" s="115">
        <f t="shared" si="388"/>
        <v>6412.88</v>
      </c>
      <c r="E589" s="116">
        <f t="shared" si="375"/>
        <v>6455.85</v>
      </c>
      <c r="F589" s="117">
        <f t="shared" si="376"/>
        <v>44732</v>
      </c>
      <c r="G589" s="118">
        <f t="shared" si="380"/>
        <v>6.7005775876050055E-3</v>
      </c>
      <c r="H589" s="119">
        <f t="shared" si="394"/>
        <v>44795</v>
      </c>
      <c r="I589" s="119">
        <f t="shared" si="381"/>
        <v>44795</v>
      </c>
      <c r="J589" s="120">
        <f t="shared" si="389"/>
        <v>23</v>
      </c>
      <c r="K589" s="120">
        <f t="shared" si="377"/>
        <v>3</v>
      </c>
      <c r="L589" s="8">
        <f t="shared" si="390"/>
        <v>1.00087145</v>
      </c>
      <c r="M589" s="121">
        <f t="shared" si="378"/>
        <v>1.0047000699999999</v>
      </c>
      <c r="N589" s="121">
        <f t="shared" si="372"/>
        <v>1.1897411099004822</v>
      </c>
      <c r="O589" s="114">
        <f t="shared" si="374"/>
        <v>1.1907779000000001</v>
      </c>
      <c r="P589" s="114">
        <f t="shared" si="382"/>
        <v>1190.7779</v>
      </c>
      <c r="Q589" s="11">
        <f t="shared" si="395"/>
        <v>0</v>
      </c>
      <c r="R589" s="30">
        <f t="shared" si="391"/>
        <v>0</v>
      </c>
      <c r="S589" s="8">
        <f t="shared" si="383"/>
        <v>0</v>
      </c>
      <c r="T589" s="123">
        <f t="shared" si="392"/>
        <v>8.5599999999999996E-2</v>
      </c>
      <c r="U589" s="122">
        <f t="shared" si="373"/>
        <v>3</v>
      </c>
      <c r="V589" s="122">
        <v>252</v>
      </c>
      <c r="W589" s="121">
        <f t="shared" si="384"/>
        <v>1.00097825</v>
      </c>
      <c r="X589" s="114">
        <f t="shared" si="385"/>
        <v>1.16487848</v>
      </c>
      <c r="Y589" s="114">
        <f t="shared" si="386"/>
        <v>0</v>
      </c>
      <c r="Z589" s="126" t="str">
        <f t="shared" si="396"/>
        <v>A+J=</v>
      </c>
      <c r="AA589" s="119">
        <f t="shared" si="397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87"/>
        <v>44766</v>
      </c>
      <c r="B590" s="114">
        <f t="shared" si="379"/>
        <v>1191.94277848</v>
      </c>
      <c r="C590" s="114">
        <f t="shared" si="393"/>
        <v>1000</v>
      </c>
      <c r="D590" s="115">
        <f t="shared" si="388"/>
        <v>6412.88</v>
      </c>
      <c r="E590" s="116">
        <f t="shared" si="375"/>
        <v>6455.85</v>
      </c>
      <c r="F590" s="117">
        <f t="shared" si="376"/>
        <v>44732</v>
      </c>
      <c r="G590" s="118">
        <f t="shared" si="380"/>
        <v>6.7005775876050055E-3</v>
      </c>
      <c r="H590" s="119">
        <f t="shared" si="394"/>
        <v>44795</v>
      </c>
      <c r="I590" s="119">
        <f t="shared" si="381"/>
        <v>44795</v>
      </c>
      <c r="J590" s="120">
        <f t="shared" si="389"/>
        <v>23</v>
      </c>
      <c r="K590" s="120">
        <f t="shared" si="377"/>
        <v>3</v>
      </c>
      <c r="L590" s="8">
        <f t="shared" si="390"/>
        <v>1.00087145</v>
      </c>
      <c r="M590" s="121">
        <f t="shared" si="378"/>
        <v>1.0047000699999999</v>
      </c>
      <c r="N590" s="121">
        <f t="shared" si="372"/>
        <v>1.1897411099004822</v>
      </c>
      <c r="O590" s="114">
        <f t="shared" si="374"/>
        <v>1.1907779000000001</v>
      </c>
      <c r="P590" s="114">
        <f t="shared" si="382"/>
        <v>1190.7779</v>
      </c>
      <c r="Q590" s="11">
        <f t="shared" si="395"/>
        <v>0</v>
      </c>
      <c r="R590" s="30">
        <f t="shared" si="391"/>
        <v>0</v>
      </c>
      <c r="S590" s="8">
        <f t="shared" si="383"/>
        <v>0</v>
      </c>
      <c r="T590" s="123">
        <f t="shared" si="392"/>
        <v>8.5599999999999996E-2</v>
      </c>
      <c r="U590" s="122">
        <f t="shared" si="373"/>
        <v>3</v>
      </c>
      <c r="V590" s="122">
        <v>252</v>
      </c>
      <c r="W590" s="121">
        <f t="shared" si="384"/>
        <v>1.00097825</v>
      </c>
      <c r="X590" s="114">
        <f t="shared" si="385"/>
        <v>1.16487848</v>
      </c>
      <c r="Y590" s="114">
        <f t="shared" si="386"/>
        <v>0</v>
      </c>
      <c r="Z590" s="126" t="str">
        <f t="shared" si="396"/>
        <v>A+J=</v>
      </c>
      <c r="AA590" s="119">
        <f t="shared" si="397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87"/>
        <v>44767</v>
      </c>
      <c r="B591" s="114">
        <f t="shared" si="379"/>
        <v>1191.94277848</v>
      </c>
      <c r="C591" s="114">
        <f t="shared" si="393"/>
        <v>1000</v>
      </c>
      <c r="D591" s="115">
        <f t="shared" si="388"/>
        <v>6412.88</v>
      </c>
      <c r="E591" s="116">
        <f t="shared" si="375"/>
        <v>6455.85</v>
      </c>
      <c r="F591" s="117">
        <f t="shared" si="376"/>
        <v>44732</v>
      </c>
      <c r="G591" s="118">
        <f t="shared" si="380"/>
        <v>6.7005775876050055E-3</v>
      </c>
      <c r="H591" s="119">
        <f t="shared" si="394"/>
        <v>44795</v>
      </c>
      <c r="I591" s="119">
        <f t="shared" si="381"/>
        <v>44795</v>
      </c>
      <c r="J591" s="120">
        <f t="shared" si="389"/>
        <v>23</v>
      </c>
      <c r="K591" s="120">
        <f t="shared" si="377"/>
        <v>3</v>
      </c>
      <c r="L591" s="8">
        <f t="shared" si="390"/>
        <v>1.00087145</v>
      </c>
      <c r="M591" s="121">
        <f t="shared" si="378"/>
        <v>1.0047000699999999</v>
      </c>
      <c r="N591" s="121">
        <f t="shared" si="372"/>
        <v>1.1897411099004822</v>
      </c>
      <c r="O591" s="114">
        <f t="shared" si="374"/>
        <v>1.1907779000000001</v>
      </c>
      <c r="P591" s="114">
        <f t="shared" si="382"/>
        <v>1190.7779</v>
      </c>
      <c r="Q591" s="11">
        <f t="shared" si="395"/>
        <v>0</v>
      </c>
      <c r="R591" s="30">
        <f t="shared" si="391"/>
        <v>0</v>
      </c>
      <c r="S591" s="8">
        <f t="shared" si="383"/>
        <v>0</v>
      </c>
      <c r="T591" s="123">
        <f t="shared" si="392"/>
        <v>8.5599999999999996E-2</v>
      </c>
      <c r="U591" s="122">
        <f t="shared" si="373"/>
        <v>3</v>
      </c>
      <c r="V591" s="122">
        <v>252</v>
      </c>
      <c r="W591" s="121">
        <f t="shared" si="384"/>
        <v>1.00097825</v>
      </c>
      <c r="X591" s="114">
        <f t="shared" si="385"/>
        <v>1.16487848</v>
      </c>
      <c r="Y591" s="114">
        <f t="shared" si="386"/>
        <v>0</v>
      </c>
      <c r="Z591" s="126" t="str">
        <f t="shared" si="396"/>
        <v>A+J=</v>
      </c>
      <c r="AA591" s="119">
        <f t="shared" si="397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87"/>
        <v>44768</v>
      </c>
      <c r="B592" s="114">
        <f t="shared" si="379"/>
        <v>1192.6775756500001</v>
      </c>
      <c r="C592" s="114">
        <f t="shared" si="393"/>
        <v>1000</v>
      </c>
      <c r="D592" s="115">
        <f t="shared" si="388"/>
        <v>6412.88</v>
      </c>
      <c r="E592" s="116">
        <f t="shared" si="375"/>
        <v>6455.85</v>
      </c>
      <c r="F592" s="117">
        <f t="shared" si="376"/>
        <v>44732</v>
      </c>
      <c r="G592" s="118">
        <f t="shared" si="380"/>
        <v>6.7005775876050055E-3</v>
      </c>
      <c r="H592" s="119">
        <f t="shared" si="394"/>
        <v>44795</v>
      </c>
      <c r="I592" s="119">
        <f t="shared" si="381"/>
        <v>44795</v>
      </c>
      <c r="J592" s="120">
        <f t="shared" si="389"/>
        <v>23</v>
      </c>
      <c r="K592" s="120">
        <f t="shared" si="377"/>
        <v>4</v>
      </c>
      <c r="L592" s="8">
        <f t="shared" si="390"/>
        <v>1.0011620999999999</v>
      </c>
      <c r="M592" s="121">
        <f t="shared" si="378"/>
        <v>1.0047000699999999</v>
      </c>
      <c r="N592" s="121">
        <f t="shared" si="372"/>
        <v>1.1897411099004822</v>
      </c>
      <c r="O592" s="114">
        <f t="shared" si="374"/>
        <v>1.1911236999999999</v>
      </c>
      <c r="P592" s="114">
        <f t="shared" si="382"/>
        <v>1191.1237000000001</v>
      </c>
      <c r="Q592" s="11">
        <f t="shared" si="395"/>
        <v>0</v>
      </c>
      <c r="R592" s="30">
        <f t="shared" si="391"/>
        <v>0</v>
      </c>
      <c r="S592" s="8">
        <f t="shared" si="383"/>
        <v>0</v>
      </c>
      <c r="T592" s="123">
        <f t="shared" si="392"/>
        <v>8.5599999999999996E-2</v>
      </c>
      <c r="U592" s="122">
        <f t="shared" si="373"/>
        <v>4</v>
      </c>
      <c r="V592" s="122">
        <v>252</v>
      </c>
      <c r="W592" s="121">
        <f t="shared" si="384"/>
        <v>1.0013045460000001</v>
      </c>
      <c r="X592" s="114">
        <f t="shared" si="385"/>
        <v>1.5538756499999999</v>
      </c>
      <c r="Y592" s="114">
        <f t="shared" si="386"/>
        <v>0</v>
      </c>
      <c r="Z592" s="126" t="str">
        <f t="shared" si="396"/>
        <v>A+J=</v>
      </c>
      <c r="AA592" s="119">
        <f t="shared" si="397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87"/>
        <v>44769</v>
      </c>
      <c r="B593" s="114">
        <f t="shared" si="379"/>
        <v>1193.4128349700002</v>
      </c>
      <c r="C593" s="114">
        <f t="shared" si="393"/>
        <v>1000</v>
      </c>
      <c r="D593" s="115">
        <f t="shared" si="388"/>
        <v>6412.88</v>
      </c>
      <c r="E593" s="116">
        <f t="shared" si="375"/>
        <v>6455.85</v>
      </c>
      <c r="F593" s="117">
        <f t="shared" si="376"/>
        <v>44732</v>
      </c>
      <c r="G593" s="118">
        <f t="shared" si="380"/>
        <v>6.7005775876050055E-3</v>
      </c>
      <c r="H593" s="119">
        <f t="shared" si="394"/>
        <v>44795</v>
      </c>
      <c r="I593" s="119">
        <f t="shared" si="381"/>
        <v>44795</v>
      </c>
      <c r="J593" s="120">
        <f t="shared" si="389"/>
        <v>23</v>
      </c>
      <c r="K593" s="120">
        <f t="shared" si="377"/>
        <v>5</v>
      </c>
      <c r="L593" s="8">
        <f t="shared" si="390"/>
        <v>1.00145284</v>
      </c>
      <c r="M593" s="121">
        <f t="shared" si="378"/>
        <v>1.0047000699999999</v>
      </c>
      <c r="N593" s="121">
        <f t="shared" si="372"/>
        <v>1.1897411099004822</v>
      </c>
      <c r="O593" s="114">
        <f t="shared" si="374"/>
        <v>1.19146961</v>
      </c>
      <c r="P593" s="114">
        <f t="shared" si="382"/>
        <v>1191.4696100000001</v>
      </c>
      <c r="Q593" s="11">
        <f t="shared" si="395"/>
        <v>0</v>
      </c>
      <c r="R593" s="30">
        <f t="shared" si="391"/>
        <v>0</v>
      </c>
      <c r="S593" s="8">
        <f t="shared" si="383"/>
        <v>0</v>
      </c>
      <c r="T593" s="123">
        <f t="shared" si="392"/>
        <v>8.5599999999999996E-2</v>
      </c>
      <c r="U593" s="122">
        <f t="shared" si="373"/>
        <v>5</v>
      </c>
      <c r="V593" s="122">
        <v>252</v>
      </c>
      <c r="W593" s="121">
        <f t="shared" si="384"/>
        <v>1.0016309480000001</v>
      </c>
      <c r="X593" s="114">
        <f t="shared" si="385"/>
        <v>1.9432249699999999</v>
      </c>
      <c r="Y593" s="114">
        <f t="shared" si="386"/>
        <v>0</v>
      </c>
      <c r="Z593" s="126" t="str">
        <f t="shared" si="396"/>
        <v>A+J=</v>
      </c>
      <c r="AA593" s="119">
        <f t="shared" si="397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87"/>
        <v>44770</v>
      </c>
      <c r="B594" s="114">
        <f t="shared" si="379"/>
        <v>1194.1485378000002</v>
      </c>
      <c r="C594" s="114">
        <f t="shared" si="393"/>
        <v>1000</v>
      </c>
      <c r="D594" s="115">
        <f t="shared" si="388"/>
        <v>6412.88</v>
      </c>
      <c r="E594" s="116">
        <f t="shared" si="375"/>
        <v>6455.85</v>
      </c>
      <c r="F594" s="117">
        <f t="shared" si="376"/>
        <v>44732</v>
      </c>
      <c r="G594" s="118">
        <f t="shared" si="380"/>
        <v>6.7005775876050055E-3</v>
      </c>
      <c r="H594" s="119">
        <f t="shared" si="394"/>
        <v>44795</v>
      </c>
      <c r="I594" s="119">
        <f t="shared" si="381"/>
        <v>44795</v>
      </c>
      <c r="J594" s="120">
        <f t="shared" si="389"/>
        <v>23</v>
      </c>
      <c r="K594" s="120">
        <f t="shared" si="377"/>
        <v>6</v>
      </c>
      <c r="L594" s="8">
        <f t="shared" si="390"/>
        <v>1.00174366</v>
      </c>
      <c r="M594" s="121">
        <f t="shared" si="378"/>
        <v>1.0047000699999999</v>
      </c>
      <c r="N594" s="121">
        <f t="shared" si="372"/>
        <v>1.1897411099004822</v>
      </c>
      <c r="O594" s="114">
        <f t="shared" si="374"/>
        <v>1.1918156099999999</v>
      </c>
      <c r="P594" s="114">
        <f t="shared" si="382"/>
        <v>1191.8156100000001</v>
      </c>
      <c r="Q594" s="11">
        <f t="shared" si="395"/>
        <v>0</v>
      </c>
      <c r="R594" s="30">
        <f t="shared" si="391"/>
        <v>0</v>
      </c>
      <c r="S594" s="8">
        <f t="shared" si="383"/>
        <v>0</v>
      </c>
      <c r="T594" s="123">
        <f t="shared" si="392"/>
        <v>8.5599999999999996E-2</v>
      </c>
      <c r="U594" s="122">
        <f t="shared" si="373"/>
        <v>6</v>
      </c>
      <c r="V594" s="122">
        <v>252</v>
      </c>
      <c r="W594" s="121">
        <f t="shared" si="384"/>
        <v>1.0019574570000001</v>
      </c>
      <c r="X594" s="114">
        <f t="shared" si="385"/>
        <v>2.3329278000000002</v>
      </c>
      <c r="Y594" s="114">
        <f t="shared" si="386"/>
        <v>0</v>
      </c>
      <c r="Z594" s="126" t="str">
        <f t="shared" si="396"/>
        <v>A+J=</v>
      </c>
      <c r="AA594" s="119">
        <f t="shared" si="397"/>
        <v>44795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87"/>
        <v>44771</v>
      </c>
      <c r="B595" s="114">
        <f t="shared" si="379"/>
        <v>1194.8847032000001</v>
      </c>
      <c r="C595" s="114">
        <f t="shared" si="393"/>
        <v>1000</v>
      </c>
      <c r="D595" s="115">
        <f t="shared" si="388"/>
        <v>6412.88</v>
      </c>
      <c r="E595" s="116">
        <f t="shared" si="375"/>
        <v>6455.85</v>
      </c>
      <c r="F595" s="117">
        <f t="shared" si="376"/>
        <v>44732</v>
      </c>
      <c r="G595" s="118">
        <f t="shared" si="380"/>
        <v>6.7005775876050055E-3</v>
      </c>
      <c r="H595" s="119">
        <f t="shared" si="394"/>
        <v>44795</v>
      </c>
      <c r="I595" s="119">
        <f t="shared" si="381"/>
        <v>44795</v>
      </c>
      <c r="J595" s="120">
        <f t="shared" si="389"/>
        <v>23</v>
      </c>
      <c r="K595" s="120">
        <f t="shared" si="377"/>
        <v>7</v>
      </c>
      <c r="L595" s="8">
        <f t="shared" si="390"/>
        <v>1.00203457</v>
      </c>
      <c r="M595" s="121">
        <f t="shared" si="378"/>
        <v>1.0047000699999999</v>
      </c>
      <c r="N595" s="121">
        <f t="shared" si="372"/>
        <v>1.1897411099004822</v>
      </c>
      <c r="O595" s="114">
        <f t="shared" si="374"/>
        <v>1.1921617200000001</v>
      </c>
      <c r="P595" s="114">
        <f t="shared" si="382"/>
        <v>1192.1617200000001</v>
      </c>
      <c r="Q595" s="11">
        <f t="shared" si="395"/>
        <v>0</v>
      </c>
      <c r="R595" s="30">
        <f t="shared" si="391"/>
        <v>0</v>
      </c>
      <c r="S595" s="8">
        <f t="shared" si="383"/>
        <v>0</v>
      </c>
      <c r="T595" s="123">
        <f t="shared" si="392"/>
        <v>8.5599999999999996E-2</v>
      </c>
      <c r="U595" s="122">
        <f t="shared" si="373"/>
        <v>7</v>
      </c>
      <c r="V595" s="122">
        <v>252</v>
      </c>
      <c r="W595" s="121">
        <f t="shared" si="384"/>
        <v>1.0022840719999999</v>
      </c>
      <c r="X595" s="114">
        <f t="shared" si="385"/>
        <v>2.7229831999999998</v>
      </c>
      <c r="Y595" s="114">
        <f t="shared" si="386"/>
        <v>0</v>
      </c>
      <c r="Z595" s="126" t="str">
        <f t="shared" si="396"/>
        <v>A+J=</v>
      </c>
      <c r="AA595" s="119">
        <f t="shared" si="397"/>
        <v>44795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87"/>
        <v>44772</v>
      </c>
      <c r="B596" s="114">
        <f t="shared" si="379"/>
        <v>1195.6213125199999</v>
      </c>
      <c r="C596" s="114">
        <f t="shared" si="393"/>
        <v>1000</v>
      </c>
      <c r="D596" s="115">
        <f t="shared" si="388"/>
        <v>6412.88</v>
      </c>
      <c r="E596" s="116">
        <f t="shared" si="375"/>
        <v>6455.85</v>
      </c>
      <c r="F596" s="117">
        <f t="shared" si="376"/>
        <v>44732</v>
      </c>
      <c r="G596" s="118">
        <f t="shared" si="380"/>
        <v>6.7005775876050055E-3</v>
      </c>
      <c r="H596" s="119">
        <f t="shared" si="394"/>
        <v>44795</v>
      </c>
      <c r="I596" s="119">
        <f t="shared" si="381"/>
        <v>44795</v>
      </c>
      <c r="J596" s="120">
        <f t="shared" si="389"/>
        <v>23</v>
      </c>
      <c r="K596" s="120">
        <f t="shared" si="377"/>
        <v>8</v>
      </c>
      <c r="L596" s="8">
        <f t="shared" si="390"/>
        <v>1.0023255600000001</v>
      </c>
      <c r="M596" s="121">
        <f t="shared" si="378"/>
        <v>1.0047000699999999</v>
      </c>
      <c r="N596" s="121">
        <f t="shared" si="372"/>
        <v>1.1897411099004822</v>
      </c>
      <c r="O596" s="114">
        <f t="shared" si="374"/>
        <v>1.1925079199999999</v>
      </c>
      <c r="P596" s="114">
        <f t="shared" si="382"/>
        <v>1192.50792</v>
      </c>
      <c r="Q596" s="11">
        <f t="shared" si="395"/>
        <v>0</v>
      </c>
      <c r="R596" s="30">
        <f t="shared" si="391"/>
        <v>0</v>
      </c>
      <c r="S596" s="8">
        <f t="shared" si="383"/>
        <v>0</v>
      </c>
      <c r="T596" s="123">
        <f t="shared" si="392"/>
        <v>8.5599999999999996E-2</v>
      </c>
      <c r="U596" s="122">
        <f t="shared" si="373"/>
        <v>8</v>
      </c>
      <c r="V596" s="122">
        <v>252</v>
      </c>
      <c r="W596" s="121">
        <f t="shared" si="384"/>
        <v>1.002610794</v>
      </c>
      <c r="X596" s="114">
        <f t="shared" si="385"/>
        <v>3.1133925200000001</v>
      </c>
      <c r="Y596" s="114">
        <f t="shared" si="386"/>
        <v>0</v>
      </c>
      <c r="Z596" s="126" t="str">
        <f t="shared" si="396"/>
        <v>A+J=</v>
      </c>
      <c r="AA596" s="119">
        <f t="shared" si="397"/>
        <v>44795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87"/>
        <v>44773</v>
      </c>
      <c r="B597" s="114">
        <f t="shared" si="379"/>
        <v>1195.6213125199999</v>
      </c>
      <c r="C597" s="114">
        <f t="shared" si="393"/>
        <v>1000</v>
      </c>
      <c r="D597" s="115">
        <f t="shared" si="388"/>
        <v>6412.88</v>
      </c>
      <c r="E597" s="116">
        <f t="shared" si="375"/>
        <v>6455.85</v>
      </c>
      <c r="F597" s="117">
        <f t="shared" si="376"/>
        <v>44732</v>
      </c>
      <c r="G597" s="118">
        <f t="shared" si="380"/>
        <v>6.7005775876050055E-3</v>
      </c>
      <c r="H597" s="119">
        <f t="shared" si="394"/>
        <v>44795</v>
      </c>
      <c r="I597" s="119">
        <f t="shared" si="381"/>
        <v>44795</v>
      </c>
      <c r="J597" s="120">
        <f t="shared" si="389"/>
        <v>23</v>
      </c>
      <c r="K597" s="120">
        <f t="shared" si="377"/>
        <v>8</v>
      </c>
      <c r="L597" s="8">
        <f t="shared" si="390"/>
        <v>1.0023255600000001</v>
      </c>
      <c r="M597" s="121">
        <f t="shared" si="378"/>
        <v>1.0047000699999999</v>
      </c>
      <c r="N597" s="121">
        <f t="shared" si="372"/>
        <v>1.1897411099004822</v>
      </c>
      <c r="O597" s="114">
        <f t="shared" si="374"/>
        <v>1.1925079199999999</v>
      </c>
      <c r="P597" s="114">
        <f t="shared" si="382"/>
        <v>1192.50792</v>
      </c>
      <c r="Q597" s="11">
        <f t="shared" si="395"/>
        <v>0</v>
      </c>
      <c r="R597" s="30">
        <f t="shared" si="391"/>
        <v>0</v>
      </c>
      <c r="S597" s="8">
        <f t="shared" si="383"/>
        <v>0</v>
      </c>
      <c r="T597" s="123">
        <f t="shared" si="392"/>
        <v>8.5599999999999996E-2</v>
      </c>
      <c r="U597" s="122">
        <f t="shared" si="373"/>
        <v>8</v>
      </c>
      <c r="V597" s="122">
        <v>252</v>
      </c>
      <c r="W597" s="121">
        <f t="shared" si="384"/>
        <v>1.002610794</v>
      </c>
      <c r="X597" s="114">
        <f t="shared" si="385"/>
        <v>3.1133925200000001</v>
      </c>
      <c r="Y597" s="114">
        <f t="shared" si="386"/>
        <v>0</v>
      </c>
      <c r="Z597" s="126" t="str">
        <f t="shared" si="396"/>
        <v>A+J=</v>
      </c>
      <c r="AA597" s="119">
        <f t="shared" si="397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87"/>
        <v>44774</v>
      </c>
      <c r="B598" s="114">
        <f t="shared" si="379"/>
        <v>1195.6213125199999</v>
      </c>
      <c r="C598" s="114">
        <f t="shared" si="393"/>
        <v>1000</v>
      </c>
      <c r="D598" s="115">
        <f t="shared" si="388"/>
        <v>6412.88</v>
      </c>
      <c r="E598" s="116">
        <f t="shared" si="375"/>
        <v>6455.85</v>
      </c>
      <c r="F598" s="117">
        <f t="shared" si="376"/>
        <v>44732</v>
      </c>
      <c r="G598" s="118">
        <f t="shared" si="380"/>
        <v>6.7005775876050055E-3</v>
      </c>
      <c r="H598" s="119">
        <f t="shared" si="394"/>
        <v>44795</v>
      </c>
      <c r="I598" s="119">
        <f t="shared" si="381"/>
        <v>44795</v>
      </c>
      <c r="J598" s="120">
        <f t="shared" si="389"/>
        <v>23</v>
      </c>
      <c r="K598" s="120">
        <f t="shared" si="377"/>
        <v>8</v>
      </c>
      <c r="L598" s="8">
        <f t="shared" si="390"/>
        <v>1.0023255600000001</v>
      </c>
      <c r="M598" s="121">
        <f t="shared" si="378"/>
        <v>1.0047000699999999</v>
      </c>
      <c r="N598" s="121">
        <f t="shared" si="372"/>
        <v>1.1897411099004822</v>
      </c>
      <c r="O598" s="114">
        <f t="shared" si="374"/>
        <v>1.1925079199999999</v>
      </c>
      <c r="P598" s="114">
        <f t="shared" si="382"/>
        <v>1192.50792</v>
      </c>
      <c r="Q598" s="11">
        <f t="shared" si="395"/>
        <v>0</v>
      </c>
      <c r="R598" s="30">
        <f t="shared" si="391"/>
        <v>0</v>
      </c>
      <c r="S598" s="8">
        <f t="shared" si="383"/>
        <v>0</v>
      </c>
      <c r="T598" s="123">
        <f t="shared" si="392"/>
        <v>8.5599999999999996E-2</v>
      </c>
      <c r="U598" s="122">
        <f t="shared" si="373"/>
        <v>8</v>
      </c>
      <c r="V598" s="122">
        <v>252</v>
      </c>
      <c r="W598" s="121">
        <f t="shared" si="384"/>
        <v>1.002610794</v>
      </c>
      <c r="X598" s="114">
        <f t="shared" si="385"/>
        <v>3.1133925200000001</v>
      </c>
      <c r="Y598" s="114">
        <f t="shared" si="386"/>
        <v>0</v>
      </c>
      <c r="Z598" s="126" t="str">
        <f t="shared" si="396"/>
        <v>A+J=</v>
      </c>
      <c r="AA598" s="119">
        <f t="shared" si="397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87"/>
        <v>44775</v>
      </c>
      <c r="B599" s="114">
        <f t="shared" si="379"/>
        <v>1196.35837479</v>
      </c>
      <c r="C599" s="114">
        <f t="shared" si="393"/>
        <v>1000</v>
      </c>
      <c r="D599" s="115">
        <f t="shared" si="388"/>
        <v>6412.88</v>
      </c>
      <c r="E599" s="116">
        <f t="shared" si="375"/>
        <v>6455.85</v>
      </c>
      <c r="F599" s="117">
        <f t="shared" si="376"/>
        <v>44732</v>
      </c>
      <c r="G599" s="118">
        <f t="shared" si="380"/>
        <v>6.7005775876050055E-3</v>
      </c>
      <c r="H599" s="119">
        <f t="shared" si="394"/>
        <v>44795</v>
      </c>
      <c r="I599" s="119">
        <f t="shared" si="381"/>
        <v>44795</v>
      </c>
      <c r="J599" s="120">
        <f t="shared" si="389"/>
        <v>23</v>
      </c>
      <c r="K599" s="120">
        <f t="shared" si="377"/>
        <v>9</v>
      </c>
      <c r="L599" s="8">
        <f t="shared" si="390"/>
        <v>1.0026166299999999</v>
      </c>
      <c r="M599" s="121">
        <f t="shared" si="378"/>
        <v>1.0047000699999999</v>
      </c>
      <c r="N599" s="121">
        <f t="shared" si="372"/>
        <v>1.1897411099004822</v>
      </c>
      <c r="O599" s="114">
        <f t="shared" si="374"/>
        <v>1.1928542200000001</v>
      </c>
      <c r="P599" s="114">
        <f t="shared" si="382"/>
        <v>1192.8542199999999</v>
      </c>
      <c r="Q599" s="11">
        <f t="shared" si="395"/>
        <v>0</v>
      </c>
      <c r="R599" s="30">
        <f t="shared" si="391"/>
        <v>0</v>
      </c>
      <c r="S599" s="8">
        <f t="shared" si="383"/>
        <v>0</v>
      </c>
      <c r="T599" s="123">
        <f t="shared" si="392"/>
        <v>8.5599999999999996E-2</v>
      </c>
      <c r="U599" s="122">
        <f t="shared" si="373"/>
        <v>9</v>
      </c>
      <c r="V599" s="122">
        <v>252</v>
      </c>
      <c r="W599" s="121">
        <f t="shared" si="384"/>
        <v>1.0029376219999999</v>
      </c>
      <c r="X599" s="114">
        <f t="shared" si="385"/>
        <v>3.5041547899999999</v>
      </c>
      <c r="Y599" s="114">
        <f t="shared" si="386"/>
        <v>0</v>
      </c>
      <c r="Z599" s="126" t="str">
        <f t="shared" si="396"/>
        <v>A+J=</v>
      </c>
      <c r="AA599" s="119">
        <f t="shared" si="397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87"/>
        <v>44776</v>
      </c>
      <c r="B600" s="114">
        <f t="shared" si="379"/>
        <v>1197.09589024</v>
      </c>
      <c r="C600" s="114">
        <f t="shared" si="393"/>
        <v>1000</v>
      </c>
      <c r="D600" s="115">
        <f t="shared" si="388"/>
        <v>6412.88</v>
      </c>
      <c r="E600" s="116">
        <f t="shared" si="375"/>
        <v>6455.85</v>
      </c>
      <c r="F600" s="117">
        <f t="shared" si="376"/>
        <v>44732</v>
      </c>
      <c r="G600" s="118">
        <f t="shared" si="380"/>
        <v>6.7005775876050055E-3</v>
      </c>
      <c r="H600" s="119">
        <f t="shared" si="394"/>
        <v>44795</v>
      </c>
      <c r="I600" s="119">
        <f t="shared" si="381"/>
        <v>44795</v>
      </c>
      <c r="J600" s="120">
        <f t="shared" si="389"/>
        <v>23</v>
      </c>
      <c r="K600" s="120">
        <f t="shared" si="377"/>
        <v>10</v>
      </c>
      <c r="L600" s="8">
        <f t="shared" si="390"/>
        <v>1.0029077900000001</v>
      </c>
      <c r="M600" s="121">
        <f t="shared" si="378"/>
        <v>1.0047000699999999</v>
      </c>
      <c r="N600" s="121">
        <f t="shared" si="372"/>
        <v>1.1897411099004822</v>
      </c>
      <c r="O600" s="114">
        <f t="shared" si="374"/>
        <v>1.19320062</v>
      </c>
      <c r="P600" s="114">
        <f t="shared" si="382"/>
        <v>1193.2006200000001</v>
      </c>
      <c r="Q600" s="11">
        <f t="shared" si="395"/>
        <v>0</v>
      </c>
      <c r="R600" s="30">
        <f t="shared" si="391"/>
        <v>0</v>
      </c>
      <c r="S600" s="8">
        <f t="shared" si="383"/>
        <v>0</v>
      </c>
      <c r="T600" s="123">
        <f t="shared" si="392"/>
        <v>8.5599999999999996E-2</v>
      </c>
      <c r="U600" s="122">
        <f t="shared" si="373"/>
        <v>10</v>
      </c>
      <c r="V600" s="122">
        <v>252</v>
      </c>
      <c r="W600" s="121">
        <f t="shared" si="384"/>
        <v>1.003264556</v>
      </c>
      <c r="X600" s="114">
        <f t="shared" si="385"/>
        <v>3.8952702399999999</v>
      </c>
      <c r="Y600" s="114">
        <f t="shared" si="386"/>
        <v>0</v>
      </c>
      <c r="Z600" s="126" t="str">
        <f t="shared" si="396"/>
        <v>A+J=</v>
      </c>
      <c r="AA600" s="119">
        <f t="shared" si="397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87"/>
        <v>44777</v>
      </c>
      <c r="B601" s="114">
        <f t="shared" si="379"/>
        <v>1197.83387148</v>
      </c>
      <c r="C601" s="114">
        <f t="shared" si="393"/>
        <v>1000</v>
      </c>
      <c r="D601" s="115">
        <f t="shared" si="388"/>
        <v>6412.88</v>
      </c>
      <c r="E601" s="116">
        <f t="shared" si="375"/>
        <v>6455.85</v>
      </c>
      <c r="F601" s="117">
        <f t="shared" si="376"/>
        <v>44732</v>
      </c>
      <c r="G601" s="118">
        <f t="shared" si="380"/>
        <v>6.7005775876050055E-3</v>
      </c>
      <c r="H601" s="119">
        <f t="shared" si="394"/>
        <v>44795</v>
      </c>
      <c r="I601" s="119">
        <f t="shared" si="381"/>
        <v>44795</v>
      </c>
      <c r="J601" s="120">
        <f t="shared" si="389"/>
        <v>23</v>
      </c>
      <c r="K601" s="120">
        <f t="shared" si="377"/>
        <v>11</v>
      </c>
      <c r="L601" s="8">
        <f t="shared" si="390"/>
        <v>1.0031990399999999</v>
      </c>
      <c r="M601" s="121">
        <f t="shared" si="378"/>
        <v>1.0047000699999999</v>
      </c>
      <c r="N601" s="121">
        <f t="shared" si="372"/>
        <v>1.1897411099004822</v>
      </c>
      <c r="O601" s="114">
        <f t="shared" si="374"/>
        <v>1.19354713</v>
      </c>
      <c r="P601" s="114">
        <f t="shared" si="382"/>
        <v>1193.5471299999999</v>
      </c>
      <c r="Q601" s="11">
        <f t="shared" si="395"/>
        <v>0</v>
      </c>
      <c r="R601" s="30">
        <f t="shared" si="391"/>
        <v>0</v>
      </c>
      <c r="S601" s="8">
        <f t="shared" si="383"/>
        <v>0</v>
      </c>
      <c r="T601" s="123">
        <f t="shared" si="392"/>
        <v>8.5599999999999996E-2</v>
      </c>
      <c r="U601" s="122">
        <f t="shared" si="373"/>
        <v>11</v>
      </c>
      <c r="V601" s="122">
        <v>252</v>
      </c>
      <c r="W601" s="121">
        <f t="shared" si="384"/>
        <v>1.0035915980000001</v>
      </c>
      <c r="X601" s="114">
        <f t="shared" si="385"/>
        <v>4.2867414799999999</v>
      </c>
      <c r="Y601" s="114">
        <f t="shared" si="386"/>
        <v>0</v>
      </c>
      <c r="Z601" s="126" t="str">
        <f t="shared" si="396"/>
        <v>A+J=</v>
      </c>
      <c r="AA601" s="119">
        <f t="shared" si="397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87"/>
        <v>44778</v>
      </c>
      <c r="B602" s="114">
        <f t="shared" si="379"/>
        <v>1198.57230512</v>
      </c>
      <c r="C602" s="114">
        <f t="shared" si="393"/>
        <v>1000</v>
      </c>
      <c r="D602" s="115">
        <f t="shared" si="388"/>
        <v>6412.88</v>
      </c>
      <c r="E602" s="116">
        <f t="shared" si="375"/>
        <v>6455.85</v>
      </c>
      <c r="F602" s="117">
        <f t="shared" si="376"/>
        <v>44732</v>
      </c>
      <c r="G602" s="118">
        <f t="shared" si="380"/>
        <v>6.7005775876050055E-3</v>
      </c>
      <c r="H602" s="119">
        <f t="shared" si="394"/>
        <v>44795</v>
      </c>
      <c r="I602" s="119">
        <f t="shared" si="381"/>
        <v>44795</v>
      </c>
      <c r="J602" s="120">
        <f t="shared" si="389"/>
        <v>23</v>
      </c>
      <c r="K602" s="120">
        <f t="shared" si="377"/>
        <v>12</v>
      </c>
      <c r="L602" s="8">
        <f t="shared" si="390"/>
        <v>1.00349037</v>
      </c>
      <c r="M602" s="121">
        <f t="shared" si="378"/>
        <v>1.0047000699999999</v>
      </c>
      <c r="N602" s="121">
        <f t="shared" si="372"/>
        <v>1.1897411099004822</v>
      </c>
      <c r="O602" s="114">
        <f t="shared" si="374"/>
        <v>1.19389374</v>
      </c>
      <c r="P602" s="114">
        <f t="shared" si="382"/>
        <v>1193.89374</v>
      </c>
      <c r="Q602" s="11">
        <f t="shared" si="395"/>
        <v>0</v>
      </c>
      <c r="R602" s="30">
        <f t="shared" si="391"/>
        <v>0</v>
      </c>
      <c r="S602" s="8">
        <f t="shared" si="383"/>
        <v>0</v>
      </c>
      <c r="T602" s="123">
        <f t="shared" si="392"/>
        <v>8.5599999999999996E-2</v>
      </c>
      <c r="U602" s="122">
        <f t="shared" si="373"/>
        <v>12</v>
      </c>
      <c r="V602" s="122">
        <v>252</v>
      </c>
      <c r="W602" s="121">
        <f t="shared" si="384"/>
        <v>1.003918745</v>
      </c>
      <c r="X602" s="114">
        <f t="shared" si="385"/>
        <v>4.67856512</v>
      </c>
      <c r="Y602" s="114">
        <f t="shared" si="386"/>
        <v>0</v>
      </c>
      <c r="Z602" s="126" t="str">
        <f t="shared" si="396"/>
        <v>A+J=</v>
      </c>
      <c r="AA602" s="119">
        <f t="shared" si="397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87"/>
        <v>44779</v>
      </c>
      <c r="B603" s="114">
        <f t="shared" si="379"/>
        <v>1199.3111848999999</v>
      </c>
      <c r="C603" s="114">
        <f t="shared" si="393"/>
        <v>1000</v>
      </c>
      <c r="D603" s="115">
        <f t="shared" si="388"/>
        <v>6412.88</v>
      </c>
      <c r="E603" s="116">
        <f t="shared" si="375"/>
        <v>6455.85</v>
      </c>
      <c r="F603" s="117">
        <f t="shared" si="376"/>
        <v>44732</v>
      </c>
      <c r="G603" s="118">
        <f t="shared" si="380"/>
        <v>6.7005775876050055E-3</v>
      </c>
      <c r="H603" s="119">
        <f t="shared" si="394"/>
        <v>44795</v>
      </c>
      <c r="I603" s="119">
        <f t="shared" si="381"/>
        <v>44795</v>
      </c>
      <c r="J603" s="120">
        <f t="shared" si="389"/>
        <v>23</v>
      </c>
      <c r="K603" s="120">
        <f t="shared" si="377"/>
        <v>13</v>
      </c>
      <c r="L603" s="8">
        <f t="shared" si="390"/>
        <v>1.00378178</v>
      </c>
      <c r="M603" s="121">
        <f t="shared" si="378"/>
        <v>1.0047000699999999</v>
      </c>
      <c r="N603" s="121">
        <f t="shared" si="372"/>
        <v>1.1897411099004822</v>
      </c>
      <c r="O603" s="114">
        <f t="shared" si="374"/>
        <v>1.19424044</v>
      </c>
      <c r="P603" s="114">
        <f t="shared" si="382"/>
        <v>1194.24044</v>
      </c>
      <c r="Q603" s="11">
        <f t="shared" si="395"/>
        <v>0</v>
      </c>
      <c r="R603" s="30">
        <f t="shared" si="391"/>
        <v>0</v>
      </c>
      <c r="S603" s="8">
        <f t="shared" si="383"/>
        <v>0</v>
      </c>
      <c r="T603" s="123">
        <f t="shared" si="392"/>
        <v>8.5599999999999996E-2</v>
      </c>
      <c r="U603" s="122">
        <f t="shared" si="373"/>
        <v>13</v>
      </c>
      <c r="V603" s="122">
        <v>252</v>
      </c>
      <c r="W603" s="121">
        <f t="shared" si="384"/>
        <v>1.004246</v>
      </c>
      <c r="X603" s="114">
        <f t="shared" si="385"/>
        <v>5.0707449000000002</v>
      </c>
      <c r="Y603" s="114">
        <f t="shared" si="386"/>
        <v>0</v>
      </c>
      <c r="Z603" s="126" t="str">
        <f t="shared" si="396"/>
        <v>A+J=</v>
      </c>
      <c r="AA603" s="119">
        <f t="shared" si="397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87"/>
        <v>44780</v>
      </c>
      <c r="B604" s="114">
        <f t="shared" si="379"/>
        <v>1199.3111848999999</v>
      </c>
      <c r="C604" s="114">
        <f t="shared" si="393"/>
        <v>1000</v>
      </c>
      <c r="D604" s="115">
        <f t="shared" si="388"/>
        <v>6412.88</v>
      </c>
      <c r="E604" s="116">
        <f t="shared" si="375"/>
        <v>6455.85</v>
      </c>
      <c r="F604" s="117">
        <f t="shared" si="376"/>
        <v>44732</v>
      </c>
      <c r="G604" s="118">
        <f t="shared" si="380"/>
        <v>6.7005775876050055E-3</v>
      </c>
      <c r="H604" s="119">
        <f t="shared" si="394"/>
        <v>44795</v>
      </c>
      <c r="I604" s="119">
        <f t="shared" si="381"/>
        <v>44795</v>
      </c>
      <c r="J604" s="120">
        <f t="shared" si="389"/>
        <v>23</v>
      </c>
      <c r="K604" s="120">
        <f t="shared" si="377"/>
        <v>13</v>
      </c>
      <c r="L604" s="8">
        <f t="shared" si="390"/>
        <v>1.00378178</v>
      </c>
      <c r="M604" s="121">
        <f t="shared" si="378"/>
        <v>1.0047000699999999</v>
      </c>
      <c r="N604" s="121">
        <f t="shared" si="372"/>
        <v>1.1897411099004822</v>
      </c>
      <c r="O604" s="114">
        <f t="shared" si="374"/>
        <v>1.19424044</v>
      </c>
      <c r="P604" s="114">
        <f t="shared" si="382"/>
        <v>1194.24044</v>
      </c>
      <c r="Q604" s="11">
        <f t="shared" si="395"/>
        <v>0</v>
      </c>
      <c r="R604" s="30">
        <f t="shared" si="391"/>
        <v>0</v>
      </c>
      <c r="S604" s="8">
        <f t="shared" si="383"/>
        <v>0</v>
      </c>
      <c r="T604" s="123">
        <f t="shared" si="392"/>
        <v>8.5599999999999996E-2</v>
      </c>
      <c r="U604" s="122">
        <f t="shared" si="373"/>
        <v>13</v>
      </c>
      <c r="V604" s="122">
        <v>252</v>
      </c>
      <c r="W604" s="121">
        <f t="shared" si="384"/>
        <v>1.004246</v>
      </c>
      <c r="X604" s="114">
        <f t="shared" si="385"/>
        <v>5.0707449000000002</v>
      </c>
      <c r="Y604" s="114">
        <f t="shared" si="386"/>
        <v>0</v>
      </c>
      <c r="Z604" s="126" t="str">
        <f t="shared" si="396"/>
        <v>A+J=</v>
      </c>
      <c r="AA604" s="119">
        <f t="shared" si="397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87"/>
        <v>44781</v>
      </c>
      <c r="B605" s="114">
        <f t="shared" si="379"/>
        <v>1199.3111848999999</v>
      </c>
      <c r="C605" s="114">
        <f t="shared" si="393"/>
        <v>1000</v>
      </c>
      <c r="D605" s="115">
        <f t="shared" si="388"/>
        <v>6412.88</v>
      </c>
      <c r="E605" s="116">
        <f t="shared" si="375"/>
        <v>6455.85</v>
      </c>
      <c r="F605" s="117">
        <f t="shared" si="376"/>
        <v>44732</v>
      </c>
      <c r="G605" s="118">
        <f t="shared" si="380"/>
        <v>6.7005775876050055E-3</v>
      </c>
      <c r="H605" s="119">
        <f t="shared" si="394"/>
        <v>44795</v>
      </c>
      <c r="I605" s="119">
        <f t="shared" si="381"/>
        <v>44795</v>
      </c>
      <c r="J605" s="120">
        <f t="shared" si="389"/>
        <v>23</v>
      </c>
      <c r="K605" s="120">
        <f t="shared" si="377"/>
        <v>13</v>
      </c>
      <c r="L605" s="8">
        <f t="shared" si="390"/>
        <v>1.00378178</v>
      </c>
      <c r="M605" s="121">
        <f t="shared" si="378"/>
        <v>1.0047000699999999</v>
      </c>
      <c r="N605" s="121">
        <f t="shared" si="372"/>
        <v>1.1897411099004822</v>
      </c>
      <c r="O605" s="114">
        <f t="shared" si="374"/>
        <v>1.19424044</v>
      </c>
      <c r="P605" s="114">
        <f t="shared" si="382"/>
        <v>1194.24044</v>
      </c>
      <c r="Q605" s="11">
        <f t="shared" si="395"/>
        <v>0</v>
      </c>
      <c r="R605" s="30">
        <f t="shared" si="391"/>
        <v>0</v>
      </c>
      <c r="S605" s="8">
        <f t="shared" si="383"/>
        <v>0</v>
      </c>
      <c r="T605" s="123">
        <f t="shared" si="392"/>
        <v>8.5599999999999996E-2</v>
      </c>
      <c r="U605" s="122">
        <f t="shared" si="373"/>
        <v>13</v>
      </c>
      <c r="V605" s="122">
        <v>252</v>
      </c>
      <c r="W605" s="121">
        <f t="shared" si="384"/>
        <v>1.004246</v>
      </c>
      <c r="X605" s="114">
        <f t="shared" si="385"/>
        <v>5.0707449000000002</v>
      </c>
      <c r="Y605" s="114">
        <f t="shared" si="386"/>
        <v>0</v>
      </c>
      <c r="Z605" s="126" t="str">
        <f t="shared" si="396"/>
        <v>A+J=</v>
      </c>
      <c r="AA605" s="119">
        <f t="shared" si="397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87"/>
        <v>44782</v>
      </c>
      <c r="B606" s="114">
        <f t="shared" si="379"/>
        <v>1200.0505287400001</v>
      </c>
      <c r="C606" s="114">
        <f t="shared" si="393"/>
        <v>1000</v>
      </c>
      <c r="D606" s="115">
        <f t="shared" si="388"/>
        <v>6412.88</v>
      </c>
      <c r="E606" s="116">
        <f t="shared" si="375"/>
        <v>6455.85</v>
      </c>
      <c r="F606" s="117">
        <f t="shared" si="376"/>
        <v>44732</v>
      </c>
      <c r="G606" s="118">
        <f t="shared" si="380"/>
        <v>6.7005775876050055E-3</v>
      </c>
      <c r="H606" s="119">
        <f t="shared" si="394"/>
        <v>44795</v>
      </c>
      <c r="I606" s="119">
        <f t="shared" si="381"/>
        <v>44795</v>
      </c>
      <c r="J606" s="120">
        <f t="shared" si="389"/>
        <v>23</v>
      </c>
      <c r="K606" s="120">
        <f t="shared" si="377"/>
        <v>14</v>
      </c>
      <c r="L606" s="8">
        <f t="shared" si="390"/>
        <v>1.0040732800000001</v>
      </c>
      <c r="M606" s="121">
        <f t="shared" si="378"/>
        <v>1.0047000699999999</v>
      </c>
      <c r="N606" s="121">
        <f t="shared" si="372"/>
        <v>1.1897411099004822</v>
      </c>
      <c r="O606" s="114">
        <f t="shared" si="374"/>
        <v>1.1945872500000001</v>
      </c>
      <c r="P606" s="114">
        <f t="shared" si="382"/>
        <v>1194.58725</v>
      </c>
      <c r="Q606" s="11">
        <f t="shared" si="395"/>
        <v>0</v>
      </c>
      <c r="R606" s="30">
        <f t="shared" si="391"/>
        <v>0</v>
      </c>
      <c r="S606" s="8">
        <f t="shared" si="383"/>
        <v>0</v>
      </c>
      <c r="T606" s="123">
        <f t="shared" si="392"/>
        <v>8.5599999999999996E-2</v>
      </c>
      <c r="U606" s="122">
        <f t="shared" si="373"/>
        <v>14</v>
      </c>
      <c r="V606" s="122">
        <v>252</v>
      </c>
      <c r="W606" s="121">
        <f t="shared" si="384"/>
        <v>1.0045733610000001</v>
      </c>
      <c r="X606" s="114">
        <f t="shared" si="385"/>
        <v>5.4632787399999998</v>
      </c>
      <c r="Y606" s="114">
        <f t="shared" si="386"/>
        <v>0</v>
      </c>
      <c r="Z606" s="126" t="str">
        <f t="shared" si="396"/>
        <v>A+J=</v>
      </c>
      <c r="AA606" s="119">
        <f t="shared" si="397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87"/>
        <v>44783</v>
      </c>
      <c r="B607" s="114">
        <f t="shared" si="379"/>
        <v>1200.79032798</v>
      </c>
      <c r="C607" s="114">
        <f t="shared" si="393"/>
        <v>1000</v>
      </c>
      <c r="D607" s="115">
        <f t="shared" si="388"/>
        <v>6412.88</v>
      </c>
      <c r="E607" s="116">
        <f t="shared" si="375"/>
        <v>6455.85</v>
      </c>
      <c r="F607" s="117">
        <f t="shared" si="376"/>
        <v>44732</v>
      </c>
      <c r="G607" s="118">
        <f t="shared" si="380"/>
        <v>6.7005775876050055E-3</v>
      </c>
      <c r="H607" s="119">
        <f t="shared" si="394"/>
        <v>44795</v>
      </c>
      <c r="I607" s="119">
        <f t="shared" si="381"/>
        <v>44795</v>
      </c>
      <c r="J607" s="120">
        <f t="shared" si="389"/>
        <v>23</v>
      </c>
      <c r="K607" s="120">
        <f t="shared" si="377"/>
        <v>15</v>
      </c>
      <c r="L607" s="8">
        <f t="shared" si="390"/>
        <v>1.0043648599999999</v>
      </c>
      <c r="M607" s="121">
        <f t="shared" si="378"/>
        <v>1.0047000699999999</v>
      </c>
      <c r="N607" s="121">
        <f t="shared" ref="N607:N670" si="398">IF(I607&gt;I606,N606*M607,N606)</f>
        <v>1.1897411099004822</v>
      </c>
      <c r="O607" s="114">
        <f t="shared" si="374"/>
        <v>1.1949341600000001</v>
      </c>
      <c r="P607" s="114">
        <f t="shared" si="382"/>
        <v>1194.93416</v>
      </c>
      <c r="Q607" s="11">
        <f t="shared" si="395"/>
        <v>0</v>
      </c>
      <c r="R607" s="30">
        <f t="shared" si="391"/>
        <v>0</v>
      </c>
      <c r="S607" s="8">
        <f t="shared" si="383"/>
        <v>0</v>
      </c>
      <c r="T607" s="123">
        <f t="shared" si="392"/>
        <v>8.5599999999999996E-2</v>
      </c>
      <c r="U607" s="122">
        <f t="shared" si="373"/>
        <v>15</v>
      </c>
      <c r="V607" s="122">
        <v>252</v>
      </c>
      <c r="W607" s="121">
        <f t="shared" si="384"/>
        <v>1.0049008290000001</v>
      </c>
      <c r="X607" s="114">
        <f t="shared" si="385"/>
        <v>5.8561679800000004</v>
      </c>
      <c r="Y607" s="114">
        <f t="shared" si="386"/>
        <v>0</v>
      </c>
      <c r="Z607" s="126" t="str">
        <f t="shared" si="396"/>
        <v>A+J=</v>
      </c>
      <c r="AA607" s="119">
        <f t="shared" si="397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87"/>
        <v>44784</v>
      </c>
      <c r="B608" s="114">
        <f t="shared" si="379"/>
        <v>1201.5305816499999</v>
      </c>
      <c r="C608" s="114">
        <f t="shared" si="393"/>
        <v>1000</v>
      </c>
      <c r="D608" s="115">
        <f t="shared" si="388"/>
        <v>6412.88</v>
      </c>
      <c r="E608" s="116">
        <f t="shared" si="375"/>
        <v>6455.85</v>
      </c>
      <c r="F608" s="117">
        <f t="shared" si="376"/>
        <v>44732</v>
      </c>
      <c r="G608" s="118">
        <f t="shared" si="380"/>
        <v>6.7005775876050055E-3</v>
      </c>
      <c r="H608" s="119">
        <f t="shared" si="394"/>
        <v>44795</v>
      </c>
      <c r="I608" s="119">
        <f t="shared" si="381"/>
        <v>44795</v>
      </c>
      <c r="J608" s="120">
        <f t="shared" si="389"/>
        <v>23</v>
      </c>
      <c r="K608" s="120">
        <f t="shared" si="377"/>
        <v>16</v>
      </c>
      <c r="L608" s="8">
        <f t="shared" si="390"/>
        <v>1.0046565300000001</v>
      </c>
      <c r="M608" s="121">
        <f t="shared" si="378"/>
        <v>1.0047000699999999</v>
      </c>
      <c r="N608" s="121">
        <f t="shared" si="398"/>
        <v>1.1897411099004822</v>
      </c>
      <c r="O608" s="114">
        <f t="shared" si="374"/>
        <v>1.1952811699999999</v>
      </c>
      <c r="P608" s="114">
        <f t="shared" si="382"/>
        <v>1195.28117</v>
      </c>
      <c r="Q608" s="11">
        <f t="shared" si="395"/>
        <v>0</v>
      </c>
      <c r="R608" s="30">
        <f t="shared" si="391"/>
        <v>0</v>
      </c>
      <c r="S608" s="8">
        <f t="shared" si="383"/>
        <v>0</v>
      </c>
      <c r="T608" s="123">
        <f t="shared" si="392"/>
        <v>8.5599999999999996E-2</v>
      </c>
      <c r="U608" s="122">
        <f t="shared" si="373"/>
        <v>16</v>
      </c>
      <c r="V608" s="122">
        <v>252</v>
      </c>
      <c r="W608" s="121">
        <f t="shared" si="384"/>
        <v>1.005228403</v>
      </c>
      <c r="X608" s="114">
        <f t="shared" si="385"/>
        <v>6.2494116499999999</v>
      </c>
      <c r="Y608" s="114">
        <f t="shared" si="386"/>
        <v>0</v>
      </c>
      <c r="Z608" s="126" t="str">
        <f t="shared" si="396"/>
        <v>A+J=</v>
      </c>
      <c r="AA608" s="119">
        <f t="shared" si="397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87"/>
        <v>44785</v>
      </c>
      <c r="B609" s="114">
        <f t="shared" si="379"/>
        <v>1202.2712923499998</v>
      </c>
      <c r="C609" s="114">
        <f t="shared" si="393"/>
        <v>1000</v>
      </c>
      <c r="D609" s="115">
        <f t="shared" si="388"/>
        <v>6412.88</v>
      </c>
      <c r="E609" s="116">
        <f t="shared" si="375"/>
        <v>6455.85</v>
      </c>
      <c r="F609" s="117">
        <f t="shared" si="376"/>
        <v>44732</v>
      </c>
      <c r="G609" s="118">
        <f t="shared" si="380"/>
        <v>6.7005775876050055E-3</v>
      </c>
      <c r="H609" s="119">
        <f t="shared" si="394"/>
        <v>44795</v>
      </c>
      <c r="I609" s="119">
        <f t="shared" si="381"/>
        <v>44795</v>
      </c>
      <c r="J609" s="120">
        <f t="shared" si="389"/>
        <v>23</v>
      </c>
      <c r="K609" s="120">
        <f t="shared" si="377"/>
        <v>17</v>
      </c>
      <c r="L609" s="8">
        <f t="shared" si="390"/>
        <v>1.00494828</v>
      </c>
      <c r="M609" s="121">
        <f t="shared" si="378"/>
        <v>1.0047000699999999</v>
      </c>
      <c r="N609" s="121">
        <f t="shared" si="398"/>
        <v>1.1897411099004822</v>
      </c>
      <c r="O609" s="114">
        <f t="shared" si="374"/>
        <v>1.19562828</v>
      </c>
      <c r="P609" s="114">
        <f t="shared" si="382"/>
        <v>1195.6282799999999</v>
      </c>
      <c r="Q609" s="11">
        <f t="shared" si="395"/>
        <v>0</v>
      </c>
      <c r="R609" s="30">
        <f t="shared" si="391"/>
        <v>0</v>
      </c>
      <c r="S609" s="8">
        <f t="shared" si="383"/>
        <v>0</v>
      </c>
      <c r="T609" s="123">
        <f t="shared" si="392"/>
        <v>8.5599999999999996E-2</v>
      </c>
      <c r="U609" s="122">
        <f t="shared" si="373"/>
        <v>17</v>
      </c>
      <c r="V609" s="122">
        <v>252</v>
      </c>
      <c r="W609" s="121">
        <f t="shared" si="384"/>
        <v>1.005556085</v>
      </c>
      <c r="X609" s="114">
        <f t="shared" si="385"/>
        <v>6.6430123500000002</v>
      </c>
      <c r="Y609" s="114">
        <f t="shared" si="386"/>
        <v>0</v>
      </c>
      <c r="Z609" s="126" t="str">
        <f t="shared" si="396"/>
        <v>A+J=</v>
      </c>
      <c r="AA609" s="119">
        <f t="shared" si="397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87"/>
        <v>44786</v>
      </c>
      <c r="B610" s="114">
        <f t="shared" si="379"/>
        <v>1203.01245789</v>
      </c>
      <c r="C610" s="114">
        <f t="shared" si="393"/>
        <v>1000</v>
      </c>
      <c r="D610" s="115">
        <f t="shared" si="388"/>
        <v>6412.88</v>
      </c>
      <c r="E610" s="116">
        <f t="shared" si="375"/>
        <v>6455.85</v>
      </c>
      <c r="F610" s="117">
        <f t="shared" si="376"/>
        <v>44732</v>
      </c>
      <c r="G610" s="118">
        <f t="shared" si="380"/>
        <v>6.7005775876050055E-3</v>
      </c>
      <c r="H610" s="119">
        <f t="shared" si="394"/>
        <v>44795</v>
      </c>
      <c r="I610" s="119">
        <f t="shared" si="381"/>
        <v>44795</v>
      </c>
      <c r="J610" s="120">
        <f t="shared" si="389"/>
        <v>23</v>
      </c>
      <c r="K610" s="120">
        <f t="shared" si="377"/>
        <v>18</v>
      </c>
      <c r="L610" s="8">
        <f t="shared" si="390"/>
        <v>1.0052401200000001</v>
      </c>
      <c r="M610" s="121">
        <f t="shared" si="378"/>
        <v>1.0047000699999999</v>
      </c>
      <c r="N610" s="121">
        <f t="shared" si="398"/>
        <v>1.1897411099004822</v>
      </c>
      <c r="O610" s="114">
        <f t="shared" si="374"/>
        <v>1.1959754899999999</v>
      </c>
      <c r="P610" s="114">
        <f t="shared" si="382"/>
        <v>1195.97549</v>
      </c>
      <c r="Q610" s="11">
        <f t="shared" si="395"/>
        <v>0</v>
      </c>
      <c r="R610" s="30">
        <f t="shared" si="391"/>
        <v>0</v>
      </c>
      <c r="S610" s="8">
        <f t="shared" si="383"/>
        <v>0</v>
      </c>
      <c r="T610" s="123">
        <f t="shared" si="392"/>
        <v>8.5599999999999996E-2</v>
      </c>
      <c r="U610" s="122">
        <f t="shared" si="373"/>
        <v>18</v>
      </c>
      <c r="V610" s="122">
        <v>252</v>
      </c>
      <c r="W610" s="121">
        <f t="shared" si="384"/>
        <v>1.0058838729999999</v>
      </c>
      <c r="X610" s="114">
        <f t="shared" si="385"/>
        <v>7.0369678899999997</v>
      </c>
      <c r="Y610" s="114">
        <f t="shared" si="386"/>
        <v>0</v>
      </c>
      <c r="Z610" s="126" t="str">
        <f t="shared" si="396"/>
        <v>A+J=</v>
      </c>
      <c r="AA610" s="119">
        <f t="shared" si="397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87"/>
        <v>44787</v>
      </c>
      <c r="B611" s="114">
        <f t="shared" si="379"/>
        <v>1203.01245789</v>
      </c>
      <c r="C611" s="114">
        <f t="shared" si="393"/>
        <v>1000</v>
      </c>
      <c r="D611" s="115">
        <f t="shared" si="388"/>
        <v>6412.88</v>
      </c>
      <c r="E611" s="116">
        <f t="shared" si="375"/>
        <v>6455.85</v>
      </c>
      <c r="F611" s="117">
        <f t="shared" si="376"/>
        <v>44732</v>
      </c>
      <c r="G611" s="118">
        <f t="shared" si="380"/>
        <v>6.7005775876050055E-3</v>
      </c>
      <c r="H611" s="119">
        <f t="shared" si="394"/>
        <v>44795</v>
      </c>
      <c r="I611" s="119">
        <f t="shared" si="381"/>
        <v>44795</v>
      </c>
      <c r="J611" s="120">
        <f t="shared" si="389"/>
        <v>23</v>
      </c>
      <c r="K611" s="120">
        <f t="shared" si="377"/>
        <v>18</v>
      </c>
      <c r="L611" s="8">
        <f t="shared" si="390"/>
        <v>1.0052401200000001</v>
      </c>
      <c r="M611" s="121">
        <f t="shared" si="378"/>
        <v>1.0047000699999999</v>
      </c>
      <c r="N611" s="121">
        <f t="shared" si="398"/>
        <v>1.1897411099004822</v>
      </c>
      <c r="O611" s="114">
        <f t="shared" si="374"/>
        <v>1.1959754899999999</v>
      </c>
      <c r="P611" s="114">
        <f t="shared" si="382"/>
        <v>1195.97549</v>
      </c>
      <c r="Q611" s="11">
        <f t="shared" si="395"/>
        <v>0</v>
      </c>
      <c r="R611" s="30">
        <f t="shared" si="391"/>
        <v>0</v>
      </c>
      <c r="S611" s="8">
        <f t="shared" si="383"/>
        <v>0</v>
      </c>
      <c r="T611" s="123">
        <f t="shared" si="392"/>
        <v>8.5599999999999996E-2</v>
      </c>
      <c r="U611" s="122">
        <f t="shared" si="373"/>
        <v>18</v>
      </c>
      <c r="V611" s="122">
        <v>252</v>
      </c>
      <c r="W611" s="121">
        <f t="shared" si="384"/>
        <v>1.0058838729999999</v>
      </c>
      <c r="X611" s="114">
        <f t="shared" si="385"/>
        <v>7.0369678899999997</v>
      </c>
      <c r="Y611" s="114">
        <f t="shared" si="386"/>
        <v>0</v>
      </c>
      <c r="Z611" s="126" t="str">
        <f t="shared" si="396"/>
        <v>A+J=</v>
      </c>
      <c r="AA611" s="119">
        <f t="shared" si="397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87"/>
        <v>44788</v>
      </c>
      <c r="B612" s="114">
        <f t="shared" si="379"/>
        <v>1203.01245789</v>
      </c>
      <c r="C612" s="114">
        <f t="shared" si="393"/>
        <v>1000</v>
      </c>
      <c r="D612" s="115">
        <f t="shared" si="388"/>
        <v>6412.88</v>
      </c>
      <c r="E612" s="116">
        <f t="shared" si="375"/>
        <v>6455.85</v>
      </c>
      <c r="F612" s="117">
        <f t="shared" si="376"/>
        <v>44732</v>
      </c>
      <c r="G612" s="118">
        <f t="shared" si="380"/>
        <v>6.7005775876050055E-3</v>
      </c>
      <c r="H612" s="119">
        <f t="shared" si="394"/>
        <v>44795</v>
      </c>
      <c r="I612" s="119">
        <f t="shared" si="381"/>
        <v>44795</v>
      </c>
      <c r="J612" s="120">
        <f t="shared" si="389"/>
        <v>23</v>
      </c>
      <c r="K612" s="120">
        <f t="shared" si="377"/>
        <v>18</v>
      </c>
      <c r="L612" s="8">
        <f t="shared" si="390"/>
        <v>1.0052401200000001</v>
      </c>
      <c r="M612" s="121">
        <f t="shared" si="378"/>
        <v>1.0047000699999999</v>
      </c>
      <c r="N612" s="121">
        <f t="shared" si="398"/>
        <v>1.1897411099004822</v>
      </c>
      <c r="O612" s="114">
        <f t="shared" si="374"/>
        <v>1.1959754899999999</v>
      </c>
      <c r="P612" s="114">
        <f t="shared" si="382"/>
        <v>1195.97549</v>
      </c>
      <c r="Q612" s="11">
        <f t="shared" si="395"/>
        <v>0</v>
      </c>
      <c r="R612" s="30">
        <f t="shared" si="391"/>
        <v>0</v>
      </c>
      <c r="S612" s="8">
        <f t="shared" si="383"/>
        <v>0</v>
      </c>
      <c r="T612" s="123">
        <f t="shared" si="392"/>
        <v>8.5599999999999996E-2</v>
      </c>
      <c r="U612" s="122">
        <f t="shared" si="373"/>
        <v>18</v>
      </c>
      <c r="V612" s="122">
        <v>252</v>
      </c>
      <c r="W612" s="121">
        <f t="shared" si="384"/>
        <v>1.0058838729999999</v>
      </c>
      <c r="X612" s="114">
        <f t="shared" si="385"/>
        <v>7.0369678899999997</v>
      </c>
      <c r="Y612" s="114">
        <f t="shared" si="386"/>
        <v>0</v>
      </c>
      <c r="Z612" s="126" t="str">
        <f t="shared" si="396"/>
        <v>A+J=</v>
      </c>
      <c r="AA612" s="119">
        <f t="shared" si="397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87"/>
        <v>44789</v>
      </c>
      <c r="B613" s="114">
        <f t="shared" si="379"/>
        <v>1203.7540796799999</v>
      </c>
      <c r="C613" s="114">
        <f t="shared" si="393"/>
        <v>1000</v>
      </c>
      <c r="D613" s="115">
        <f t="shared" si="388"/>
        <v>6412.88</v>
      </c>
      <c r="E613" s="116">
        <f t="shared" si="375"/>
        <v>6455.85</v>
      </c>
      <c r="F613" s="117">
        <f t="shared" si="376"/>
        <v>44732</v>
      </c>
      <c r="G613" s="118">
        <f t="shared" si="380"/>
        <v>6.7005775876050055E-3</v>
      </c>
      <c r="H613" s="119">
        <f t="shared" si="394"/>
        <v>44795</v>
      </c>
      <c r="I613" s="119">
        <f t="shared" si="381"/>
        <v>44795</v>
      </c>
      <c r="J613" s="120">
        <f t="shared" si="389"/>
        <v>23</v>
      </c>
      <c r="K613" s="120">
        <f t="shared" si="377"/>
        <v>19</v>
      </c>
      <c r="L613" s="8">
        <f t="shared" si="390"/>
        <v>1.0055320400000001</v>
      </c>
      <c r="M613" s="121">
        <f t="shared" si="378"/>
        <v>1.0047000699999999</v>
      </c>
      <c r="N613" s="121">
        <f t="shared" si="398"/>
        <v>1.1897411099004822</v>
      </c>
      <c r="O613" s="114">
        <f t="shared" si="374"/>
        <v>1.1963227999999999</v>
      </c>
      <c r="P613" s="114">
        <f t="shared" si="382"/>
        <v>1196.3227999999999</v>
      </c>
      <c r="Q613" s="11">
        <f t="shared" si="395"/>
        <v>0</v>
      </c>
      <c r="R613" s="30">
        <f t="shared" si="391"/>
        <v>0</v>
      </c>
      <c r="S613" s="8">
        <f t="shared" si="383"/>
        <v>0</v>
      </c>
      <c r="T613" s="123">
        <f t="shared" si="392"/>
        <v>8.5599999999999996E-2</v>
      </c>
      <c r="U613" s="122">
        <f t="shared" ref="U613:U676" si="399">IF(Q612&gt;0,1,IF(K613=K612,U612,U612+1))</f>
        <v>19</v>
      </c>
      <c r="V613" s="122">
        <v>252</v>
      </c>
      <c r="W613" s="121">
        <f t="shared" si="384"/>
        <v>1.006211768</v>
      </c>
      <c r="X613" s="114">
        <f t="shared" si="385"/>
        <v>7.4312796800000003</v>
      </c>
      <c r="Y613" s="114">
        <f t="shared" si="386"/>
        <v>0</v>
      </c>
      <c r="Z613" s="126" t="str">
        <f t="shared" si="396"/>
        <v>A+J=</v>
      </c>
      <c r="AA613" s="119">
        <f t="shared" si="397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87"/>
        <v>44790</v>
      </c>
      <c r="B614" s="114">
        <f t="shared" si="379"/>
        <v>1204.49614787</v>
      </c>
      <c r="C614" s="114">
        <f t="shared" si="393"/>
        <v>1000</v>
      </c>
      <c r="D614" s="115">
        <f t="shared" si="388"/>
        <v>6412.88</v>
      </c>
      <c r="E614" s="116">
        <f t="shared" si="375"/>
        <v>6455.85</v>
      </c>
      <c r="F614" s="117">
        <f t="shared" si="376"/>
        <v>44732</v>
      </c>
      <c r="G614" s="118">
        <f t="shared" si="380"/>
        <v>6.7005775876050055E-3</v>
      </c>
      <c r="H614" s="119">
        <f t="shared" si="394"/>
        <v>44795</v>
      </c>
      <c r="I614" s="119">
        <f t="shared" si="381"/>
        <v>44795</v>
      </c>
      <c r="J614" s="120">
        <f t="shared" si="389"/>
        <v>23</v>
      </c>
      <c r="K614" s="120">
        <f t="shared" si="377"/>
        <v>20</v>
      </c>
      <c r="L614" s="8">
        <f t="shared" si="390"/>
        <v>1.00582404</v>
      </c>
      <c r="M614" s="121">
        <f t="shared" si="378"/>
        <v>1.0047000699999999</v>
      </c>
      <c r="N614" s="121">
        <f t="shared" si="398"/>
        <v>1.1897411099004822</v>
      </c>
      <c r="O614" s="114">
        <f t="shared" si="374"/>
        <v>1.1966702</v>
      </c>
      <c r="P614" s="114">
        <f t="shared" si="382"/>
        <v>1196.6702</v>
      </c>
      <c r="Q614" s="11">
        <f t="shared" si="395"/>
        <v>0</v>
      </c>
      <c r="R614" s="30">
        <f t="shared" si="391"/>
        <v>0</v>
      </c>
      <c r="S614" s="8">
        <f t="shared" si="383"/>
        <v>0</v>
      </c>
      <c r="T614" s="123">
        <f t="shared" si="392"/>
        <v>8.5599999999999996E-2</v>
      </c>
      <c r="U614" s="122">
        <f t="shared" si="399"/>
        <v>20</v>
      </c>
      <c r="V614" s="122">
        <v>252</v>
      </c>
      <c r="W614" s="121">
        <f t="shared" si="384"/>
        <v>1.0065397700000001</v>
      </c>
      <c r="X614" s="114">
        <f t="shared" si="385"/>
        <v>7.8259478700000003</v>
      </c>
      <c r="Y614" s="114">
        <f t="shared" si="386"/>
        <v>0</v>
      </c>
      <c r="Z614" s="126" t="str">
        <f t="shared" si="396"/>
        <v>A+J=</v>
      </c>
      <c r="AA614" s="119">
        <f t="shared" si="397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87"/>
        <v>44791</v>
      </c>
      <c r="B615" s="114">
        <f t="shared" si="379"/>
        <v>1205.23870293</v>
      </c>
      <c r="C615" s="114">
        <f t="shared" si="393"/>
        <v>1000</v>
      </c>
      <c r="D615" s="115">
        <f t="shared" si="388"/>
        <v>6412.88</v>
      </c>
      <c r="E615" s="116">
        <f t="shared" si="375"/>
        <v>6455.85</v>
      </c>
      <c r="F615" s="117">
        <f t="shared" si="376"/>
        <v>44732</v>
      </c>
      <c r="G615" s="118">
        <f t="shared" si="380"/>
        <v>6.7005775876050055E-3</v>
      </c>
      <c r="H615" s="119">
        <f t="shared" si="394"/>
        <v>44795</v>
      </c>
      <c r="I615" s="119">
        <f t="shared" si="381"/>
        <v>44795</v>
      </c>
      <c r="J615" s="120">
        <f t="shared" si="389"/>
        <v>23</v>
      </c>
      <c r="K615" s="120">
        <f t="shared" si="377"/>
        <v>21</v>
      </c>
      <c r="L615" s="8">
        <f t="shared" si="390"/>
        <v>1.00611614</v>
      </c>
      <c r="M615" s="121">
        <f t="shared" si="378"/>
        <v>1.0047000699999999</v>
      </c>
      <c r="N615" s="121">
        <f t="shared" si="398"/>
        <v>1.1897411099004822</v>
      </c>
      <c r="O615" s="114">
        <f t="shared" si="374"/>
        <v>1.19701773</v>
      </c>
      <c r="P615" s="114">
        <f t="shared" si="382"/>
        <v>1197.01773</v>
      </c>
      <c r="Q615" s="11">
        <f t="shared" si="395"/>
        <v>0</v>
      </c>
      <c r="R615" s="30">
        <f t="shared" si="391"/>
        <v>0</v>
      </c>
      <c r="S615" s="8">
        <f t="shared" si="383"/>
        <v>0</v>
      </c>
      <c r="T615" s="123">
        <f t="shared" si="392"/>
        <v>8.5599999999999996E-2</v>
      </c>
      <c r="U615" s="122">
        <f t="shared" si="399"/>
        <v>21</v>
      </c>
      <c r="V615" s="122">
        <v>252</v>
      </c>
      <c r="W615" s="121">
        <f t="shared" si="384"/>
        <v>1.0068678790000001</v>
      </c>
      <c r="X615" s="114">
        <f t="shared" si="385"/>
        <v>8.2209729300000003</v>
      </c>
      <c r="Y615" s="114">
        <f t="shared" si="386"/>
        <v>0</v>
      </c>
      <c r="Z615" s="126" t="str">
        <f t="shared" si="396"/>
        <v>A+J=</v>
      </c>
      <c r="AA615" s="119">
        <f t="shared" si="397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87"/>
        <v>44792</v>
      </c>
      <c r="B616" s="114">
        <f t="shared" si="379"/>
        <v>1205.9816846600002</v>
      </c>
      <c r="C616" s="114">
        <f t="shared" si="393"/>
        <v>1000</v>
      </c>
      <c r="D616" s="115">
        <f t="shared" si="388"/>
        <v>6412.88</v>
      </c>
      <c r="E616" s="116">
        <f t="shared" si="375"/>
        <v>6455.85</v>
      </c>
      <c r="F616" s="117">
        <f t="shared" si="376"/>
        <v>44732</v>
      </c>
      <c r="G616" s="118">
        <f t="shared" si="380"/>
        <v>6.7005775876050055E-3</v>
      </c>
      <c r="H616" s="119">
        <f t="shared" si="394"/>
        <v>44795</v>
      </c>
      <c r="I616" s="119">
        <f t="shared" si="381"/>
        <v>44795</v>
      </c>
      <c r="J616" s="120">
        <f t="shared" si="389"/>
        <v>23</v>
      </c>
      <c r="K616" s="120">
        <f t="shared" si="377"/>
        <v>22</v>
      </c>
      <c r="L616" s="8">
        <f t="shared" si="390"/>
        <v>1.0064083100000001</v>
      </c>
      <c r="M616" s="121">
        <f t="shared" si="378"/>
        <v>1.0047000699999999</v>
      </c>
      <c r="N616" s="121">
        <f t="shared" si="398"/>
        <v>1.1897411099004822</v>
      </c>
      <c r="O616" s="114">
        <f t="shared" si="374"/>
        <v>1.19736533</v>
      </c>
      <c r="P616" s="114">
        <f t="shared" si="382"/>
        <v>1197.3653300000001</v>
      </c>
      <c r="Q616" s="11">
        <f t="shared" si="395"/>
        <v>0</v>
      </c>
      <c r="R616" s="30">
        <f t="shared" si="391"/>
        <v>0</v>
      </c>
      <c r="S616" s="8">
        <f t="shared" si="383"/>
        <v>0</v>
      </c>
      <c r="T616" s="123">
        <f t="shared" si="392"/>
        <v>8.5599999999999996E-2</v>
      </c>
      <c r="U616" s="122">
        <f t="shared" si="399"/>
        <v>22</v>
      </c>
      <c r="V616" s="122">
        <v>252</v>
      </c>
      <c r="W616" s="121">
        <f t="shared" si="384"/>
        <v>1.0071960950000001</v>
      </c>
      <c r="X616" s="114">
        <f t="shared" si="385"/>
        <v>8.6163546600000007</v>
      </c>
      <c r="Y616" s="114">
        <f t="shared" si="386"/>
        <v>0</v>
      </c>
      <c r="Z616" s="126" t="str">
        <f t="shared" si="396"/>
        <v>A+J=</v>
      </c>
      <c r="AA616" s="119">
        <f t="shared" si="397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87"/>
        <v>44793</v>
      </c>
      <c r="B617" s="114">
        <f t="shared" si="379"/>
        <v>1206.72514363</v>
      </c>
      <c r="C617" s="114">
        <f t="shared" si="393"/>
        <v>1000</v>
      </c>
      <c r="D617" s="115">
        <f t="shared" si="388"/>
        <v>6412.88</v>
      </c>
      <c r="E617" s="116">
        <f t="shared" si="375"/>
        <v>6455.85</v>
      </c>
      <c r="F617" s="117">
        <f t="shared" si="376"/>
        <v>44732</v>
      </c>
      <c r="G617" s="118">
        <f t="shared" si="380"/>
        <v>6.7005775876050055E-3</v>
      </c>
      <c r="H617" s="119">
        <f t="shared" si="394"/>
        <v>44824</v>
      </c>
      <c r="I617" s="119">
        <f t="shared" si="381"/>
        <v>44795</v>
      </c>
      <c r="J617" s="120">
        <f t="shared" si="389"/>
        <v>23</v>
      </c>
      <c r="K617" s="120">
        <f t="shared" si="377"/>
        <v>23</v>
      </c>
      <c r="L617" s="8">
        <f t="shared" si="390"/>
        <v>1.00670057</v>
      </c>
      <c r="M617" s="121">
        <f t="shared" si="378"/>
        <v>1.0047000699999999</v>
      </c>
      <c r="N617" s="121">
        <f t="shared" si="398"/>
        <v>1.1897411099004822</v>
      </c>
      <c r="O617" s="114">
        <f t="shared" ref="O617:O680" si="400">TRUNC(TRUNC((L617*N617),15),8)</f>
        <v>1.1977130499999999</v>
      </c>
      <c r="P617" s="114">
        <f t="shared" si="382"/>
        <v>1197.7130500000001</v>
      </c>
      <c r="Q617" s="11">
        <f t="shared" si="395"/>
        <v>0</v>
      </c>
      <c r="R617" s="30">
        <f t="shared" si="391"/>
        <v>0</v>
      </c>
      <c r="S617" s="8">
        <f t="shared" si="383"/>
        <v>0</v>
      </c>
      <c r="T617" s="123">
        <f t="shared" si="392"/>
        <v>8.5599999999999996E-2</v>
      </c>
      <c r="U617" s="122">
        <f t="shared" si="399"/>
        <v>23</v>
      </c>
      <c r="V617" s="122">
        <v>252</v>
      </c>
      <c r="W617" s="121">
        <f t="shared" si="384"/>
        <v>1.007524418</v>
      </c>
      <c r="X617" s="114">
        <f t="shared" si="385"/>
        <v>9.0120936300000007</v>
      </c>
      <c r="Y617" s="114">
        <f t="shared" si="386"/>
        <v>0</v>
      </c>
      <c r="Z617" s="126" t="str">
        <f t="shared" si="396"/>
        <v>A+J=</v>
      </c>
      <c r="AA617" s="119">
        <f t="shared" si="397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87"/>
        <v>44794</v>
      </c>
      <c r="B618" s="114">
        <f t="shared" si="379"/>
        <v>1206.72514363</v>
      </c>
      <c r="C618" s="114">
        <f t="shared" si="393"/>
        <v>1000</v>
      </c>
      <c r="D618" s="115">
        <f t="shared" si="388"/>
        <v>6412.88</v>
      </c>
      <c r="E618" s="116">
        <f t="shared" ref="E618:E681" si="401">IF($K618=1,VLOOKUP($A617,$AO$10:$AS$131,4),E617)</f>
        <v>6455.85</v>
      </c>
      <c r="F618" s="117">
        <f t="shared" ref="F618:F681" si="402">IF($K618=1,VLOOKUP($A617,$AO$10:$AS$131,5),F617)</f>
        <v>44732</v>
      </c>
      <c r="G618" s="118">
        <f t="shared" si="380"/>
        <v>6.7005775876050055E-3</v>
      </c>
      <c r="H618" s="119">
        <f t="shared" si="394"/>
        <v>44824</v>
      </c>
      <c r="I618" s="119">
        <f t="shared" si="381"/>
        <v>44795</v>
      </c>
      <c r="J618" s="120">
        <f t="shared" si="389"/>
        <v>23</v>
      </c>
      <c r="K618" s="120">
        <f t="shared" ref="K618:K681" si="403">(J618-(NETWORKDAYS(A618,I618,AD$176:AD$502)-1))</f>
        <v>23</v>
      </c>
      <c r="L618" s="8">
        <f t="shared" si="390"/>
        <v>1.00670057</v>
      </c>
      <c r="M618" s="121">
        <f t="shared" ref="M618:M681" si="404">IF(I618&gt;I617,L617,M617)</f>
        <v>1.0047000699999999</v>
      </c>
      <c r="N618" s="121">
        <f t="shared" si="398"/>
        <v>1.1897411099004822</v>
      </c>
      <c r="O618" s="114">
        <f t="shared" si="400"/>
        <v>1.1977130499999999</v>
      </c>
      <c r="P618" s="114">
        <f t="shared" si="382"/>
        <v>1197.7130500000001</v>
      </c>
      <c r="Q618" s="11">
        <f t="shared" si="395"/>
        <v>0</v>
      </c>
      <c r="R618" s="30">
        <f t="shared" si="391"/>
        <v>0</v>
      </c>
      <c r="S618" s="8">
        <f t="shared" si="383"/>
        <v>0</v>
      </c>
      <c r="T618" s="123">
        <f t="shared" si="392"/>
        <v>8.5599999999999996E-2</v>
      </c>
      <c r="U618" s="122">
        <f t="shared" si="399"/>
        <v>23</v>
      </c>
      <c r="V618" s="122">
        <v>252</v>
      </c>
      <c r="W618" s="121">
        <f t="shared" si="384"/>
        <v>1.007524418</v>
      </c>
      <c r="X618" s="114">
        <f t="shared" si="385"/>
        <v>9.0120936300000007</v>
      </c>
      <c r="Y618" s="114">
        <f t="shared" si="386"/>
        <v>0</v>
      </c>
      <c r="Z618" s="126" t="str">
        <f t="shared" si="396"/>
        <v>A+J=</v>
      </c>
      <c r="AA618" s="119">
        <f t="shared" si="397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87"/>
        <v>44795</v>
      </c>
      <c r="B619" s="114">
        <f t="shared" si="379"/>
        <v>1206.72514363</v>
      </c>
      <c r="C619" s="114">
        <f t="shared" si="393"/>
        <v>1000</v>
      </c>
      <c r="D619" s="115">
        <f t="shared" si="388"/>
        <v>6412.88</v>
      </c>
      <c r="E619" s="116">
        <f t="shared" si="401"/>
        <v>6455.85</v>
      </c>
      <c r="F619" s="117">
        <f t="shared" si="402"/>
        <v>44732</v>
      </c>
      <c r="G619" s="118">
        <f t="shared" si="380"/>
        <v>6.7005775876050055E-3</v>
      </c>
      <c r="H619" s="119">
        <f t="shared" si="394"/>
        <v>44824</v>
      </c>
      <c r="I619" s="119">
        <f t="shared" si="381"/>
        <v>44795</v>
      </c>
      <c r="J619" s="120">
        <f t="shared" si="389"/>
        <v>23</v>
      </c>
      <c r="K619" s="120">
        <f t="shared" si="403"/>
        <v>23</v>
      </c>
      <c r="L619" s="8">
        <f t="shared" si="390"/>
        <v>1.00670057</v>
      </c>
      <c r="M619" s="121">
        <f t="shared" si="404"/>
        <v>1.0047000699999999</v>
      </c>
      <c r="N619" s="121">
        <f t="shared" si="398"/>
        <v>1.1897411099004822</v>
      </c>
      <c r="O619" s="114">
        <f t="shared" si="400"/>
        <v>1.1977130499999999</v>
      </c>
      <c r="P619" s="114">
        <f t="shared" si="382"/>
        <v>1197.7130500000001</v>
      </c>
      <c r="Q619" s="11">
        <f t="shared" si="395"/>
        <v>20</v>
      </c>
      <c r="R619" s="30">
        <f t="shared" si="391"/>
        <v>0</v>
      </c>
      <c r="S619" s="8">
        <f t="shared" si="383"/>
        <v>0</v>
      </c>
      <c r="T619" s="123">
        <f t="shared" si="392"/>
        <v>8.5599999999999996E-2</v>
      </c>
      <c r="U619" s="122">
        <f t="shared" si="399"/>
        <v>23</v>
      </c>
      <c r="V619" s="122">
        <v>252</v>
      </c>
      <c r="W619" s="121">
        <f t="shared" si="384"/>
        <v>1.007524418</v>
      </c>
      <c r="X619" s="114">
        <f t="shared" si="385"/>
        <v>9.0120936300000007</v>
      </c>
      <c r="Y619" s="114">
        <f t="shared" si="386"/>
        <v>9.0120936300000007</v>
      </c>
      <c r="Z619" s="126" t="str">
        <f t="shared" si="396"/>
        <v>A+J=</v>
      </c>
      <c r="AA619" s="119">
        <f t="shared" si="397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87"/>
        <v>44796</v>
      </c>
      <c r="B620" s="114">
        <f t="shared" si="379"/>
        <v>1198.1034769</v>
      </c>
      <c r="C620" s="114">
        <f t="shared" si="393"/>
        <v>1000</v>
      </c>
      <c r="D620" s="115">
        <f t="shared" si="388"/>
        <v>6455.85</v>
      </c>
      <c r="E620" s="116">
        <f t="shared" si="401"/>
        <v>6411.95</v>
      </c>
      <c r="F620" s="117">
        <f t="shared" si="402"/>
        <v>44764</v>
      </c>
      <c r="G620" s="118">
        <f t="shared" si="380"/>
        <v>-6.8000340776196433E-3</v>
      </c>
      <c r="H620" s="119">
        <f t="shared" si="394"/>
        <v>44824</v>
      </c>
      <c r="I620" s="119">
        <f t="shared" si="381"/>
        <v>44824</v>
      </c>
      <c r="J620" s="120">
        <f t="shared" si="389"/>
        <v>20</v>
      </c>
      <c r="K620" s="120">
        <f t="shared" si="403"/>
        <v>1</v>
      </c>
      <c r="L620" s="8">
        <f t="shared" si="390"/>
        <v>1</v>
      </c>
      <c r="M620" s="121">
        <f t="shared" si="404"/>
        <v>1.00670057</v>
      </c>
      <c r="N620" s="121">
        <f t="shared" si="398"/>
        <v>1.1977130534892482</v>
      </c>
      <c r="O620" s="114">
        <f t="shared" si="400"/>
        <v>1.1977130499999999</v>
      </c>
      <c r="P620" s="114">
        <f t="shared" si="382"/>
        <v>1197.7130500000001</v>
      </c>
      <c r="Q620" s="11">
        <f t="shared" si="395"/>
        <v>0</v>
      </c>
      <c r="R620" s="30">
        <f t="shared" si="391"/>
        <v>0</v>
      </c>
      <c r="S620" s="8">
        <f t="shared" si="383"/>
        <v>0</v>
      </c>
      <c r="T620" s="123">
        <f t="shared" si="392"/>
        <v>8.5599999999999996E-2</v>
      </c>
      <c r="U620" s="122">
        <f t="shared" si="399"/>
        <v>1</v>
      </c>
      <c r="V620" s="122">
        <v>252</v>
      </c>
      <c r="W620" s="121">
        <f t="shared" si="384"/>
        <v>1.0003259769999999</v>
      </c>
      <c r="X620" s="114">
        <f t="shared" si="385"/>
        <v>0.39042690000000002</v>
      </c>
      <c r="Y620" s="114">
        <f t="shared" si="386"/>
        <v>0</v>
      </c>
      <c r="Z620" s="126" t="str">
        <f t="shared" si="396"/>
        <v>A+J=</v>
      </c>
      <c r="AA620" s="119">
        <f t="shared" si="397"/>
        <v>44824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87"/>
        <v>44797</v>
      </c>
      <c r="B621" s="114">
        <f t="shared" si="379"/>
        <v>1198.4940307700001</v>
      </c>
      <c r="C621" s="114">
        <f t="shared" si="393"/>
        <v>1000</v>
      </c>
      <c r="D621" s="115">
        <f t="shared" si="388"/>
        <v>6455.85</v>
      </c>
      <c r="E621" s="116">
        <f t="shared" si="401"/>
        <v>6411.95</v>
      </c>
      <c r="F621" s="117">
        <f t="shared" si="402"/>
        <v>44764</v>
      </c>
      <c r="G621" s="118">
        <f t="shared" si="380"/>
        <v>-6.8000340776196433E-3</v>
      </c>
      <c r="H621" s="119">
        <f t="shared" si="394"/>
        <v>44824</v>
      </c>
      <c r="I621" s="119">
        <f t="shared" si="381"/>
        <v>44824</v>
      </c>
      <c r="J621" s="120">
        <f t="shared" si="389"/>
        <v>20</v>
      </c>
      <c r="K621" s="120">
        <f t="shared" si="403"/>
        <v>2</v>
      </c>
      <c r="L621" s="8">
        <f t="shared" si="390"/>
        <v>1</v>
      </c>
      <c r="M621" s="121">
        <f t="shared" si="404"/>
        <v>1.00670057</v>
      </c>
      <c r="N621" s="121">
        <f t="shared" si="398"/>
        <v>1.1977130534892482</v>
      </c>
      <c r="O621" s="114">
        <f t="shared" si="400"/>
        <v>1.1977130499999999</v>
      </c>
      <c r="P621" s="114">
        <f t="shared" si="382"/>
        <v>1197.7130500000001</v>
      </c>
      <c r="Q621" s="11">
        <f t="shared" si="395"/>
        <v>0</v>
      </c>
      <c r="R621" s="30">
        <f t="shared" si="391"/>
        <v>0</v>
      </c>
      <c r="S621" s="8">
        <f t="shared" si="383"/>
        <v>0</v>
      </c>
      <c r="T621" s="123">
        <f t="shared" si="392"/>
        <v>8.5599999999999996E-2</v>
      </c>
      <c r="U621" s="122">
        <f t="shared" si="399"/>
        <v>2</v>
      </c>
      <c r="V621" s="122">
        <v>252</v>
      </c>
      <c r="W621" s="121">
        <f t="shared" si="384"/>
        <v>1.00065206</v>
      </c>
      <c r="X621" s="114">
        <f t="shared" si="385"/>
        <v>0.78098076999999999</v>
      </c>
      <c r="Y621" s="114">
        <f t="shared" si="386"/>
        <v>0</v>
      </c>
      <c r="Z621" s="126" t="str">
        <f t="shared" si="396"/>
        <v>A+J=</v>
      </c>
      <c r="AA621" s="119">
        <f t="shared" si="397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87"/>
        <v>44798</v>
      </c>
      <c r="B622" s="114">
        <f t="shared" si="379"/>
        <v>1198.8847127900001</v>
      </c>
      <c r="C622" s="114">
        <f t="shared" si="393"/>
        <v>1000</v>
      </c>
      <c r="D622" s="115">
        <f t="shared" si="388"/>
        <v>6455.85</v>
      </c>
      <c r="E622" s="116">
        <f t="shared" si="401"/>
        <v>6411.95</v>
      </c>
      <c r="F622" s="117">
        <f t="shared" si="402"/>
        <v>44764</v>
      </c>
      <c r="G622" s="118">
        <f t="shared" si="380"/>
        <v>-6.8000340776196433E-3</v>
      </c>
      <c r="H622" s="119">
        <f t="shared" si="394"/>
        <v>44824</v>
      </c>
      <c r="I622" s="119">
        <f t="shared" si="381"/>
        <v>44824</v>
      </c>
      <c r="J622" s="120">
        <f t="shared" si="389"/>
        <v>20</v>
      </c>
      <c r="K622" s="120">
        <f t="shared" si="403"/>
        <v>3</v>
      </c>
      <c r="L622" s="8">
        <f t="shared" si="390"/>
        <v>1</v>
      </c>
      <c r="M622" s="121">
        <f t="shared" si="404"/>
        <v>1.00670057</v>
      </c>
      <c r="N622" s="121">
        <f t="shared" si="398"/>
        <v>1.1977130534892482</v>
      </c>
      <c r="O622" s="114">
        <f t="shared" si="400"/>
        <v>1.1977130499999999</v>
      </c>
      <c r="P622" s="114">
        <f t="shared" si="382"/>
        <v>1197.7130500000001</v>
      </c>
      <c r="Q622" s="11">
        <f t="shared" si="395"/>
        <v>0</v>
      </c>
      <c r="R622" s="30">
        <f t="shared" si="391"/>
        <v>0</v>
      </c>
      <c r="S622" s="8">
        <f t="shared" si="383"/>
        <v>0</v>
      </c>
      <c r="T622" s="123">
        <f t="shared" si="392"/>
        <v>8.5599999999999996E-2</v>
      </c>
      <c r="U622" s="122">
        <f t="shared" si="399"/>
        <v>3</v>
      </c>
      <c r="V622" s="122">
        <v>252</v>
      </c>
      <c r="W622" s="121">
        <f t="shared" si="384"/>
        <v>1.00097825</v>
      </c>
      <c r="X622" s="114">
        <f t="shared" si="385"/>
        <v>1.1716627900000001</v>
      </c>
      <c r="Y622" s="114">
        <f t="shared" si="386"/>
        <v>0</v>
      </c>
      <c r="Z622" s="126" t="str">
        <f t="shared" si="396"/>
        <v>A+J=</v>
      </c>
      <c r="AA622" s="119">
        <f t="shared" si="397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87"/>
        <v>44799</v>
      </c>
      <c r="B623" s="114">
        <f t="shared" si="379"/>
        <v>1199.2755217600002</v>
      </c>
      <c r="C623" s="114">
        <f t="shared" si="393"/>
        <v>1000</v>
      </c>
      <c r="D623" s="115">
        <f t="shared" si="388"/>
        <v>6455.85</v>
      </c>
      <c r="E623" s="116">
        <f t="shared" si="401"/>
        <v>6411.95</v>
      </c>
      <c r="F623" s="117">
        <f t="shared" si="402"/>
        <v>44764</v>
      </c>
      <c r="G623" s="118">
        <f t="shared" si="380"/>
        <v>-6.8000340776196433E-3</v>
      </c>
      <c r="H623" s="119">
        <f t="shared" si="394"/>
        <v>44824</v>
      </c>
      <c r="I623" s="119">
        <f t="shared" si="381"/>
        <v>44824</v>
      </c>
      <c r="J623" s="120">
        <f t="shared" si="389"/>
        <v>20</v>
      </c>
      <c r="K623" s="120">
        <f t="shared" si="403"/>
        <v>4</v>
      </c>
      <c r="L623" s="8">
        <f t="shared" si="390"/>
        <v>1</v>
      </c>
      <c r="M623" s="121">
        <f t="shared" si="404"/>
        <v>1.00670057</v>
      </c>
      <c r="N623" s="121">
        <f t="shared" si="398"/>
        <v>1.1977130534892482</v>
      </c>
      <c r="O623" s="114">
        <f t="shared" si="400"/>
        <v>1.1977130499999999</v>
      </c>
      <c r="P623" s="114">
        <f t="shared" si="382"/>
        <v>1197.7130500000001</v>
      </c>
      <c r="Q623" s="11">
        <f t="shared" si="395"/>
        <v>0</v>
      </c>
      <c r="R623" s="30">
        <f t="shared" si="391"/>
        <v>0</v>
      </c>
      <c r="S623" s="8">
        <f t="shared" si="383"/>
        <v>0</v>
      </c>
      <c r="T623" s="123">
        <f t="shared" si="392"/>
        <v>8.5599999999999996E-2</v>
      </c>
      <c r="U623" s="122">
        <f t="shared" si="399"/>
        <v>4</v>
      </c>
      <c r="V623" s="122">
        <v>252</v>
      </c>
      <c r="W623" s="121">
        <f t="shared" si="384"/>
        <v>1.0013045460000001</v>
      </c>
      <c r="X623" s="114">
        <f t="shared" si="385"/>
        <v>1.56247176</v>
      </c>
      <c r="Y623" s="114">
        <f t="shared" si="386"/>
        <v>0</v>
      </c>
      <c r="Z623" s="126" t="str">
        <f t="shared" si="396"/>
        <v>A+J=</v>
      </c>
      <c r="AA623" s="119">
        <f t="shared" si="397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87"/>
        <v>44800</v>
      </c>
      <c r="B624" s="114">
        <f t="shared" si="379"/>
        <v>1199.6664577000001</v>
      </c>
      <c r="C624" s="114">
        <f t="shared" si="393"/>
        <v>1000</v>
      </c>
      <c r="D624" s="115">
        <f t="shared" si="388"/>
        <v>6455.85</v>
      </c>
      <c r="E624" s="116">
        <f t="shared" si="401"/>
        <v>6411.95</v>
      </c>
      <c r="F624" s="117">
        <f t="shared" si="402"/>
        <v>44764</v>
      </c>
      <c r="G624" s="118">
        <f t="shared" si="380"/>
        <v>-6.8000340776196433E-3</v>
      </c>
      <c r="H624" s="119">
        <f t="shared" si="394"/>
        <v>44824</v>
      </c>
      <c r="I624" s="119">
        <f t="shared" si="381"/>
        <v>44824</v>
      </c>
      <c r="J624" s="120">
        <f t="shared" si="389"/>
        <v>20</v>
      </c>
      <c r="K624" s="120">
        <f t="shared" si="403"/>
        <v>5</v>
      </c>
      <c r="L624" s="8">
        <f t="shared" si="390"/>
        <v>1</v>
      </c>
      <c r="M624" s="121">
        <f t="shared" si="404"/>
        <v>1.00670057</v>
      </c>
      <c r="N624" s="121">
        <f t="shared" si="398"/>
        <v>1.1977130534892482</v>
      </c>
      <c r="O624" s="114">
        <f t="shared" si="400"/>
        <v>1.1977130499999999</v>
      </c>
      <c r="P624" s="114">
        <f t="shared" si="382"/>
        <v>1197.7130500000001</v>
      </c>
      <c r="Q624" s="11">
        <f t="shared" si="395"/>
        <v>0</v>
      </c>
      <c r="R624" s="30">
        <f t="shared" si="391"/>
        <v>0</v>
      </c>
      <c r="S624" s="8">
        <f t="shared" si="383"/>
        <v>0</v>
      </c>
      <c r="T624" s="123">
        <f t="shared" si="392"/>
        <v>8.5599999999999996E-2</v>
      </c>
      <c r="U624" s="122">
        <f t="shared" si="399"/>
        <v>5</v>
      </c>
      <c r="V624" s="122">
        <v>252</v>
      </c>
      <c r="W624" s="121">
        <f t="shared" si="384"/>
        <v>1.0016309480000001</v>
      </c>
      <c r="X624" s="114">
        <f t="shared" si="385"/>
        <v>1.9534077000000001</v>
      </c>
      <c r="Y624" s="114">
        <f t="shared" si="386"/>
        <v>0</v>
      </c>
      <c r="Z624" s="126" t="str">
        <f t="shared" si="396"/>
        <v>A+J=</v>
      </c>
      <c r="AA624" s="119">
        <f t="shared" si="397"/>
        <v>44824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87"/>
        <v>44801</v>
      </c>
      <c r="B625" s="114">
        <f t="shared" si="379"/>
        <v>1199.6664577000001</v>
      </c>
      <c r="C625" s="114">
        <f t="shared" si="393"/>
        <v>1000</v>
      </c>
      <c r="D625" s="115">
        <f t="shared" si="388"/>
        <v>6455.85</v>
      </c>
      <c r="E625" s="116">
        <f t="shared" si="401"/>
        <v>6411.95</v>
      </c>
      <c r="F625" s="117">
        <f t="shared" si="402"/>
        <v>44764</v>
      </c>
      <c r="G625" s="118">
        <f t="shared" si="380"/>
        <v>-6.8000340776196433E-3</v>
      </c>
      <c r="H625" s="119">
        <f t="shared" si="394"/>
        <v>44824</v>
      </c>
      <c r="I625" s="119">
        <f t="shared" si="381"/>
        <v>44824</v>
      </c>
      <c r="J625" s="120">
        <f t="shared" si="389"/>
        <v>20</v>
      </c>
      <c r="K625" s="120">
        <f t="shared" si="403"/>
        <v>5</v>
      </c>
      <c r="L625" s="8">
        <f t="shared" si="390"/>
        <v>1</v>
      </c>
      <c r="M625" s="121">
        <f t="shared" si="404"/>
        <v>1.00670057</v>
      </c>
      <c r="N625" s="121">
        <f t="shared" si="398"/>
        <v>1.1977130534892482</v>
      </c>
      <c r="O625" s="114">
        <f t="shared" si="400"/>
        <v>1.1977130499999999</v>
      </c>
      <c r="P625" s="114">
        <f t="shared" si="382"/>
        <v>1197.7130500000001</v>
      </c>
      <c r="Q625" s="11">
        <f t="shared" si="395"/>
        <v>0</v>
      </c>
      <c r="R625" s="30">
        <f t="shared" si="391"/>
        <v>0</v>
      </c>
      <c r="S625" s="8">
        <f t="shared" si="383"/>
        <v>0</v>
      </c>
      <c r="T625" s="123">
        <f t="shared" si="392"/>
        <v>8.5599999999999996E-2</v>
      </c>
      <c r="U625" s="122">
        <f t="shared" si="399"/>
        <v>5</v>
      </c>
      <c r="V625" s="122">
        <v>252</v>
      </c>
      <c r="W625" s="121">
        <f t="shared" si="384"/>
        <v>1.0016309480000001</v>
      </c>
      <c r="X625" s="114">
        <f t="shared" si="385"/>
        <v>1.9534077000000001</v>
      </c>
      <c r="Y625" s="114">
        <f t="shared" si="386"/>
        <v>0</v>
      </c>
      <c r="Z625" s="126" t="str">
        <f t="shared" si="396"/>
        <v>A+J=</v>
      </c>
      <c r="AA625" s="119">
        <f t="shared" si="397"/>
        <v>44824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87"/>
        <v>44802</v>
      </c>
      <c r="B626" s="114">
        <f t="shared" si="379"/>
        <v>1199.6664577000001</v>
      </c>
      <c r="C626" s="114">
        <f t="shared" si="393"/>
        <v>1000</v>
      </c>
      <c r="D626" s="115">
        <f t="shared" si="388"/>
        <v>6455.85</v>
      </c>
      <c r="E626" s="116">
        <f t="shared" si="401"/>
        <v>6411.95</v>
      </c>
      <c r="F626" s="117">
        <f t="shared" si="402"/>
        <v>44764</v>
      </c>
      <c r="G626" s="118">
        <f t="shared" si="380"/>
        <v>-6.8000340776196433E-3</v>
      </c>
      <c r="H626" s="119">
        <f t="shared" si="394"/>
        <v>44824</v>
      </c>
      <c r="I626" s="119">
        <f t="shared" si="381"/>
        <v>44824</v>
      </c>
      <c r="J626" s="120">
        <f t="shared" si="389"/>
        <v>20</v>
      </c>
      <c r="K626" s="120">
        <f t="shared" si="403"/>
        <v>5</v>
      </c>
      <c r="L626" s="8">
        <f t="shared" si="390"/>
        <v>1</v>
      </c>
      <c r="M626" s="121">
        <f t="shared" si="404"/>
        <v>1.00670057</v>
      </c>
      <c r="N626" s="121">
        <f t="shared" si="398"/>
        <v>1.1977130534892482</v>
      </c>
      <c r="O626" s="114">
        <f t="shared" si="400"/>
        <v>1.1977130499999999</v>
      </c>
      <c r="P626" s="114">
        <f t="shared" si="382"/>
        <v>1197.7130500000001</v>
      </c>
      <c r="Q626" s="11">
        <f t="shared" si="395"/>
        <v>0</v>
      </c>
      <c r="R626" s="30">
        <f t="shared" si="391"/>
        <v>0</v>
      </c>
      <c r="S626" s="8">
        <f t="shared" si="383"/>
        <v>0</v>
      </c>
      <c r="T626" s="123">
        <f t="shared" si="392"/>
        <v>8.5599999999999996E-2</v>
      </c>
      <c r="U626" s="122">
        <f t="shared" si="399"/>
        <v>5</v>
      </c>
      <c r="V626" s="122">
        <v>252</v>
      </c>
      <c r="W626" s="121">
        <f t="shared" si="384"/>
        <v>1.0016309480000001</v>
      </c>
      <c r="X626" s="114">
        <f t="shared" si="385"/>
        <v>1.9534077000000001</v>
      </c>
      <c r="Y626" s="114">
        <f t="shared" si="386"/>
        <v>0</v>
      </c>
      <c r="Z626" s="126" t="str">
        <f t="shared" si="396"/>
        <v>A+J=</v>
      </c>
      <c r="AA626" s="119">
        <f t="shared" si="397"/>
        <v>44824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87"/>
        <v>44803</v>
      </c>
      <c r="B627" s="114">
        <f t="shared" si="379"/>
        <v>1200.05752179</v>
      </c>
      <c r="C627" s="114">
        <f t="shared" si="393"/>
        <v>1000</v>
      </c>
      <c r="D627" s="115">
        <f t="shared" si="388"/>
        <v>6455.85</v>
      </c>
      <c r="E627" s="116">
        <f t="shared" si="401"/>
        <v>6411.95</v>
      </c>
      <c r="F627" s="117">
        <f t="shared" si="402"/>
        <v>44764</v>
      </c>
      <c r="G627" s="118">
        <f t="shared" si="380"/>
        <v>-6.8000340776196433E-3</v>
      </c>
      <c r="H627" s="119">
        <f t="shared" si="394"/>
        <v>44824</v>
      </c>
      <c r="I627" s="119">
        <f t="shared" si="381"/>
        <v>44824</v>
      </c>
      <c r="J627" s="120">
        <f t="shared" si="389"/>
        <v>20</v>
      </c>
      <c r="K627" s="120">
        <f t="shared" si="403"/>
        <v>6</v>
      </c>
      <c r="L627" s="8">
        <f t="shared" si="390"/>
        <v>1</v>
      </c>
      <c r="M627" s="121">
        <f t="shared" si="404"/>
        <v>1.00670057</v>
      </c>
      <c r="N627" s="121">
        <f t="shared" si="398"/>
        <v>1.1977130534892482</v>
      </c>
      <c r="O627" s="114">
        <f t="shared" si="400"/>
        <v>1.1977130499999999</v>
      </c>
      <c r="P627" s="114">
        <f t="shared" si="382"/>
        <v>1197.7130500000001</v>
      </c>
      <c r="Q627" s="11">
        <f t="shared" si="395"/>
        <v>0</v>
      </c>
      <c r="R627" s="30">
        <f t="shared" si="391"/>
        <v>0</v>
      </c>
      <c r="S627" s="8">
        <f t="shared" si="383"/>
        <v>0</v>
      </c>
      <c r="T627" s="123">
        <f t="shared" si="392"/>
        <v>8.5599999999999996E-2</v>
      </c>
      <c r="U627" s="122">
        <f t="shared" si="399"/>
        <v>6</v>
      </c>
      <c r="V627" s="122">
        <v>252</v>
      </c>
      <c r="W627" s="121">
        <f t="shared" si="384"/>
        <v>1.0019574570000001</v>
      </c>
      <c r="X627" s="114">
        <f t="shared" si="385"/>
        <v>2.3444717900000001</v>
      </c>
      <c r="Y627" s="114">
        <f t="shared" si="386"/>
        <v>0</v>
      </c>
      <c r="Z627" s="126" t="str">
        <f t="shared" si="396"/>
        <v>A+J=</v>
      </c>
      <c r="AA627" s="119">
        <f t="shared" si="397"/>
        <v>44824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87"/>
        <v>44804</v>
      </c>
      <c r="B628" s="114">
        <f t="shared" si="379"/>
        <v>1200.4487128400001</v>
      </c>
      <c r="C628" s="114">
        <f t="shared" si="393"/>
        <v>1000</v>
      </c>
      <c r="D628" s="115">
        <f t="shared" si="388"/>
        <v>6455.85</v>
      </c>
      <c r="E628" s="116">
        <f t="shared" si="401"/>
        <v>6411.95</v>
      </c>
      <c r="F628" s="117">
        <f t="shared" si="402"/>
        <v>44764</v>
      </c>
      <c r="G628" s="118">
        <f t="shared" si="380"/>
        <v>-6.8000340776196433E-3</v>
      </c>
      <c r="H628" s="119">
        <f t="shared" si="394"/>
        <v>44824</v>
      </c>
      <c r="I628" s="119">
        <f t="shared" si="381"/>
        <v>44824</v>
      </c>
      <c r="J628" s="120">
        <f t="shared" si="389"/>
        <v>20</v>
      </c>
      <c r="K628" s="120">
        <f t="shared" si="403"/>
        <v>7</v>
      </c>
      <c r="L628" s="8">
        <f t="shared" si="390"/>
        <v>1</v>
      </c>
      <c r="M628" s="121">
        <f t="shared" si="404"/>
        <v>1.00670057</v>
      </c>
      <c r="N628" s="121">
        <f t="shared" si="398"/>
        <v>1.1977130534892482</v>
      </c>
      <c r="O628" s="114">
        <f t="shared" si="400"/>
        <v>1.1977130499999999</v>
      </c>
      <c r="P628" s="114">
        <f t="shared" si="382"/>
        <v>1197.7130500000001</v>
      </c>
      <c r="Q628" s="11">
        <f t="shared" si="395"/>
        <v>0</v>
      </c>
      <c r="R628" s="30">
        <f t="shared" si="391"/>
        <v>0</v>
      </c>
      <c r="S628" s="8">
        <f t="shared" si="383"/>
        <v>0</v>
      </c>
      <c r="T628" s="123">
        <f t="shared" si="392"/>
        <v>8.5599999999999996E-2</v>
      </c>
      <c r="U628" s="122">
        <f t="shared" si="399"/>
        <v>7</v>
      </c>
      <c r="V628" s="122">
        <v>252</v>
      </c>
      <c r="W628" s="121">
        <f t="shared" si="384"/>
        <v>1.0022840719999999</v>
      </c>
      <c r="X628" s="114">
        <f t="shared" si="385"/>
        <v>2.7356628399999998</v>
      </c>
      <c r="Y628" s="114">
        <f t="shared" si="386"/>
        <v>0</v>
      </c>
      <c r="Z628" s="126" t="str">
        <f t="shared" si="396"/>
        <v>A+J=</v>
      </c>
      <c r="AA628" s="119">
        <f t="shared" si="397"/>
        <v>44824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87"/>
        <v>44805</v>
      </c>
      <c r="B629" s="114">
        <f t="shared" si="379"/>
        <v>1200.8400320400001</v>
      </c>
      <c r="C629" s="114">
        <f t="shared" si="393"/>
        <v>1000</v>
      </c>
      <c r="D629" s="115">
        <f t="shared" si="388"/>
        <v>6455.85</v>
      </c>
      <c r="E629" s="116">
        <f t="shared" si="401"/>
        <v>6411.95</v>
      </c>
      <c r="F629" s="117">
        <f t="shared" si="402"/>
        <v>44764</v>
      </c>
      <c r="G629" s="118">
        <f t="shared" si="380"/>
        <v>-6.8000340776196433E-3</v>
      </c>
      <c r="H629" s="119">
        <f t="shared" si="394"/>
        <v>44824</v>
      </c>
      <c r="I629" s="119">
        <f t="shared" si="381"/>
        <v>44824</v>
      </c>
      <c r="J629" s="120">
        <f t="shared" si="389"/>
        <v>20</v>
      </c>
      <c r="K629" s="120">
        <f t="shared" si="403"/>
        <v>8</v>
      </c>
      <c r="L629" s="8">
        <f t="shared" si="390"/>
        <v>1</v>
      </c>
      <c r="M629" s="121">
        <f t="shared" si="404"/>
        <v>1.00670057</v>
      </c>
      <c r="N629" s="121">
        <f t="shared" si="398"/>
        <v>1.1977130534892482</v>
      </c>
      <c r="O629" s="114">
        <f t="shared" si="400"/>
        <v>1.1977130499999999</v>
      </c>
      <c r="P629" s="114">
        <f t="shared" si="382"/>
        <v>1197.7130500000001</v>
      </c>
      <c r="Q629" s="11">
        <f t="shared" si="395"/>
        <v>0</v>
      </c>
      <c r="R629" s="30">
        <f t="shared" si="391"/>
        <v>0</v>
      </c>
      <c r="S629" s="8">
        <f t="shared" si="383"/>
        <v>0</v>
      </c>
      <c r="T629" s="123">
        <f t="shared" si="392"/>
        <v>8.5599999999999996E-2</v>
      </c>
      <c r="U629" s="122">
        <f t="shared" si="399"/>
        <v>8</v>
      </c>
      <c r="V629" s="122">
        <v>252</v>
      </c>
      <c r="W629" s="121">
        <f t="shared" si="384"/>
        <v>1.002610794</v>
      </c>
      <c r="X629" s="114">
        <f t="shared" si="385"/>
        <v>3.1269820400000001</v>
      </c>
      <c r="Y629" s="114">
        <f t="shared" si="386"/>
        <v>0</v>
      </c>
      <c r="Z629" s="126" t="str">
        <f t="shared" si="396"/>
        <v>A+J=</v>
      </c>
      <c r="AA629" s="119">
        <f t="shared" si="397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87"/>
        <v>44806</v>
      </c>
      <c r="B630" s="114">
        <f t="shared" si="379"/>
        <v>1201.2314782000001</v>
      </c>
      <c r="C630" s="114">
        <f t="shared" si="393"/>
        <v>1000</v>
      </c>
      <c r="D630" s="115">
        <f t="shared" si="388"/>
        <v>6455.85</v>
      </c>
      <c r="E630" s="116">
        <f t="shared" si="401"/>
        <v>6411.95</v>
      </c>
      <c r="F630" s="117">
        <f t="shared" si="402"/>
        <v>44764</v>
      </c>
      <c r="G630" s="118">
        <f t="shared" si="380"/>
        <v>-6.8000340776196433E-3</v>
      </c>
      <c r="H630" s="119">
        <f t="shared" si="394"/>
        <v>44824</v>
      </c>
      <c r="I630" s="119">
        <f t="shared" si="381"/>
        <v>44824</v>
      </c>
      <c r="J630" s="120">
        <f t="shared" si="389"/>
        <v>20</v>
      </c>
      <c r="K630" s="120">
        <f t="shared" si="403"/>
        <v>9</v>
      </c>
      <c r="L630" s="8">
        <f t="shared" si="390"/>
        <v>1</v>
      </c>
      <c r="M630" s="121">
        <f t="shared" si="404"/>
        <v>1.00670057</v>
      </c>
      <c r="N630" s="121">
        <f t="shared" si="398"/>
        <v>1.1977130534892482</v>
      </c>
      <c r="O630" s="114">
        <f t="shared" si="400"/>
        <v>1.1977130499999999</v>
      </c>
      <c r="P630" s="114">
        <f t="shared" si="382"/>
        <v>1197.7130500000001</v>
      </c>
      <c r="Q630" s="11">
        <f t="shared" si="395"/>
        <v>0</v>
      </c>
      <c r="R630" s="30">
        <f t="shared" si="391"/>
        <v>0</v>
      </c>
      <c r="S630" s="8">
        <f t="shared" si="383"/>
        <v>0</v>
      </c>
      <c r="T630" s="123">
        <f t="shared" si="392"/>
        <v>8.5599999999999996E-2</v>
      </c>
      <c r="U630" s="122">
        <f t="shared" si="399"/>
        <v>9</v>
      </c>
      <c r="V630" s="122">
        <v>252</v>
      </c>
      <c r="W630" s="121">
        <f t="shared" si="384"/>
        <v>1.0029376219999999</v>
      </c>
      <c r="X630" s="114">
        <f t="shared" si="385"/>
        <v>3.5184281999999998</v>
      </c>
      <c r="Y630" s="114">
        <f t="shared" si="386"/>
        <v>0</v>
      </c>
      <c r="Z630" s="126" t="str">
        <f t="shared" si="396"/>
        <v>A+J=</v>
      </c>
      <c r="AA630" s="119">
        <f t="shared" si="397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87"/>
        <v>44807</v>
      </c>
      <c r="B631" s="114">
        <f t="shared" si="379"/>
        <v>1201.6230513200001</v>
      </c>
      <c r="C631" s="114">
        <f t="shared" si="393"/>
        <v>1000</v>
      </c>
      <c r="D631" s="115">
        <f t="shared" si="388"/>
        <v>6455.85</v>
      </c>
      <c r="E631" s="116">
        <f t="shared" si="401"/>
        <v>6411.95</v>
      </c>
      <c r="F631" s="117">
        <f t="shared" si="402"/>
        <v>44764</v>
      </c>
      <c r="G631" s="118">
        <f t="shared" si="380"/>
        <v>-6.8000340776196433E-3</v>
      </c>
      <c r="H631" s="119">
        <f t="shared" si="394"/>
        <v>44824</v>
      </c>
      <c r="I631" s="119">
        <f t="shared" si="381"/>
        <v>44824</v>
      </c>
      <c r="J631" s="120">
        <f t="shared" si="389"/>
        <v>20</v>
      </c>
      <c r="K631" s="120">
        <f t="shared" si="403"/>
        <v>10</v>
      </c>
      <c r="L631" s="8">
        <f t="shared" si="390"/>
        <v>1</v>
      </c>
      <c r="M631" s="121">
        <f t="shared" si="404"/>
        <v>1.00670057</v>
      </c>
      <c r="N631" s="121">
        <f t="shared" si="398"/>
        <v>1.1977130534892482</v>
      </c>
      <c r="O631" s="114">
        <f t="shared" si="400"/>
        <v>1.1977130499999999</v>
      </c>
      <c r="P631" s="114">
        <f t="shared" si="382"/>
        <v>1197.7130500000001</v>
      </c>
      <c r="Q631" s="11">
        <f t="shared" si="395"/>
        <v>0</v>
      </c>
      <c r="R631" s="30">
        <f t="shared" si="391"/>
        <v>0</v>
      </c>
      <c r="S631" s="8">
        <f t="shared" si="383"/>
        <v>0</v>
      </c>
      <c r="T631" s="123">
        <f t="shared" si="392"/>
        <v>8.5599999999999996E-2</v>
      </c>
      <c r="U631" s="122">
        <f t="shared" si="399"/>
        <v>10</v>
      </c>
      <c r="V631" s="122">
        <v>252</v>
      </c>
      <c r="W631" s="121">
        <f t="shared" si="384"/>
        <v>1.003264556</v>
      </c>
      <c r="X631" s="114">
        <f t="shared" si="385"/>
        <v>3.9100013200000001</v>
      </c>
      <c r="Y631" s="114">
        <f t="shared" si="386"/>
        <v>0</v>
      </c>
      <c r="Z631" s="126" t="str">
        <f t="shared" si="396"/>
        <v>A+J=</v>
      </c>
      <c r="AA631" s="119">
        <f t="shared" si="397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87"/>
        <v>44808</v>
      </c>
      <c r="B632" s="114">
        <f t="shared" si="379"/>
        <v>1201.6230513200001</v>
      </c>
      <c r="C632" s="114">
        <f t="shared" si="393"/>
        <v>1000</v>
      </c>
      <c r="D632" s="115">
        <f t="shared" si="388"/>
        <v>6455.85</v>
      </c>
      <c r="E632" s="116">
        <f t="shared" si="401"/>
        <v>6411.95</v>
      </c>
      <c r="F632" s="117">
        <f t="shared" si="402"/>
        <v>44764</v>
      </c>
      <c r="G632" s="118">
        <f t="shared" si="380"/>
        <v>-6.8000340776196433E-3</v>
      </c>
      <c r="H632" s="119">
        <f t="shared" si="394"/>
        <v>44824</v>
      </c>
      <c r="I632" s="119">
        <f t="shared" si="381"/>
        <v>44824</v>
      </c>
      <c r="J632" s="120">
        <f t="shared" si="389"/>
        <v>20</v>
      </c>
      <c r="K632" s="120">
        <f t="shared" si="403"/>
        <v>10</v>
      </c>
      <c r="L632" s="8">
        <f t="shared" si="390"/>
        <v>1</v>
      </c>
      <c r="M632" s="121">
        <f t="shared" si="404"/>
        <v>1.00670057</v>
      </c>
      <c r="N632" s="121">
        <f t="shared" si="398"/>
        <v>1.1977130534892482</v>
      </c>
      <c r="O632" s="114">
        <f t="shared" si="400"/>
        <v>1.1977130499999999</v>
      </c>
      <c r="P632" s="114">
        <f t="shared" si="382"/>
        <v>1197.7130500000001</v>
      </c>
      <c r="Q632" s="11">
        <f t="shared" si="395"/>
        <v>0</v>
      </c>
      <c r="R632" s="30">
        <f t="shared" si="391"/>
        <v>0</v>
      </c>
      <c r="S632" s="8">
        <f t="shared" si="383"/>
        <v>0</v>
      </c>
      <c r="T632" s="123">
        <f t="shared" si="392"/>
        <v>8.5599999999999996E-2</v>
      </c>
      <c r="U632" s="122">
        <f t="shared" si="399"/>
        <v>10</v>
      </c>
      <c r="V632" s="122">
        <v>252</v>
      </c>
      <c r="W632" s="121">
        <f t="shared" si="384"/>
        <v>1.003264556</v>
      </c>
      <c r="X632" s="114">
        <f t="shared" si="385"/>
        <v>3.9100013200000001</v>
      </c>
      <c r="Y632" s="114">
        <f t="shared" si="386"/>
        <v>0</v>
      </c>
      <c r="Z632" s="126" t="str">
        <f t="shared" si="396"/>
        <v>A+J=</v>
      </c>
      <c r="AA632" s="119">
        <f t="shared" si="397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87"/>
        <v>44809</v>
      </c>
      <c r="B633" s="114">
        <f t="shared" si="379"/>
        <v>1201.6230513200001</v>
      </c>
      <c r="C633" s="114">
        <f t="shared" si="393"/>
        <v>1000</v>
      </c>
      <c r="D633" s="115">
        <f t="shared" si="388"/>
        <v>6455.85</v>
      </c>
      <c r="E633" s="116">
        <f t="shared" si="401"/>
        <v>6411.95</v>
      </c>
      <c r="F633" s="117">
        <f t="shared" si="402"/>
        <v>44764</v>
      </c>
      <c r="G633" s="118">
        <f t="shared" si="380"/>
        <v>-6.8000340776196433E-3</v>
      </c>
      <c r="H633" s="119">
        <f t="shared" si="394"/>
        <v>44824</v>
      </c>
      <c r="I633" s="119">
        <f t="shared" si="381"/>
        <v>44824</v>
      </c>
      <c r="J633" s="120">
        <f t="shared" si="389"/>
        <v>20</v>
      </c>
      <c r="K633" s="120">
        <f t="shared" si="403"/>
        <v>10</v>
      </c>
      <c r="L633" s="8">
        <f t="shared" si="390"/>
        <v>1</v>
      </c>
      <c r="M633" s="121">
        <f t="shared" si="404"/>
        <v>1.00670057</v>
      </c>
      <c r="N633" s="121">
        <f t="shared" si="398"/>
        <v>1.1977130534892482</v>
      </c>
      <c r="O633" s="114">
        <f t="shared" si="400"/>
        <v>1.1977130499999999</v>
      </c>
      <c r="P633" s="114">
        <f t="shared" si="382"/>
        <v>1197.7130500000001</v>
      </c>
      <c r="Q633" s="11">
        <f t="shared" si="395"/>
        <v>0</v>
      </c>
      <c r="R633" s="30">
        <f t="shared" si="391"/>
        <v>0</v>
      </c>
      <c r="S633" s="8">
        <f t="shared" si="383"/>
        <v>0</v>
      </c>
      <c r="T633" s="123">
        <f t="shared" si="392"/>
        <v>8.5599999999999996E-2</v>
      </c>
      <c r="U633" s="122">
        <f t="shared" si="399"/>
        <v>10</v>
      </c>
      <c r="V633" s="122">
        <v>252</v>
      </c>
      <c r="W633" s="121">
        <f t="shared" si="384"/>
        <v>1.003264556</v>
      </c>
      <c r="X633" s="114">
        <f t="shared" si="385"/>
        <v>3.9100013200000001</v>
      </c>
      <c r="Y633" s="114">
        <f t="shared" si="386"/>
        <v>0</v>
      </c>
      <c r="Z633" s="126" t="str">
        <f t="shared" si="396"/>
        <v>A+J=</v>
      </c>
      <c r="AA633" s="119">
        <f t="shared" si="397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87"/>
        <v>44810</v>
      </c>
      <c r="B634" s="114">
        <f t="shared" si="379"/>
        <v>1202.01475379</v>
      </c>
      <c r="C634" s="114">
        <f t="shared" si="393"/>
        <v>1000</v>
      </c>
      <c r="D634" s="115">
        <f t="shared" si="388"/>
        <v>6455.85</v>
      </c>
      <c r="E634" s="116">
        <f t="shared" si="401"/>
        <v>6411.95</v>
      </c>
      <c r="F634" s="117">
        <f t="shared" si="402"/>
        <v>44764</v>
      </c>
      <c r="G634" s="118">
        <f t="shared" si="380"/>
        <v>-6.8000340776196433E-3</v>
      </c>
      <c r="H634" s="119">
        <f t="shared" si="394"/>
        <v>44824</v>
      </c>
      <c r="I634" s="119">
        <f t="shared" si="381"/>
        <v>44824</v>
      </c>
      <c r="J634" s="120">
        <f t="shared" si="389"/>
        <v>20</v>
      </c>
      <c r="K634" s="120">
        <f t="shared" si="403"/>
        <v>11</v>
      </c>
      <c r="L634" s="8">
        <f t="shared" si="390"/>
        <v>1</v>
      </c>
      <c r="M634" s="121">
        <f t="shared" si="404"/>
        <v>1.00670057</v>
      </c>
      <c r="N634" s="121">
        <f t="shared" si="398"/>
        <v>1.1977130534892482</v>
      </c>
      <c r="O634" s="114">
        <f t="shared" si="400"/>
        <v>1.1977130499999999</v>
      </c>
      <c r="P634" s="114">
        <f t="shared" si="382"/>
        <v>1197.7130500000001</v>
      </c>
      <c r="Q634" s="11">
        <f t="shared" si="395"/>
        <v>0</v>
      </c>
      <c r="R634" s="30">
        <f t="shared" si="391"/>
        <v>0</v>
      </c>
      <c r="S634" s="8">
        <f t="shared" si="383"/>
        <v>0</v>
      </c>
      <c r="T634" s="123">
        <f t="shared" si="392"/>
        <v>8.5599999999999996E-2</v>
      </c>
      <c r="U634" s="122">
        <f t="shared" si="399"/>
        <v>11</v>
      </c>
      <c r="V634" s="122">
        <v>252</v>
      </c>
      <c r="W634" s="121">
        <f t="shared" si="384"/>
        <v>1.0035915980000001</v>
      </c>
      <c r="X634" s="114">
        <f t="shared" si="385"/>
        <v>4.3017037900000004</v>
      </c>
      <c r="Y634" s="114">
        <f t="shared" si="386"/>
        <v>0</v>
      </c>
      <c r="Z634" s="126" t="str">
        <f t="shared" si="396"/>
        <v>A+J=</v>
      </c>
      <c r="AA634" s="119">
        <f t="shared" si="397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87"/>
        <v>44811</v>
      </c>
      <c r="B635" s="114">
        <f t="shared" si="379"/>
        <v>1202.4065820200001</v>
      </c>
      <c r="C635" s="114">
        <f t="shared" si="393"/>
        <v>1000</v>
      </c>
      <c r="D635" s="115">
        <f t="shared" si="388"/>
        <v>6455.85</v>
      </c>
      <c r="E635" s="116">
        <f t="shared" si="401"/>
        <v>6411.95</v>
      </c>
      <c r="F635" s="117">
        <f t="shared" si="402"/>
        <v>44764</v>
      </c>
      <c r="G635" s="118">
        <f t="shared" si="380"/>
        <v>-6.8000340776196433E-3</v>
      </c>
      <c r="H635" s="119">
        <f t="shared" si="394"/>
        <v>44824</v>
      </c>
      <c r="I635" s="119">
        <f t="shared" si="381"/>
        <v>44824</v>
      </c>
      <c r="J635" s="120">
        <f t="shared" si="389"/>
        <v>20</v>
      </c>
      <c r="K635" s="120">
        <f t="shared" si="403"/>
        <v>12</v>
      </c>
      <c r="L635" s="8">
        <f t="shared" si="390"/>
        <v>1</v>
      </c>
      <c r="M635" s="121">
        <f t="shared" si="404"/>
        <v>1.00670057</v>
      </c>
      <c r="N635" s="121">
        <f t="shared" si="398"/>
        <v>1.1977130534892482</v>
      </c>
      <c r="O635" s="114">
        <f t="shared" si="400"/>
        <v>1.1977130499999999</v>
      </c>
      <c r="P635" s="114">
        <f t="shared" si="382"/>
        <v>1197.7130500000001</v>
      </c>
      <c r="Q635" s="11">
        <f t="shared" si="395"/>
        <v>0</v>
      </c>
      <c r="R635" s="30">
        <f t="shared" si="391"/>
        <v>0</v>
      </c>
      <c r="S635" s="8">
        <f t="shared" si="383"/>
        <v>0</v>
      </c>
      <c r="T635" s="123">
        <f t="shared" si="392"/>
        <v>8.5599999999999996E-2</v>
      </c>
      <c r="U635" s="122">
        <f t="shared" si="399"/>
        <v>12</v>
      </c>
      <c r="V635" s="122">
        <v>252</v>
      </c>
      <c r="W635" s="121">
        <f t="shared" si="384"/>
        <v>1.003918745</v>
      </c>
      <c r="X635" s="114">
        <f t="shared" si="385"/>
        <v>4.6935320200000001</v>
      </c>
      <c r="Y635" s="114">
        <f t="shared" si="386"/>
        <v>0</v>
      </c>
      <c r="Z635" s="126" t="str">
        <f t="shared" si="396"/>
        <v>A+J=</v>
      </c>
      <c r="AA635" s="119">
        <f t="shared" si="397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87"/>
        <v>44812</v>
      </c>
      <c r="B636" s="114">
        <f t="shared" si="379"/>
        <v>1202.4065820200001</v>
      </c>
      <c r="C636" s="114">
        <f t="shared" si="393"/>
        <v>1000</v>
      </c>
      <c r="D636" s="115">
        <f t="shared" si="388"/>
        <v>6455.85</v>
      </c>
      <c r="E636" s="116">
        <f t="shared" si="401"/>
        <v>6411.95</v>
      </c>
      <c r="F636" s="117">
        <f t="shared" si="402"/>
        <v>44764</v>
      </c>
      <c r="G636" s="118">
        <f t="shared" si="380"/>
        <v>-6.8000340776196433E-3</v>
      </c>
      <c r="H636" s="119">
        <f t="shared" si="394"/>
        <v>44824</v>
      </c>
      <c r="I636" s="119">
        <f t="shared" si="381"/>
        <v>44824</v>
      </c>
      <c r="J636" s="120">
        <f t="shared" si="389"/>
        <v>20</v>
      </c>
      <c r="K636" s="120">
        <f t="shared" si="403"/>
        <v>12</v>
      </c>
      <c r="L636" s="8">
        <f t="shared" si="390"/>
        <v>1</v>
      </c>
      <c r="M636" s="121">
        <f t="shared" si="404"/>
        <v>1.00670057</v>
      </c>
      <c r="N636" s="121">
        <f t="shared" si="398"/>
        <v>1.1977130534892482</v>
      </c>
      <c r="O636" s="114">
        <f t="shared" si="400"/>
        <v>1.1977130499999999</v>
      </c>
      <c r="P636" s="114">
        <f t="shared" si="382"/>
        <v>1197.7130500000001</v>
      </c>
      <c r="Q636" s="11">
        <f t="shared" si="395"/>
        <v>0</v>
      </c>
      <c r="R636" s="30">
        <f t="shared" si="391"/>
        <v>0</v>
      </c>
      <c r="S636" s="8">
        <f t="shared" si="383"/>
        <v>0</v>
      </c>
      <c r="T636" s="123">
        <f t="shared" si="392"/>
        <v>8.5599999999999996E-2</v>
      </c>
      <c r="U636" s="122">
        <f t="shared" si="399"/>
        <v>12</v>
      </c>
      <c r="V636" s="122">
        <v>252</v>
      </c>
      <c r="W636" s="121">
        <f t="shared" si="384"/>
        <v>1.003918745</v>
      </c>
      <c r="X636" s="114">
        <f t="shared" si="385"/>
        <v>4.6935320200000001</v>
      </c>
      <c r="Y636" s="114">
        <f t="shared" si="386"/>
        <v>0</v>
      </c>
      <c r="Z636" s="126" t="str">
        <f t="shared" si="396"/>
        <v>A+J=</v>
      </c>
      <c r="AA636" s="119">
        <f t="shared" si="397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87"/>
        <v>44813</v>
      </c>
      <c r="B637" s="114">
        <f t="shared" si="379"/>
        <v>1202.79853961</v>
      </c>
      <c r="C637" s="114">
        <f t="shared" si="393"/>
        <v>1000</v>
      </c>
      <c r="D637" s="115">
        <f t="shared" si="388"/>
        <v>6455.85</v>
      </c>
      <c r="E637" s="116">
        <f t="shared" si="401"/>
        <v>6411.95</v>
      </c>
      <c r="F637" s="117">
        <f t="shared" si="402"/>
        <v>44764</v>
      </c>
      <c r="G637" s="118">
        <f t="shared" si="380"/>
        <v>-6.8000340776196433E-3</v>
      </c>
      <c r="H637" s="119">
        <f t="shared" si="394"/>
        <v>44824</v>
      </c>
      <c r="I637" s="119">
        <f t="shared" si="381"/>
        <v>44824</v>
      </c>
      <c r="J637" s="120">
        <f t="shared" si="389"/>
        <v>20</v>
      </c>
      <c r="K637" s="120">
        <f t="shared" si="403"/>
        <v>13</v>
      </c>
      <c r="L637" s="8">
        <f t="shared" si="390"/>
        <v>1</v>
      </c>
      <c r="M637" s="121">
        <f t="shared" si="404"/>
        <v>1.00670057</v>
      </c>
      <c r="N637" s="121">
        <f t="shared" si="398"/>
        <v>1.1977130534892482</v>
      </c>
      <c r="O637" s="114">
        <f t="shared" si="400"/>
        <v>1.1977130499999999</v>
      </c>
      <c r="P637" s="114">
        <f t="shared" si="382"/>
        <v>1197.7130500000001</v>
      </c>
      <c r="Q637" s="11">
        <f t="shared" si="395"/>
        <v>0</v>
      </c>
      <c r="R637" s="30">
        <f t="shared" si="391"/>
        <v>0</v>
      </c>
      <c r="S637" s="8">
        <f t="shared" si="383"/>
        <v>0</v>
      </c>
      <c r="T637" s="123">
        <f t="shared" si="392"/>
        <v>8.5599999999999996E-2</v>
      </c>
      <c r="U637" s="122">
        <f t="shared" si="399"/>
        <v>13</v>
      </c>
      <c r="V637" s="122">
        <v>252</v>
      </c>
      <c r="W637" s="121">
        <f t="shared" si="384"/>
        <v>1.004246</v>
      </c>
      <c r="X637" s="114">
        <f t="shared" si="385"/>
        <v>5.0854896099999998</v>
      </c>
      <c r="Y637" s="114">
        <f t="shared" si="386"/>
        <v>0</v>
      </c>
      <c r="Z637" s="126" t="str">
        <f t="shared" si="396"/>
        <v>A+J=</v>
      </c>
      <c r="AA637" s="119">
        <f t="shared" si="397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87"/>
        <v>44814</v>
      </c>
      <c r="B638" s="114">
        <f t="shared" si="379"/>
        <v>1203.1906241500001</v>
      </c>
      <c r="C638" s="114">
        <f t="shared" si="393"/>
        <v>1000</v>
      </c>
      <c r="D638" s="115">
        <f t="shared" si="388"/>
        <v>6455.85</v>
      </c>
      <c r="E638" s="116">
        <f t="shared" si="401"/>
        <v>6411.95</v>
      </c>
      <c r="F638" s="117">
        <f t="shared" si="402"/>
        <v>44764</v>
      </c>
      <c r="G638" s="118">
        <f t="shared" si="380"/>
        <v>-6.8000340776196433E-3</v>
      </c>
      <c r="H638" s="119">
        <f t="shared" si="394"/>
        <v>44824</v>
      </c>
      <c r="I638" s="119">
        <f t="shared" si="381"/>
        <v>44824</v>
      </c>
      <c r="J638" s="120">
        <f t="shared" si="389"/>
        <v>20</v>
      </c>
      <c r="K638" s="120">
        <f t="shared" si="403"/>
        <v>14</v>
      </c>
      <c r="L638" s="8">
        <f t="shared" si="390"/>
        <v>1</v>
      </c>
      <c r="M638" s="121">
        <f t="shared" si="404"/>
        <v>1.00670057</v>
      </c>
      <c r="N638" s="121">
        <f t="shared" si="398"/>
        <v>1.1977130534892482</v>
      </c>
      <c r="O638" s="114">
        <f t="shared" si="400"/>
        <v>1.1977130499999999</v>
      </c>
      <c r="P638" s="114">
        <f t="shared" si="382"/>
        <v>1197.7130500000001</v>
      </c>
      <c r="Q638" s="11">
        <f t="shared" si="395"/>
        <v>0</v>
      </c>
      <c r="R638" s="30">
        <f t="shared" si="391"/>
        <v>0</v>
      </c>
      <c r="S638" s="8">
        <f t="shared" si="383"/>
        <v>0</v>
      </c>
      <c r="T638" s="123">
        <f t="shared" si="392"/>
        <v>8.5599999999999996E-2</v>
      </c>
      <c r="U638" s="122">
        <f t="shared" si="399"/>
        <v>14</v>
      </c>
      <c r="V638" s="122">
        <v>252</v>
      </c>
      <c r="W638" s="121">
        <f t="shared" si="384"/>
        <v>1.0045733610000001</v>
      </c>
      <c r="X638" s="114">
        <f t="shared" si="385"/>
        <v>5.4775741499999997</v>
      </c>
      <c r="Y638" s="114">
        <f t="shared" si="386"/>
        <v>0</v>
      </c>
      <c r="Z638" s="126" t="str">
        <f t="shared" si="396"/>
        <v>A+J=</v>
      </c>
      <c r="AA638" s="119">
        <f t="shared" si="397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87"/>
        <v>44815</v>
      </c>
      <c r="B639" s="114">
        <f t="shared" si="379"/>
        <v>1203.1906241500001</v>
      </c>
      <c r="C639" s="114">
        <f t="shared" si="393"/>
        <v>1000</v>
      </c>
      <c r="D639" s="115">
        <f t="shared" si="388"/>
        <v>6455.85</v>
      </c>
      <c r="E639" s="116">
        <f t="shared" si="401"/>
        <v>6411.95</v>
      </c>
      <c r="F639" s="117">
        <f t="shared" si="402"/>
        <v>44764</v>
      </c>
      <c r="G639" s="118">
        <f t="shared" si="380"/>
        <v>-6.8000340776196433E-3</v>
      </c>
      <c r="H639" s="119">
        <f t="shared" si="394"/>
        <v>44824</v>
      </c>
      <c r="I639" s="119">
        <f t="shared" si="381"/>
        <v>44824</v>
      </c>
      <c r="J639" s="120">
        <f t="shared" si="389"/>
        <v>20</v>
      </c>
      <c r="K639" s="120">
        <f t="shared" si="403"/>
        <v>14</v>
      </c>
      <c r="L639" s="8">
        <f t="shared" si="390"/>
        <v>1</v>
      </c>
      <c r="M639" s="121">
        <f t="shared" si="404"/>
        <v>1.00670057</v>
      </c>
      <c r="N639" s="121">
        <f t="shared" si="398"/>
        <v>1.1977130534892482</v>
      </c>
      <c r="O639" s="114">
        <f t="shared" si="400"/>
        <v>1.1977130499999999</v>
      </c>
      <c r="P639" s="114">
        <f t="shared" si="382"/>
        <v>1197.7130500000001</v>
      </c>
      <c r="Q639" s="11">
        <f t="shared" si="395"/>
        <v>0</v>
      </c>
      <c r="R639" s="30">
        <f t="shared" si="391"/>
        <v>0</v>
      </c>
      <c r="S639" s="8">
        <f t="shared" si="383"/>
        <v>0</v>
      </c>
      <c r="T639" s="123">
        <f t="shared" si="392"/>
        <v>8.5599999999999996E-2</v>
      </c>
      <c r="U639" s="122">
        <f t="shared" si="399"/>
        <v>14</v>
      </c>
      <c r="V639" s="122">
        <v>252</v>
      </c>
      <c r="W639" s="121">
        <f t="shared" si="384"/>
        <v>1.0045733610000001</v>
      </c>
      <c r="X639" s="114">
        <f t="shared" si="385"/>
        <v>5.4775741499999997</v>
      </c>
      <c r="Y639" s="114">
        <f t="shared" si="386"/>
        <v>0</v>
      </c>
      <c r="Z639" s="126" t="str">
        <f t="shared" si="396"/>
        <v>A+J=</v>
      </c>
      <c r="AA639" s="119">
        <f t="shared" si="397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87"/>
        <v>44816</v>
      </c>
      <c r="B640" s="114">
        <f t="shared" si="379"/>
        <v>1203.1906241500001</v>
      </c>
      <c r="C640" s="114">
        <f t="shared" si="393"/>
        <v>1000</v>
      </c>
      <c r="D640" s="115">
        <f t="shared" si="388"/>
        <v>6455.85</v>
      </c>
      <c r="E640" s="116">
        <f t="shared" si="401"/>
        <v>6411.95</v>
      </c>
      <c r="F640" s="117">
        <f t="shared" si="402"/>
        <v>44764</v>
      </c>
      <c r="G640" s="118">
        <f t="shared" si="380"/>
        <v>-6.8000340776196433E-3</v>
      </c>
      <c r="H640" s="119">
        <f t="shared" si="394"/>
        <v>44824</v>
      </c>
      <c r="I640" s="119">
        <f t="shared" si="381"/>
        <v>44824</v>
      </c>
      <c r="J640" s="120">
        <f t="shared" si="389"/>
        <v>20</v>
      </c>
      <c r="K640" s="120">
        <f t="shared" si="403"/>
        <v>14</v>
      </c>
      <c r="L640" s="8">
        <f t="shared" si="390"/>
        <v>1</v>
      </c>
      <c r="M640" s="121">
        <f t="shared" si="404"/>
        <v>1.00670057</v>
      </c>
      <c r="N640" s="121">
        <f t="shared" si="398"/>
        <v>1.1977130534892482</v>
      </c>
      <c r="O640" s="114">
        <f t="shared" si="400"/>
        <v>1.1977130499999999</v>
      </c>
      <c r="P640" s="114">
        <f t="shared" si="382"/>
        <v>1197.7130500000001</v>
      </c>
      <c r="Q640" s="11">
        <f t="shared" si="395"/>
        <v>0</v>
      </c>
      <c r="R640" s="30">
        <f t="shared" si="391"/>
        <v>0</v>
      </c>
      <c r="S640" s="8">
        <f t="shared" si="383"/>
        <v>0</v>
      </c>
      <c r="T640" s="123">
        <f t="shared" si="392"/>
        <v>8.5599999999999996E-2</v>
      </c>
      <c r="U640" s="122">
        <f t="shared" si="399"/>
        <v>14</v>
      </c>
      <c r="V640" s="122">
        <v>252</v>
      </c>
      <c r="W640" s="121">
        <f t="shared" si="384"/>
        <v>1.0045733610000001</v>
      </c>
      <c r="X640" s="114">
        <f t="shared" si="385"/>
        <v>5.4775741499999997</v>
      </c>
      <c r="Y640" s="114">
        <f t="shared" si="386"/>
        <v>0</v>
      </c>
      <c r="Z640" s="126" t="str">
        <f t="shared" si="396"/>
        <v>A+J=</v>
      </c>
      <c r="AA640" s="119">
        <f t="shared" si="397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87"/>
        <v>44817</v>
      </c>
      <c r="B641" s="114">
        <f t="shared" si="379"/>
        <v>1203.58283684</v>
      </c>
      <c r="C641" s="114">
        <f t="shared" si="393"/>
        <v>1000</v>
      </c>
      <c r="D641" s="115">
        <f t="shared" si="388"/>
        <v>6455.85</v>
      </c>
      <c r="E641" s="116">
        <f t="shared" si="401"/>
        <v>6411.95</v>
      </c>
      <c r="F641" s="117">
        <f t="shared" si="402"/>
        <v>44764</v>
      </c>
      <c r="G641" s="118">
        <f t="shared" si="380"/>
        <v>-6.8000340776196433E-3</v>
      </c>
      <c r="H641" s="119">
        <f t="shared" si="394"/>
        <v>44824</v>
      </c>
      <c r="I641" s="119">
        <f t="shared" si="381"/>
        <v>44824</v>
      </c>
      <c r="J641" s="120">
        <f t="shared" si="389"/>
        <v>20</v>
      </c>
      <c r="K641" s="120">
        <f t="shared" si="403"/>
        <v>15</v>
      </c>
      <c r="L641" s="8">
        <f t="shared" si="390"/>
        <v>1</v>
      </c>
      <c r="M641" s="121">
        <f t="shared" si="404"/>
        <v>1.00670057</v>
      </c>
      <c r="N641" s="121">
        <f t="shared" si="398"/>
        <v>1.1977130534892482</v>
      </c>
      <c r="O641" s="114">
        <f t="shared" si="400"/>
        <v>1.1977130499999999</v>
      </c>
      <c r="P641" s="114">
        <f t="shared" si="382"/>
        <v>1197.7130500000001</v>
      </c>
      <c r="Q641" s="11">
        <f t="shared" si="395"/>
        <v>0</v>
      </c>
      <c r="R641" s="30">
        <f t="shared" si="391"/>
        <v>0</v>
      </c>
      <c r="S641" s="8">
        <f t="shared" si="383"/>
        <v>0</v>
      </c>
      <c r="T641" s="123">
        <f t="shared" si="392"/>
        <v>8.5599999999999996E-2</v>
      </c>
      <c r="U641" s="122">
        <f t="shared" si="399"/>
        <v>15</v>
      </c>
      <c r="V641" s="122">
        <v>252</v>
      </c>
      <c r="W641" s="121">
        <f t="shared" si="384"/>
        <v>1.0049008290000001</v>
      </c>
      <c r="X641" s="114">
        <f t="shared" si="385"/>
        <v>5.8697868399999997</v>
      </c>
      <c r="Y641" s="114">
        <f t="shared" si="386"/>
        <v>0</v>
      </c>
      <c r="Z641" s="126" t="str">
        <f t="shared" si="396"/>
        <v>A+J=</v>
      </c>
      <c r="AA641" s="119">
        <f t="shared" si="397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87"/>
        <v>44818</v>
      </c>
      <c r="B642" s="114">
        <f t="shared" si="379"/>
        <v>1203.9751765000001</v>
      </c>
      <c r="C642" s="114">
        <f t="shared" si="393"/>
        <v>1000</v>
      </c>
      <c r="D642" s="115">
        <f t="shared" si="388"/>
        <v>6455.85</v>
      </c>
      <c r="E642" s="116">
        <f t="shared" si="401"/>
        <v>6411.95</v>
      </c>
      <c r="F642" s="117">
        <f t="shared" si="402"/>
        <v>44764</v>
      </c>
      <c r="G642" s="118">
        <f t="shared" si="380"/>
        <v>-6.8000340776196433E-3</v>
      </c>
      <c r="H642" s="119">
        <f t="shared" si="394"/>
        <v>44824</v>
      </c>
      <c r="I642" s="119">
        <f t="shared" si="381"/>
        <v>44824</v>
      </c>
      <c r="J642" s="120">
        <f t="shared" si="389"/>
        <v>20</v>
      </c>
      <c r="K642" s="120">
        <f t="shared" si="403"/>
        <v>16</v>
      </c>
      <c r="L642" s="8">
        <f t="shared" si="390"/>
        <v>1</v>
      </c>
      <c r="M642" s="121">
        <f t="shared" si="404"/>
        <v>1.00670057</v>
      </c>
      <c r="N642" s="121">
        <f t="shared" si="398"/>
        <v>1.1977130534892482</v>
      </c>
      <c r="O642" s="114">
        <f t="shared" si="400"/>
        <v>1.1977130499999999</v>
      </c>
      <c r="P642" s="114">
        <f t="shared" si="382"/>
        <v>1197.7130500000001</v>
      </c>
      <c r="Q642" s="11">
        <f t="shared" si="395"/>
        <v>0</v>
      </c>
      <c r="R642" s="30">
        <f t="shared" si="391"/>
        <v>0</v>
      </c>
      <c r="S642" s="8">
        <f t="shared" si="383"/>
        <v>0</v>
      </c>
      <c r="T642" s="123">
        <f t="shared" si="392"/>
        <v>8.5599999999999996E-2</v>
      </c>
      <c r="U642" s="122">
        <f t="shared" si="399"/>
        <v>16</v>
      </c>
      <c r="V642" s="122">
        <v>252</v>
      </c>
      <c r="W642" s="121">
        <f t="shared" si="384"/>
        <v>1.005228403</v>
      </c>
      <c r="X642" s="114">
        <f t="shared" si="385"/>
        <v>6.2621264999999999</v>
      </c>
      <c r="Y642" s="114">
        <f t="shared" si="386"/>
        <v>0</v>
      </c>
      <c r="Z642" s="126" t="str">
        <f t="shared" si="396"/>
        <v>A+J=</v>
      </c>
      <c r="AA642" s="119">
        <f t="shared" si="397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87"/>
        <v>44819</v>
      </c>
      <c r="B643" s="114">
        <f t="shared" si="379"/>
        <v>1204.3676455100001</v>
      </c>
      <c r="C643" s="114">
        <f t="shared" si="393"/>
        <v>1000</v>
      </c>
      <c r="D643" s="115">
        <f t="shared" si="388"/>
        <v>6455.85</v>
      </c>
      <c r="E643" s="116">
        <f t="shared" si="401"/>
        <v>6411.95</v>
      </c>
      <c r="F643" s="117">
        <f t="shared" si="402"/>
        <v>44764</v>
      </c>
      <c r="G643" s="118">
        <f t="shared" si="380"/>
        <v>-6.8000340776196433E-3</v>
      </c>
      <c r="H643" s="119">
        <f t="shared" si="394"/>
        <v>44824</v>
      </c>
      <c r="I643" s="119">
        <f t="shared" si="381"/>
        <v>44824</v>
      </c>
      <c r="J643" s="120">
        <f t="shared" si="389"/>
        <v>20</v>
      </c>
      <c r="K643" s="120">
        <f t="shared" si="403"/>
        <v>17</v>
      </c>
      <c r="L643" s="8">
        <f t="shared" si="390"/>
        <v>1</v>
      </c>
      <c r="M643" s="121">
        <f t="shared" si="404"/>
        <v>1.00670057</v>
      </c>
      <c r="N643" s="121">
        <f t="shared" si="398"/>
        <v>1.1977130534892482</v>
      </c>
      <c r="O643" s="114">
        <f t="shared" si="400"/>
        <v>1.1977130499999999</v>
      </c>
      <c r="P643" s="114">
        <f t="shared" si="382"/>
        <v>1197.7130500000001</v>
      </c>
      <c r="Q643" s="11">
        <f t="shared" si="395"/>
        <v>0</v>
      </c>
      <c r="R643" s="30">
        <f t="shared" si="391"/>
        <v>0</v>
      </c>
      <c r="S643" s="8">
        <f t="shared" si="383"/>
        <v>0</v>
      </c>
      <c r="T643" s="123">
        <f t="shared" si="392"/>
        <v>8.5599999999999996E-2</v>
      </c>
      <c r="U643" s="122">
        <f t="shared" si="399"/>
        <v>17</v>
      </c>
      <c r="V643" s="122">
        <v>252</v>
      </c>
      <c r="W643" s="121">
        <f t="shared" si="384"/>
        <v>1.005556085</v>
      </c>
      <c r="X643" s="114">
        <f t="shared" si="385"/>
        <v>6.65459551</v>
      </c>
      <c r="Y643" s="114">
        <f t="shared" si="386"/>
        <v>0</v>
      </c>
      <c r="Z643" s="126" t="str">
        <f t="shared" si="396"/>
        <v>A+J=</v>
      </c>
      <c r="AA643" s="119">
        <f t="shared" si="397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87"/>
        <v>44820</v>
      </c>
      <c r="B644" s="114">
        <f t="shared" si="379"/>
        <v>1204.76024147</v>
      </c>
      <c r="C644" s="114">
        <f t="shared" si="393"/>
        <v>1000</v>
      </c>
      <c r="D644" s="115">
        <f t="shared" si="388"/>
        <v>6455.85</v>
      </c>
      <c r="E644" s="116">
        <f t="shared" si="401"/>
        <v>6411.95</v>
      </c>
      <c r="F644" s="117">
        <f t="shared" si="402"/>
        <v>44764</v>
      </c>
      <c r="G644" s="118">
        <f t="shared" si="380"/>
        <v>-6.8000340776196433E-3</v>
      </c>
      <c r="H644" s="119">
        <f t="shared" si="394"/>
        <v>44824</v>
      </c>
      <c r="I644" s="119">
        <f t="shared" si="381"/>
        <v>44824</v>
      </c>
      <c r="J644" s="120">
        <f t="shared" si="389"/>
        <v>20</v>
      </c>
      <c r="K644" s="120">
        <f t="shared" si="403"/>
        <v>18</v>
      </c>
      <c r="L644" s="8">
        <f t="shared" si="390"/>
        <v>1</v>
      </c>
      <c r="M644" s="121">
        <f t="shared" si="404"/>
        <v>1.00670057</v>
      </c>
      <c r="N644" s="121">
        <f t="shared" si="398"/>
        <v>1.1977130534892482</v>
      </c>
      <c r="O644" s="114">
        <f t="shared" si="400"/>
        <v>1.1977130499999999</v>
      </c>
      <c r="P644" s="114">
        <f t="shared" si="382"/>
        <v>1197.7130500000001</v>
      </c>
      <c r="Q644" s="11">
        <f t="shared" si="395"/>
        <v>0</v>
      </c>
      <c r="R644" s="30">
        <f t="shared" si="391"/>
        <v>0</v>
      </c>
      <c r="S644" s="8">
        <f t="shared" si="383"/>
        <v>0</v>
      </c>
      <c r="T644" s="123">
        <f t="shared" si="392"/>
        <v>8.5599999999999996E-2</v>
      </c>
      <c r="U644" s="122">
        <f t="shared" si="399"/>
        <v>18</v>
      </c>
      <c r="V644" s="122">
        <v>252</v>
      </c>
      <c r="W644" s="121">
        <f t="shared" si="384"/>
        <v>1.0058838729999999</v>
      </c>
      <c r="X644" s="114">
        <f t="shared" si="385"/>
        <v>7.0471914699999996</v>
      </c>
      <c r="Y644" s="114">
        <f t="shared" si="386"/>
        <v>0</v>
      </c>
      <c r="Z644" s="126" t="str">
        <f t="shared" si="396"/>
        <v>A+J=</v>
      </c>
      <c r="AA644" s="119">
        <f t="shared" si="397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87"/>
        <v>44821</v>
      </c>
      <c r="B645" s="114">
        <f t="shared" si="379"/>
        <v>1205.1529655900001</v>
      </c>
      <c r="C645" s="114">
        <f t="shared" si="393"/>
        <v>1000</v>
      </c>
      <c r="D645" s="115">
        <f t="shared" si="388"/>
        <v>6455.85</v>
      </c>
      <c r="E645" s="116">
        <f t="shared" si="401"/>
        <v>6411.95</v>
      </c>
      <c r="F645" s="117">
        <f t="shared" si="402"/>
        <v>44764</v>
      </c>
      <c r="G645" s="118">
        <f t="shared" si="380"/>
        <v>-6.8000340776196433E-3</v>
      </c>
      <c r="H645" s="119">
        <f t="shared" si="394"/>
        <v>44824</v>
      </c>
      <c r="I645" s="119">
        <f t="shared" si="381"/>
        <v>44824</v>
      </c>
      <c r="J645" s="120">
        <f t="shared" si="389"/>
        <v>20</v>
      </c>
      <c r="K645" s="120">
        <f t="shared" si="403"/>
        <v>19</v>
      </c>
      <c r="L645" s="8">
        <f t="shared" si="390"/>
        <v>1</v>
      </c>
      <c r="M645" s="121">
        <f t="shared" si="404"/>
        <v>1.00670057</v>
      </c>
      <c r="N645" s="121">
        <f t="shared" si="398"/>
        <v>1.1977130534892482</v>
      </c>
      <c r="O645" s="114">
        <f t="shared" si="400"/>
        <v>1.1977130499999999</v>
      </c>
      <c r="P645" s="114">
        <f t="shared" si="382"/>
        <v>1197.7130500000001</v>
      </c>
      <c r="Q645" s="11">
        <f t="shared" si="395"/>
        <v>0</v>
      </c>
      <c r="R645" s="30">
        <f t="shared" si="391"/>
        <v>0</v>
      </c>
      <c r="S645" s="8">
        <f t="shared" si="383"/>
        <v>0</v>
      </c>
      <c r="T645" s="123">
        <f t="shared" si="392"/>
        <v>8.5599999999999996E-2</v>
      </c>
      <c r="U645" s="122">
        <f t="shared" si="399"/>
        <v>19</v>
      </c>
      <c r="V645" s="122">
        <v>252</v>
      </c>
      <c r="W645" s="121">
        <f t="shared" si="384"/>
        <v>1.006211768</v>
      </c>
      <c r="X645" s="114">
        <f t="shared" si="385"/>
        <v>7.43991559</v>
      </c>
      <c r="Y645" s="114">
        <f t="shared" si="386"/>
        <v>0</v>
      </c>
      <c r="Z645" s="126" t="str">
        <f t="shared" si="396"/>
        <v>A+J=</v>
      </c>
      <c r="AA645" s="119">
        <f t="shared" si="397"/>
        <v>44824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87"/>
        <v>44822</v>
      </c>
      <c r="B646" s="114">
        <f t="shared" si="379"/>
        <v>1205.1529655900001</v>
      </c>
      <c r="C646" s="114">
        <f t="shared" si="393"/>
        <v>1000</v>
      </c>
      <c r="D646" s="115">
        <f t="shared" si="388"/>
        <v>6455.85</v>
      </c>
      <c r="E646" s="116">
        <f t="shared" si="401"/>
        <v>6411.95</v>
      </c>
      <c r="F646" s="117">
        <f t="shared" si="402"/>
        <v>44764</v>
      </c>
      <c r="G646" s="118">
        <f t="shared" si="380"/>
        <v>-6.8000340776196433E-3</v>
      </c>
      <c r="H646" s="119">
        <f t="shared" si="394"/>
        <v>44824</v>
      </c>
      <c r="I646" s="119">
        <f t="shared" si="381"/>
        <v>44824</v>
      </c>
      <c r="J646" s="120">
        <f t="shared" si="389"/>
        <v>20</v>
      </c>
      <c r="K646" s="120">
        <f t="shared" si="403"/>
        <v>19</v>
      </c>
      <c r="L646" s="8">
        <f t="shared" si="390"/>
        <v>1</v>
      </c>
      <c r="M646" s="121">
        <f t="shared" si="404"/>
        <v>1.00670057</v>
      </c>
      <c r="N646" s="121">
        <f t="shared" si="398"/>
        <v>1.1977130534892482</v>
      </c>
      <c r="O646" s="114">
        <f t="shared" si="400"/>
        <v>1.1977130499999999</v>
      </c>
      <c r="P646" s="114">
        <f t="shared" si="382"/>
        <v>1197.7130500000001</v>
      </c>
      <c r="Q646" s="11">
        <f t="shared" si="395"/>
        <v>0</v>
      </c>
      <c r="R646" s="30">
        <f t="shared" si="391"/>
        <v>0</v>
      </c>
      <c r="S646" s="8">
        <f t="shared" si="383"/>
        <v>0</v>
      </c>
      <c r="T646" s="123">
        <f t="shared" si="392"/>
        <v>8.5599999999999996E-2</v>
      </c>
      <c r="U646" s="122">
        <f t="shared" si="399"/>
        <v>19</v>
      </c>
      <c r="V646" s="122">
        <v>252</v>
      </c>
      <c r="W646" s="121">
        <f t="shared" si="384"/>
        <v>1.006211768</v>
      </c>
      <c r="X646" s="114">
        <f t="shared" si="385"/>
        <v>7.43991559</v>
      </c>
      <c r="Y646" s="114">
        <f t="shared" si="386"/>
        <v>0</v>
      </c>
      <c r="Z646" s="126" t="str">
        <f t="shared" si="396"/>
        <v>A+J=</v>
      </c>
      <c r="AA646" s="119">
        <f t="shared" si="397"/>
        <v>44824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87"/>
        <v>44823</v>
      </c>
      <c r="B647" s="114">
        <f t="shared" si="379"/>
        <v>1205.1529655900001</v>
      </c>
      <c r="C647" s="114">
        <f t="shared" si="393"/>
        <v>1000</v>
      </c>
      <c r="D647" s="115">
        <f t="shared" si="388"/>
        <v>6455.85</v>
      </c>
      <c r="E647" s="116">
        <f t="shared" si="401"/>
        <v>6411.95</v>
      </c>
      <c r="F647" s="117">
        <f t="shared" si="402"/>
        <v>44764</v>
      </c>
      <c r="G647" s="118">
        <f t="shared" si="380"/>
        <v>-6.8000340776196433E-3</v>
      </c>
      <c r="H647" s="119">
        <f t="shared" si="394"/>
        <v>44824</v>
      </c>
      <c r="I647" s="119">
        <f t="shared" si="381"/>
        <v>44824</v>
      </c>
      <c r="J647" s="120">
        <f t="shared" si="389"/>
        <v>20</v>
      </c>
      <c r="K647" s="120">
        <f t="shared" si="403"/>
        <v>19</v>
      </c>
      <c r="L647" s="8">
        <f t="shared" si="390"/>
        <v>1</v>
      </c>
      <c r="M647" s="121">
        <f t="shared" si="404"/>
        <v>1.00670057</v>
      </c>
      <c r="N647" s="121">
        <f t="shared" si="398"/>
        <v>1.1977130534892482</v>
      </c>
      <c r="O647" s="114">
        <f t="shared" si="400"/>
        <v>1.1977130499999999</v>
      </c>
      <c r="P647" s="114">
        <f t="shared" si="382"/>
        <v>1197.7130500000001</v>
      </c>
      <c r="Q647" s="11">
        <f t="shared" si="395"/>
        <v>0</v>
      </c>
      <c r="R647" s="30">
        <f t="shared" si="391"/>
        <v>0</v>
      </c>
      <c r="S647" s="8">
        <f t="shared" si="383"/>
        <v>0</v>
      </c>
      <c r="T647" s="123">
        <f t="shared" si="392"/>
        <v>8.5599999999999996E-2</v>
      </c>
      <c r="U647" s="122">
        <f t="shared" si="399"/>
        <v>19</v>
      </c>
      <c r="V647" s="122">
        <v>252</v>
      </c>
      <c r="W647" s="121">
        <f t="shared" si="384"/>
        <v>1.006211768</v>
      </c>
      <c r="X647" s="114">
        <f t="shared" si="385"/>
        <v>7.43991559</v>
      </c>
      <c r="Y647" s="114">
        <f t="shared" si="386"/>
        <v>0</v>
      </c>
      <c r="Z647" s="126" t="str">
        <f t="shared" si="396"/>
        <v>A+J=</v>
      </c>
      <c r="AA647" s="119">
        <f t="shared" si="397"/>
        <v>44824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87"/>
        <v>44824</v>
      </c>
      <c r="B648" s="114">
        <f t="shared" si="379"/>
        <v>1205.5458178700001</v>
      </c>
      <c r="C648" s="114">
        <f t="shared" si="393"/>
        <v>1000</v>
      </c>
      <c r="D648" s="115">
        <f t="shared" si="388"/>
        <v>6455.85</v>
      </c>
      <c r="E648" s="116">
        <f t="shared" si="401"/>
        <v>6411.95</v>
      </c>
      <c r="F648" s="117">
        <f t="shared" si="402"/>
        <v>44764</v>
      </c>
      <c r="G648" s="118">
        <f t="shared" si="380"/>
        <v>-6.8000340776196433E-3</v>
      </c>
      <c r="H648" s="119">
        <f t="shared" si="394"/>
        <v>44854</v>
      </c>
      <c r="I648" s="119">
        <f t="shared" si="381"/>
        <v>44824</v>
      </c>
      <c r="J648" s="120">
        <f t="shared" si="389"/>
        <v>20</v>
      </c>
      <c r="K648" s="120">
        <f t="shared" si="403"/>
        <v>20</v>
      </c>
      <c r="L648" s="8">
        <f t="shared" si="390"/>
        <v>1</v>
      </c>
      <c r="M648" s="121">
        <f t="shared" si="404"/>
        <v>1.00670057</v>
      </c>
      <c r="N648" s="121">
        <f t="shared" si="398"/>
        <v>1.1977130534892482</v>
      </c>
      <c r="O648" s="114">
        <f t="shared" si="400"/>
        <v>1.1977130499999999</v>
      </c>
      <c r="P648" s="114">
        <f t="shared" si="382"/>
        <v>1197.7130500000001</v>
      </c>
      <c r="Q648" s="11">
        <f t="shared" si="395"/>
        <v>21</v>
      </c>
      <c r="R648" s="30">
        <f t="shared" si="391"/>
        <v>0</v>
      </c>
      <c r="S648" s="8">
        <f t="shared" si="383"/>
        <v>0</v>
      </c>
      <c r="T648" s="123">
        <f t="shared" si="392"/>
        <v>8.5599999999999996E-2</v>
      </c>
      <c r="U648" s="122">
        <f t="shared" si="399"/>
        <v>20</v>
      </c>
      <c r="V648" s="122">
        <v>252</v>
      </c>
      <c r="W648" s="121">
        <f t="shared" si="384"/>
        <v>1.0065397700000001</v>
      </c>
      <c r="X648" s="114">
        <f t="shared" si="385"/>
        <v>7.8327678699999996</v>
      </c>
      <c r="Y648" s="114">
        <f t="shared" si="386"/>
        <v>7.8327678699999996</v>
      </c>
      <c r="Z648" s="126" t="str">
        <f t="shared" si="396"/>
        <v>A+J=</v>
      </c>
      <c r="AA648" s="119">
        <f t="shared" si="397"/>
        <v>44824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87"/>
        <v>44825</v>
      </c>
      <c r="B649" s="114">
        <f t="shared" si="379"/>
        <v>1198.1034769</v>
      </c>
      <c r="C649" s="114">
        <f t="shared" si="393"/>
        <v>1000</v>
      </c>
      <c r="D649" s="115">
        <f t="shared" si="388"/>
        <v>6411.95</v>
      </c>
      <c r="E649" s="116">
        <f t="shared" si="401"/>
        <v>6388.87</v>
      </c>
      <c r="F649" s="117">
        <f t="shared" si="402"/>
        <v>44793</v>
      </c>
      <c r="G649" s="118">
        <f t="shared" si="380"/>
        <v>-3.599529004437052E-3</v>
      </c>
      <c r="H649" s="119">
        <f t="shared" si="394"/>
        <v>44854</v>
      </c>
      <c r="I649" s="119">
        <f t="shared" si="381"/>
        <v>44854</v>
      </c>
      <c r="J649" s="120">
        <f t="shared" si="389"/>
        <v>21</v>
      </c>
      <c r="K649" s="120">
        <f t="shared" si="403"/>
        <v>1</v>
      </c>
      <c r="L649" s="8">
        <f t="shared" si="390"/>
        <v>1</v>
      </c>
      <c r="M649" s="121">
        <f t="shared" si="404"/>
        <v>1</v>
      </c>
      <c r="N649" s="121">
        <f t="shared" si="398"/>
        <v>1.1977130534892482</v>
      </c>
      <c r="O649" s="114">
        <f t="shared" si="400"/>
        <v>1.1977130499999999</v>
      </c>
      <c r="P649" s="114">
        <f t="shared" si="382"/>
        <v>1197.7130500000001</v>
      </c>
      <c r="Q649" s="11">
        <f t="shared" si="395"/>
        <v>0</v>
      </c>
      <c r="R649" s="30">
        <f t="shared" si="391"/>
        <v>0</v>
      </c>
      <c r="S649" s="8">
        <f t="shared" si="383"/>
        <v>0</v>
      </c>
      <c r="T649" s="123">
        <f t="shared" si="392"/>
        <v>8.5599999999999996E-2</v>
      </c>
      <c r="U649" s="122">
        <f t="shared" si="399"/>
        <v>1</v>
      </c>
      <c r="V649" s="122">
        <v>252</v>
      </c>
      <c r="W649" s="121">
        <f t="shared" si="384"/>
        <v>1.0003259769999999</v>
      </c>
      <c r="X649" s="114">
        <f t="shared" si="385"/>
        <v>0.39042690000000002</v>
      </c>
      <c r="Y649" s="114">
        <f t="shared" si="386"/>
        <v>0</v>
      </c>
      <c r="Z649" s="126" t="str">
        <f t="shared" si="396"/>
        <v>A+J=</v>
      </c>
      <c r="AA649" s="119">
        <f t="shared" si="397"/>
        <v>44854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87"/>
        <v>44826</v>
      </c>
      <c r="B650" s="114">
        <f t="shared" ref="B650:B713" si="405">(P650+X650)</f>
        <v>1198.4940307700001</v>
      </c>
      <c r="C650" s="114">
        <f t="shared" si="393"/>
        <v>1000</v>
      </c>
      <c r="D650" s="115">
        <f t="shared" si="388"/>
        <v>6411.95</v>
      </c>
      <c r="E650" s="116">
        <f t="shared" si="401"/>
        <v>6388.87</v>
      </c>
      <c r="F650" s="117">
        <f t="shared" si="402"/>
        <v>44793</v>
      </c>
      <c r="G650" s="118">
        <f t="shared" ref="G650:G713" si="406">(E650/D650)-1</f>
        <v>-3.599529004437052E-3</v>
      </c>
      <c r="H650" s="119">
        <f t="shared" si="394"/>
        <v>44854</v>
      </c>
      <c r="I650" s="119">
        <f t="shared" ref="I650:I713" si="407">IF(A650&gt;I649,H650,I649)</f>
        <v>44854</v>
      </c>
      <c r="J650" s="120">
        <f t="shared" si="389"/>
        <v>21</v>
      </c>
      <c r="K650" s="120">
        <f t="shared" si="403"/>
        <v>2</v>
      </c>
      <c r="L650" s="8">
        <f t="shared" si="390"/>
        <v>1</v>
      </c>
      <c r="M650" s="121">
        <f t="shared" si="404"/>
        <v>1</v>
      </c>
      <c r="N650" s="121">
        <f t="shared" si="398"/>
        <v>1.1977130534892482</v>
      </c>
      <c r="O650" s="114">
        <f t="shared" si="400"/>
        <v>1.1977130499999999</v>
      </c>
      <c r="P650" s="114">
        <f t="shared" ref="P650:P713" si="408">TRUNC(C650*O650,8)</f>
        <v>1197.7130500000001</v>
      </c>
      <c r="Q650" s="11">
        <f t="shared" si="395"/>
        <v>0</v>
      </c>
      <c r="R650" s="30">
        <f t="shared" si="391"/>
        <v>0</v>
      </c>
      <c r="S650" s="8">
        <f t="shared" ref="S650:S713" si="409">IF(R650&gt;0,TRUNC(R650*P650,8),0)</f>
        <v>0</v>
      </c>
      <c r="T650" s="123">
        <f t="shared" si="392"/>
        <v>8.5599999999999996E-2</v>
      </c>
      <c r="U650" s="122">
        <f t="shared" si="399"/>
        <v>2</v>
      </c>
      <c r="V650" s="122">
        <v>252</v>
      </c>
      <c r="W650" s="121">
        <f t="shared" ref="W650:W713" si="410">ROUND((1+T650)^TRUNC((U650/V650),9),9)</f>
        <v>1.00065206</v>
      </c>
      <c r="X650" s="114">
        <f t="shared" ref="X650:X713" si="411">TRUNC((P650*(W650-1)),8)</f>
        <v>0.78098076999999999</v>
      </c>
      <c r="Y650" s="114">
        <f t="shared" ref="Y650:Y713" si="412">IF(Q650&gt;0,S650+X650,0)</f>
        <v>0</v>
      </c>
      <c r="Z650" s="126" t="str">
        <f t="shared" si="396"/>
        <v>A+J=</v>
      </c>
      <c r="AA650" s="119">
        <f t="shared" si="397"/>
        <v>44854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413">(A650+1)</f>
        <v>44827</v>
      </c>
      <c r="B651" s="114">
        <f t="shared" si="405"/>
        <v>1198.8847127900001</v>
      </c>
      <c r="C651" s="114">
        <f t="shared" si="393"/>
        <v>1000</v>
      </c>
      <c r="D651" s="115">
        <f t="shared" ref="D651:D714" si="414">IF(E651=E650,D650,E650)</f>
        <v>6411.95</v>
      </c>
      <c r="E651" s="116">
        <f t="shared" si="401"/>
        <v>6388.87</v>
      </c>
      <c r="F651" s="117">
        <f t="shared" si="402"/>
        <v>44793</v>
      </c>
      <c r="G651" s="118">
        <f t="shared" si="406"/>
        <v>-3.599529004437052E-3</v>
      </c>
      <c r="H651" s="119">
        <f t="shared" si="394"/>
        <v>44854</v>
      </c>
      <c r="I651" s="119">
        <f t="shared" si="407"/>
        <v>44854</v>
      </c>
      <c r="J651" s="120">
        <f t="shared" ref="J651:J714" si="415">IF(I651=I650,J650,NETWORKDAYS(I650,I651,$AD$176:$AD$502)-1)</f>
        <v>21</v>
      </c>
      <c r="K651" s="120">
        <f t="shared" si="403"/>
        <v>3</v>
      </c>
      <c r="L651" s="8">
        <f t="shared" ref="L651:L714" si="416">IF(E651&lt;D651,1,TRUNC((E651/D651)^TRUNC((K651/J651),9),8))</f>
        <v>1</v>
      </c>
      <c r="M651" s="121">
        <f t="shared" si="404"/>
        <v>1</v>
      </c>
      <c r="N651" s="121">
        <f t="shared" si="398"/>
        <v>1.1977130534892482</v>
      </c>
      <c r="O651" s="114">
        <f t="shared" si="400"/>
        <v>1.1977130499999999</v>
      </c>
      <c r="P651" s="114">
        <f t="shared" si="408"/>
        <v>1197.7130500000001</v>
      </c>
      <c r="Q651" s="11">
        <f t="shared" si="395"/>
        <v>0</v>
      </c>
      <c r="R651" s="30">
        <f t="shared" ref="R651:R714" si="417">IF(Q651&gt;0,VLOOKUP($A651,$AD$10:$AI$170,6),0)</f>
        <v>0</v>
      </c>
      <c r="S651" s="8">
        <f t="shared" si="409"/>
        <v>0</v>
      </c>
      <c r="T651" s="123">
        <f t="shared" ref="T651:T714" si="418">(T650)</f>
        <v>8.5599999999999996E-2</v>
      </c>
      <c r="U651" s="122">
        <f t="shared" si="399"/>
        <v>3</v>
      </c>
      <c r="V651" s="122">
        <v>252</v>
      </c>
      <c r="W651" s="121">
        <f t="shared" si="410"/>
        <v>1.00097825</v>
      </c>
      <c r="X651" s="114">
        <f t="shared" si="411"/>
        <v>1.1716627900000001</v>
      </c>
      <c r="Y651" s="114">
        <f t="shared" si="412"/>
        <v>0</v>
      </c>
      <c r="Z651" s="126" t="str">
        <f t="shared" si="396"/>
        <v>A+J=</v>
      </c>
      <c r="AA651" s="119">
        <f t="shared" si="397"/>
        <v>44854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413"/>
        <v>44828</v>
      </c>
      <c r="B652" s="114">
        <f t="shared" si="405"/>
        <v>1199.2755217600002</v>
      </c>
      <c r="C652" s="114">
        <f t="shared" ref="C652:C715" si="419">TRUNC(IF(Q651&gt;0,VLOOKUP(A651,$AD$12:$AE$170,2),C651),8)</f>
        <v>1000</v>
      </c>
      <c r="D652" s="115">
        <f t="shared" si="414"/>
        <v>6411.95</v>
      </c>
      <c r="E652" s="116">
        <f t="shared" si="401"/>
        <v>6388.87</v>
      </c>
      <c r="F652" s="117">
        <f t="shared" si="402"/>
        <v>44793</v>
      </c>
      <c r="G652" s="118">
        <f t="shared" si="406"/>
        <v>-3.599529004437052E-3</v>
      </c>
      <c r="H652" s="119">
        <f t="shared" ref="H652:H715" si="420">IF(DAY(A652)=H$9,VLOOKUP(A652,AH$118:AN$450,4),H651)</f>
        <v>44854</v>
      </c>
      <c r="I652" s="119">
        <f t="shared" si="407"/>
        <v>44854</v>
      </c>
      <c r="J652" s="120">
        <f t="shared" si="415"/>
        <v>21</v>
      </c>
      <c r="K652" s="120">
        <f t="shared" si="403"/>
        <v>4</v>
      </c>
      <c r="L652" s="8">
        <f t="shared" si="416"/>
        <v>1</v>
      </c>
      <c r="M652" s="121">
        <f t="shared" si="404"/>
        <v>1</v>
      </c>
      <c r="N652" s="121">
        <f t="shared" si="398"/>
        <v>1.1977130534892482</v>
      </c>
      <c r="O652" s="114">
        <f t="shared" si="400"/>
        <v>1.1977130499999999</v>
      </c>
      <c r="P652" s="114">
        <f t="shared" si="408"/>
        <v>1197.7130500000001</v>
      </c>
      <c r="Q652" s="11">
        <f t="shared" ref="Q652:Q715" si="421">IF(VLOOKUP(A652,AD$10:AK$170,8)=VLOOKUP(A651,AD$10:AK$170,8),0,VLOOKUP(A652,AD$10:AK$170,8))</f>
        <v>0</v>
      </c>
      <c r="R652" s="30">
        <f t="shared" si="417"/>
        <v>0</v>
      </c>
      <c r="S652" s="8">
        <f t="shared" si="409"/>
        <v>0</v>
      </c>
      <c r="T652" s="123">
        <f t="shared" si="418"/>
        <v>8.5599999999999996E-2</v>
      </c>
      <c r="U652" s="122">
        <f t="shared" si="399"/>
        <v>4</v>
      </c>
      <c r="V652" s="122">
        <v>252</v>
      </c>
      <c r="W652" s="121">
        <f t="shared" si="410"/>
        <v>1.0013045460000001</v>
      </c>
      <c r="X652" s="114">
        <f t="shared" si="411"/>
        <v>1.56247176</v>
      </c>
      <c r="Y652" s="114">
        <f t="shared" si="412"/>
        <v>0</v>
      </c>
      <c r="Z652" s="126" t="str">
        <f t="shared" ref="Z652:Z715" si="422">IF($Q651&gt;0,VLOOKUP($A651,$AD$10:$AM$170,9),Z651)</f>
        <v>A+J=</v>
      </c>
      <c r="AA652" s="119">
        <f t="shared" ref="AA652:AA715" si="423">IF($Q651&gt;0,VLOOKUP($A651,$AD$10:$AM$170,10),AA651)</f>
        <v>44854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413"/>
        <v>44829</v>
      </c>
      <c r="B653" s="114">
        <f t="shared" si="405"/>
        <v>1199.2755217600002</v>
      </c>
      <c r="C653" s="114">
        <f t="shared" si="419"/>
        <v>1000</v>
      </c>
      <c r="D653" s="115">
        <f t="shared" si="414"/>
        <v>6411.95</v>
      </c>
      <c r="E653" s="116">
        <f t="shared" si="401"/>
        <v>6388.87</v>
      </c>
      <c r="F653" s="117">
        <f t="shared" si="402"/>
        <v>44793</v>
      </c>
      <c r="G653" s="118">
        <f t="shared" si="406"/>
        <v>-3.599529004437052E-3</v>
      </c>
      <c r="H653" s="119">
        <f t="shared" si="420"/>
        <v>44854</v>
      </c>
      <c r="I653" s="119">
        <f t="shared" si="407"/>
        <v>44854</v>
      </c>
      <c r="J653" s="120">
        <f t="shared" si="415"/>
        <v>21</v>
      </c>
      <c r="K653" s="120">
        <f t="shared" si="403"/>
        <v>4</v>
      </c>
      <c r="L653" s="8">
        <f t="shared" si="416"/>
        <v>1</v>
      </c>
      <c r="M653" s="121">
        <f t="shared" si="404"/>
        <v>1</v>
      </c>
      <c r="N653" s="121">
        <f t="shared" si="398"/>
        <v>1.1977130534892482</v>
      </c>
      <c r="O653" s="114">
        <f t="shared" si="400"/>
        <v>1.1977130499999999</v>
      </c>
      <c r="P653" s="114">
        <f t="shared" si="408"/>
        <v>1197.7130500000001</v>
      </c>
      <c r="Q653" s="11">
        <f t="shared" si="421"/>
        <v>0</v>
      </c>
      <c r="R653" s="30">
        <f t="shared" si="417"/>
        <v>0</v>
      </c>
      <c r="S653" s="8">
        <f t="shared" si="409"/>
        <v>0</v>
      </c>
      <c r="T653" s="123">
        <f t="shared" si="418"/>
        <v>8.5599999999999996E-2</v>
      </c>
      <c r="U653" s="122">
        <f t="shared" si="399"/>
        <v>4</v>
      </c>
      <c r="V653" s="122">
        <v>252</v>
      </c>
      <c r="W653" s="121">
        <f t="shared" si="410"/>
        <v>1.0013045460000001</v>
      </c>
      <c r="X653" s="114">
        <f t="shared" si="411"/>
        <v>1.56247176</v>
      </c>
      <c r="Y653" s="114">
        <f t="shared" si="412"/>
        <v>0</v>
      </c>
      <c r="Z653" s="126" t="str">
        <f t="shared" si="422"/>
        <v>A+J=</v>
      </c>
      <c r="AA653" s="119">
        <f t="shared" si="423"/>
        <v>44854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413"/>
        <v>44830</v>
      </c>
      <c r="B654" s="114">
        <f t="shared" si="405"/>
        <v>1199.2755217600002</v>
      </c>
      <c r="C654" s="114">
        <f t="shared" si="419"/>
        <v>1000</v>
      </c>
      <c r="D654" s="115">
        <f t="shared" si="414"/>
        <v>6411.95</v>
      </c>
      <c r="E654" s="116">
        <f t="shared" si="401"/>
        <v>6388.87</v>
      </c>
      <c r="F654" s="117">
        <f t="shared" si="402"/>
        <v>44793</v>
      </c>
      <c r="G654" s="118">
        <f t="shared" si="406"/>
        <v>-3.599529004437052E-3</v>
      </c>
      <c r="H654" s="119">
        <f t="shared" si="420"/>
        <v>44854</v>
      </c>
      <c r="I654" s="119">
        <f t="shared" si="407"/>
        <v>44854</v>
      </c>
      <c r="J654" s="120">
        <f t="shared" si="415"/>
        <v>21</v>
      </c>
      <c r="K654" s="120">
        <f t="shared" si="403"/>
        <v>4</v>
      </c>
      <c r="L654" s="8">
        <f t="shared" si="416"/>
        <v>1</v>
      </c>
      <c r="M654" s="121">
        <f t="shared" si="404"/>
        <v>1</v>
      </c>
      <c r="N654" s="121">
        <f t="shared" si="398"/>
        <v>1.1977130534892482</v>
      </c>
      <c r="O654" s="114">
        <f t="shared" si="400"/>
        <v>1.1977130499999999</v>
      </c>
      <c r="P654" s="114">
        <f t="shared" si="408"/>
        <v>1197.7130500000001</v>
      </c>
      <c r="Q654" s="11">
        <f t="shared" si="421"/>
        <v>0</v>
      </c>
      <c r="R654" s="30">
        <f t="shared" si="417"/>
        <v>0</v>
      </c>
      <c r="S654" s="8">
        <f t="shared" si="409"/>
        <v>0</v>
      </c>
      <c r="T654" s="123">
        <f t="shared" si="418"/>
        <v>8.5599999999999996E-2</v>
      </c>
      <c r="U654" s="122">
        <f t="shared" si="399"/>
        <v>4</v>
      </c>
      <c r="V654" s="122">
        <v>252</v>
      </c>
      <c r="W654" s="121">
        <f t="shared" si="410"/>
        <v>1.0013045460000001</v>
      </c>
      <c r="X654" s="114">
        <f t="shared" si="411"/>
        <v>1.56247176</v>
      </c>
      <c r="Y654" s="114">
        <f t="shared" si="412"/>
        <v>0</v>
      </c>
      <c r="Z654" s="126" t="str">
        <f t="shared" si="422"/>
        <v>A+J=</v>
      </c>
      <c r="AA654" s="119">
        <f t="shared" si="423"/>
        <v>44854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413"/>
        <v>44831</v>
      </c>
      <c r="B655" s="114">
        <f t="shared" si="405"/>
        <v>1199.6664577000001</v>
      </c>
      <c r="C655" s="114">
        <f t="shared" si="419"/>
        <v>1000</v>
      </c>
      <c r="D655" s="115">
        <f t="shared" si="414"/>
        <v>6411.95</v>
      </c>
      <c r="E655" s="116">
        <f t="shared" si="401"/>
        <v>6388.87</v>
      </c>
      <c r="F655" s="117">
        <f t="shared" si="402"/>
        <v>44793</v>
      </c>
      <c r="G655" s="118">
        <f t="shared" si="406"/>
        <v>-3.599529004437052E-3</v>
      </c>
      <c r="H655" s="119">
        <f t="shared" si="420"/>
        <v>44854</v>
      </c>
      <c r="I655" s="119">
        <f t="shared" si="407"/>
        <v>44854</v>
      </c>
      <c r="J655" s="120">
        <f t="shared" si="415"/>
        <v>21</v>
      </c>
      <c r="K655" s="120">
        <f t="shared" si="403"/>
        <v>5</v>
      </c>
      <c r="L655" s="8">
        <f t="shared" si="416"/>
        <v>1</v>
      </c>
      <c r="M655" s="121">
        <f t="shared" si="404"/>
        <v>1</v>
      </c>
      <c r="N655" s="121">
        <f t="shared" si="398"/>
        <v>1.1977130534892482</v>
      </c>
      <c r="O655" s="114">
        <f t="shared" si="400"/>
        <v>1.1977130499999999</v>
      </c>
      <c r="P655" s="114">
        <f t="shared" si="408"/>
        <v>1197.7130500000001</v>
      </c>
      <c r="Q655" s="11">
        <f t="shared" si="421"/>
        <v>0</v>
      </c>
      <c r="R655" s="30">
        <f t="shared" si="417"/>
        <v>0</v>
      </c>
      <c r="S655" s="8">
        <f t="shared" si="409"/>
        <v>0</v>
      </c>
      <c r="T655" s="123">
        <f t="shared" si="418"/>
        <v>8.5599999999999996E-2</v>
      </c>
      <c r="U655" s="122">
        <f t="shared" si="399"/>
        <v>5</v>
      </c>
      <c r="V655" s="122">
        <v>252</v>
      </c>
      <c r="W655" s="121">
        <f t="shared" si="410"/>
        <v>1.0016309480000001</v>
      </c>
      <c r="X655" s="114">
        <f t="shared" si="411"/>
        <v>1.9534077000000001</v>
      </c>
      <c r="Y655" s="114">
        <f t="shared" si="412"/>
        <v>0</v>
      </c>
      <c r="Z655" s="126" t="str">
        <f t="shared" si="422"/>
        <v>A+J=</v>
      </c>
      <c r="AA655" s="119">
        <f t="shared" si="423"/>
        <v>44854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3">
        <f t="shared" si="413"/>
        <v>44832</v>
      </c>
      <c r="B656" s="114">
        <f t="shared" si="405"/>
        <v>1200.05752179</v>
      </c>
      <c r="C656" s="114">
        <f t="shared" si="419"/>
        <v>1000</v>
      </c>
      <c r="D656" s="115">
        <f t="shared" si="414"/>
        <v>6411.95</v>
      </c>
      <c r="E656" s="116">
        <f t="shared" si="401"/>
        <v>6388.87</v>
      </c>
      <c r="F656" s="117">
        <f t="shared" si="402"/>
        <v>44793</v>
      </c>
      <c r="G656" s="118">
        <f t="shared" si="406"/>
        <v>-3.599529004437052E-3</v>
      </c>
      <c r="H656" s="119">
        <f t="shared" si="420"/>
        <v>44854</v>
      </c>
      <c r="I656" s="119">
        <f t="shared" si="407"/>
        <v>44854</v>
      </c>
      <c r="J656" s="120">
        <f t="shared" si="415"/>
        <v>21</v>
      </c>
      <c r="K656" s="120">
        <f t="shared" si="403"/>
        <v>6</v>
      </c>
      <c r="L656" s="8">
        <f t="shared" si="416"/>
        <v>1</v>
      </c>
      <c r="M656" s="121">
        <f t="shared" si="404"/>
        <v>1</v>
      </c>
      <c r="N656" s="121">
        <f t="shared" si="398"/>
        <v>1.1977130534892482</v>
      </c>
      <c r="O656" s="114">
        <f t="shared" si="400"/>
        <v>1.1977130499999999</v>
      </c>
      <c r="P656" s="114">
        <f t="shared" si="408"/>
        <v>1197.7130500000001</v>
      </c>
      <c r="Q656" s="11">
        <f t="shared" si="421"/>
        <v>0</v>
      </c>
      <c r="R656" s="30">
        <f t="shared" si="417"/>
        <v>0</v>
      </c>
      <c r="S656" s="8">
        <f t="shared" si="409"/>
        <v>0</v>
      </c>
      <c r="T656" s="123">
        <f t="shared" si="418"/>
        <v>8.5599999999999996E-2</v>
      </c>
      <c r="U656" s="122">
        <f t="shared" si="399"/>
        <v>6</v>
      </c>
      <c r="V656" s="122">
        <v>252</v>
      </c>
      <c r="W656" s="121">
        <f t="shared" si="410"/>
        <v>1.0019574570000001</v>
      </c>
      <c r="X656" s="114">
        <f t="shared" si="411"/>
        <v>2.3444717900000001</v>
      </c>
      <c r="Y656" s="114">
        <f t="shared" si="412"/>
        <v>0</v>
      </c>
      <c r="Z656" s="126" t="str">
        <f t="shared" si="422"/>
        <v>A+J=</v>
      </c>
      <c r="AA656" s="119">
        <f t="shared" si="423"/>
        <v>44854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3">
        <f t="shared" si="413"/>
        <v>44833</v>
      </c>
      <c r="B657" s="114">
        <f t="shared" si="405"/>
        <v>1200.4487128400001</v>
      </c>
      <c r="C657" s="114">
        <f t="shared" si="419"/>
        <v>1000</v>
      </c>
      <c r="D657" s="115">
        <f t="shared" si="414"/>
        <v>6411.95</v>
      </c>
      <c r="E657" s="116">
        <f t="shared" si="401"/>
        <v>6388.87</v>
      </c>
      <c r="F657" s="117">
        <f t="shared" si="402"/>
        <v>44793</v>
      </c>
      <c r="G657" s="118">
        <f t="shared" si="406"/>
        <v>-3.599529004437052E-3</v>
      </c>
      <c r="H657" s="119">
        <f t="shared" si="420"/>
        <v>44854</v>
      </c>
      <c r="I657" s="119">
        <f t="shared" si="407"/>
        <v>44854</v>
      </c>
      <c r="J657" s="120">
        <f t="shared" si="415"/>
        <v>21</v>
      </c>
      <c r="K657" s="120">
        <f t="shared" si="403"/>
        <v>7</v>
      </c>
      <c r="L657" s="8">
        <f t="shared" si="416"/>
        <v>1</v>
      </c>
      <c r="M657" s="121">
        <f t="shared" si="404"/>
        <v>1</v>
      </c>
      <c r="N657" s="121">
        <f t="shared" si="398"/>
        <v>1.1977130534892482</v>
      </c>
      <c r="O657" s="114">
        <f t="shared" si="400"/>
        <v>1.1977130499999999</v>
      </c>
      <c r="P657" s="114">
        <f t="shared" si="408"/>
        <v>1197.7130500000001</v>
      </c>
      <c r="Q657" s="11">
        <f t="shared" si="421"/>
        <v>0</v>
      </c>
      <c r="R657" s="30">
        <f t="shared" si="417"/>
        <v>0</v>
      </c>
      <c r="S657" s="8">
        <f t="shared" si="409"/>
        <v>0</v>
      </c>
      <c r="T657" s="123">
        <f t="shared" si="418"/>
        <v>8.5599999999999996E-2</v>
      </c>
      <c r="U657" s="122">
        <f t="shared" si="399"/>
        <v>7</v>
      </c>
      <c r="V657" s="122">
        <v>252</v>
      </c>
      <c r="W657" s="121">
        <f t="shared" si="410"/>
        <v>1.0022840719999999</v>
      </c>
      <c r="X657" s="114">
        <f t="shared" si="411"/>
        <v>2.7356628399999998</v>
      </c>
      <c r="Y657" s="114">
        <f t="shared" si="412"/>
        <v>0</v>
      </c>
      <c r="Z657" s="126" t="str">
        <f t="shared" si="422"/>
        <v>A+J=</v>
      </c>
      <c r="AA657" s="119">
        <f t="shared" si="423"/>
        <v>44854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3">
        <f t="shared" si="413"/>
        <v>44834</v>
      </c>
      <c r="B658" s="114">
        <f t="shared" si="405"/>
        <v>1200.8400320400001</v>
      </c>
      <c r="C658" s="114">
        <f t="shared" si="419"/>
        <v>1000</v>
      </c>
      <c r="D658" s="115">
        <f t="shared" si="414"/>
        <v>6411.95</v>
      </c>
      <c r="E658" s="116">
        <f t="shared" si="401"/>
        <v>6388.87</v>
      </c>
      <c r="F658" s="117">
        <f t="shared" si="402"/>
        <v>44793</v>
      </c>
      <c r="G658" s="118">
        <f t="shared" si="406"/>
        <v>-3.599529004437052E-3</v>
      </c>
      <c r="H658" s="119">
        <f t="shared" si="420"/>
        <v>44854</v>
      </c>
      <c r="I658" s="119">
        <f t="shared" si="407"/>
        <v>44854</v>
      </c>
      <c r="J658" s="120">
        <f t="shared" si="415"/>
        <v>21</v>
      </c>
      <c r="K658" s="120">
        <f t="shared" si="403"/>
        <v>8</v>
      </c>
      <c r="L658" s="8">
        <f t="shared" si="416"/>
        <v>1</v>
      </c>
      <c r="M658" s="121">
        <f t="shared" si="404"/>
        <v>1</v>
      </c>
      <c r="N658" s="121">
        <f t="shared" si="398"/>
        <v>1.1977130534892482</v>
      </c>
      <c r="O658" s="114">
        <f t="shared" si="400"/>
        <v>1.1977130499999999</v>
      </c>
      <c r="P658" s="114">
        <f t="shared" si="408"/>
        <v>1197.7130500000001</v>
      </c>
      <c r="Q658" s="11">
        <f t="shared" si="421"/>
        <v>0</v>
      </c>
      <c r="R658" s="30">
        <f t="shared" si="417"/>
        <v>0</v>
      </c>
      <c r="S658" s="8">
        <f t="shared" si="409"/>
        <v>0</v>
      </c>
      <c r="T658" s="123">
        <f t="shared" si="418"/>
        <v>8.5599999999999996E-2</v>
      </c>
      <c r="U658" s="122">
        <f t="shared" si="399"/>
        <v>8</v>
      </c>
      <c r="V658" s="122">
        <v>252</v>
      </c>
      <c r="W658" s="121">
        <f t="shared" si="410"/>
        <v>1.002610794</v>
      </c>
      <c r="X658" s="114">
        <f t="shared" si="411"/>
        <v>3.1269820400000001</v>
      </c>
      <c r="Y658" s="114">
        <f t="shared" si="412"/>
        <v>0</v>
      </c>
      <c r="Z658" s="126" t="str">
        <f t="shared" si="422"/>
        <v>A+J=</v>
      </c>
      <c r="AA658" s="119">
        <f t="shared" si="423"/>
        <v>44854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3">
        <f t="shared" si="413"/>
        <v>44835</v>
      </c>
      <c r="B659" s="114">
        <f t="shared" si="405"/>
        <v>1201.2314782000001</v>
      </c>
      <c r="C659" s="114">
        <f t="shared" si="419"/>
        <v>1000</v>
      </c>
      <c r="D659" s="115">
        <f t="shared" si="414"/>
        <v>6411.95</v>
      </c>
      <c r="E659" s="116">
        <f t="shared" si="401"/>
        <v>6388.87</v>
      </c>
      <c r="F659" s="117">
        <f t="shared" si="402"/>
        <v>44793</v>
      </c>
      <c r="G659" s="118">
        <f t="shared" si="406"/>
        <v>-3.599529004437052E-3</v>
      </c>
      <c r="H659" s="119">
        <f t="shared" si="420"/>
        <v>44854</v>
      </c>
      <c r="I659" s="119">
        <f t="shared" si="407"/>
        <v>44854</v>
      </c>
      <c r="J659" s="120">
        <f t="shared" si="415"/>
        <v>21</v>
      </c>
      <c r="K659" s="120">
        <f t="shared" si="403"/>
        <v>9</v>
      </c>
      <c r="L659" s="8">
        <f t="shared" si="416"/>
        <v>1</v>
      </c>
      <c r="M659" s="121">
        <f t="shared" si="404"/>
        <v>1</v>
      </c>
      <c r="N659" s="121">
        <f t="shared" si="398"/>
        <v>1.1977130534892482</v>
      </c>
      <c r="O659" s="114">
        <f t="shared" si="400"/>
        <v>1.1977130499999999</v>
      </c>
      <c r="P659" s="114">
        <f t="shared" si="408"/>
        <v>1197.7130500000001</v>
      </c>
      <c r="Q659" s="11">
        <f t="shared" si="421"/>
        <v>0</v>
      </c>
      <c r="R659" s="30">
        <f t="shared" si="417"/>
        <v>0</v>
      </c>
      <c r="S659" s="8">
        <f t="shared" si="409"/>
        <v>0</v>
      </c>
      <c r="T659" s="123">
        <f t="shared" si="418"/>
        <v>8.5599999999999996E-2</v>
      </c>
      <c r="U659" s="122">
        <f t="shared" si="399"/>
        <v>9</v>
      </c>
      <c r="V659" s="122">
        <v>252</v>
      </c>
      <c r="W659" s="121">
        <f t="shared" si="410"/>
        <v>1.0029376219999999</v>
      </c>
      <c r="X659" s="114">
        <f t="shared" si="411"/>
        <v>3.5184281999999998</v>
      </c>
      <c r="Y659" s="114">
        <f t="shared" si="412"/>
        <v>0</v>
      </c>
      <c r="Z659" s="126" t="str">
        <f t="shared" si="422"/>
        <v>A+J=</v>
      </c>
      <c r="AA659" s="119">
        <f t="shared" si="423"/>
        <v>44854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413"/>
        <v>44836</v>
      </c>
      <c r="B660" s="114">
        <f t="shared" si="405"/>
        <v>1201.2314782000001</v>
      </c>
      <c r="C660" s="114">
        <f t="shared" si="419"/>
        <v>1000</v>
      </c>
      <c r="D660" s="115">
        <f t="shared" si="414"/>
        <v>6411.95</v>
      </c>
      <c r="E660" s="116">
        <f t="shared" si="401"/>
        <v>6388.87</v>
      </c>
      <c r="F660" s="117">
        <f t="shared" si="402"/>
        <v>44793</v>
      </c>
      <c r="G660" s="118">
        <f t="shared" si="406"/>
        <v>-3.599529004437052E-3</v>
      </c>
      <c r="H660" s="119">
        <f t="shared" si="420"/>
        <v>44854</v>
      </c>
      <c r="I660" s="119">
        <f t="shared" si="407"/>
        <v>44854</v>
      </c>
      <c r="J660" s="120">
        <f t="shared" si="415"/>
        <v>21</v>
      </c>
      <c r="K660" s="120">
        <f t="shared" si="403"/>
        <v>9</v>
      </c>
      <c r="L660" s="8">
        <f t="shared" si="416"/>
        <v>1</v>
      </c>
      <c r="M660" s="121">
        <f t="shared" si="404"/>
        <v>1</v>
      </c>
      <c r="N660" s="121">
        <f t="shared" si="398"/>
        <v>1.1977130534892482</v>
      </c>
      <c r="O660" s="114">
        <f t="shared" si="400"/>
        <v>1.1977130499999999</v>
      </c>
      <c r="P660" s="114">
        <f t="shared" si="408"/>
        <v>1197.7130500000001</v>
      </c>
      <c r="Q660" s="11">
        <f t="shared" si="421"/>
        <v>0</v>
      </c>
      <c r="R660" s="30">
        <f t="shared" si="417"/>
        <v>0</v>
      </c>
      <c r="S660" s="8">
        <f t="shared" si="409"/>
        <v>0</v>
      </c>
      <c r="T660" s="123">
        <f t="shared" si="418"/>
        <v>8.5599999999999996E-2</v>
      </c>
      <c r="U660" s="122">
        <f t="shared" si="399"/>
        <v>9</v>
      </c>
      <c r="V660" s="122">
        <v>252</v>
      </c>
      <c r="W660" s="121">
        <f t="shared" si="410"/>
        <v>1.0029376219999999</v>
      </c>
      <c r="X660" s="114">
        <f t="shared" si="411"/>
        <v>3.5184281999999998</v>
      </c>
      <c r="Y660" s="114">
        <f t="shared" si="412"/>
        <v>0</v>
      </c>
      <c r="Z660" s="126" t="str">
        <f t="shared" si="422"/>
        <v>A+J=</v>
      </c>
      <c r="AA660" s="119">
        <f t="shared" si="423"/>
        <v>44854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413"/>
        <v>44837</v>
      </c>
      <c r="B661" s="114">
        <f t="shared" si="405"/>
        <v>1201.2314782000001</v>
      </c>
      <c r="C661" s="114">
        <f t="shared" si="419"/>
        <v>1000</v>
      </c>
      <c r="D661" s="115">
        <f t="shared" si="414"/>
        <v>6411.95</v>
      </c>
      <c r="E661" s="116">
        <f t="shared" si="401"/>
        <v>6388.87</v>
      </c>
      <c r="F661" s="117">
        <f t="shared" si="402"/>
        <v>44793</v>
      </c>
      <c r="G661" s="118">
        <f t="shared" si="406"/>
        <v>-3.599529004437052E-3</v>
      </c>
      <c r="H661" s="119">
        <f t="shared" si="420"/>
        <v>44854</v>
      </c>
      <c r="I661" s="119">
        <f t="shared" si="407"/>
        <v>44854</v>
      </c>
      <c r="J661" s="120">
        <f t="shared" si="415"/>
        <v>21</v>
      </c>
      <c r="K661" s="120">
        <f t="shared" si="403"/>
        <v>9</v>
      </c>
      <c r="L661" s="8">
        <f t="shared" si="416"/>
        <v>1</v>
      </c>
      <c r="M661" s="121">
        <f t="shared" si="404"/>
        <v>1</v>
      </c>
      <c r="N661" s="121">
        <f t="shared" si="398"/>
        <v>1.1977130534892482</v>
      </c>
      <c r="O661" s="114">
        <f t="shared" si="400"/>
        <v>1.1977130499999999</v>
      </c>
      <c r="P661" s="114">
        <f t="shared" si="408"/>
        <v>1197.7130500000001</v>
      </c>
      <c r="Q661" s="11">
        <f t="shared" si="421"/>
        <v>0</v>
      </c>
      <c r="R661" s="30">
        <f t="shared" si="417"/>
        <v>0</v>
      </c>
      <c r="S661" s="8">
        <f t="shared" si="409"/>
        <v>0</v>
      </c>
      <c r="T661" s="123">
        <f t="shared" si="418"/>
        <v>8.5599999999999996E-2</v>
      </c>
      <c r="U661" s="122">
        <f t="shared" si="399"/>
        <v>9</v>
      </c>
      <c r="V661" s="122">
        <v>252</v>
      </c>
      <c r="W661" s="121">
        <f t="shared" si="410"/>
        <v>1.0029376219999999</v>
      </c>
      <c r="X661" s="114">
        <f t="shared" si="411"/>
        <v>3.5184281999999998</v>
      </c>
      <c r="Y661" s="114">
        <f t="shared" si="412"/>
        <v>0</v>
      </c>
      <c r="Z661" s="126" t="str">
        <f t="shared" si="422"/>
        <v>A+J=</v>
      </c>
      <c r="AA661" s="119">
        <f t="shared" si="423"/>
        <v>44854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413"/>
        <v>44838</v>
      </c>
      <c r="B662" s="114">
        <f t="shared" si="405"/>
        <v>1201.6230513200001</v>
      </c>
      <c r="C662" s="114">
        <f t="shared" si="419"/>
        <v>1000</v>
      </c>
      <c r="D662" s="115">
        <f t="shared" si="414"/>
        <v>6411.95</v>
      </c>
      <c r="E662" s="116">
        <f t="shared" si="401"/>
        <v>6388.87</v>
      </c>
      <c r="F662" s="117">
        <f t="shared" si="402"/>
        <v>44793</v>
      </c>
      <c r="G662" s="118">
        <f t="shared" si="406"/>
        <v>-3.599529004437052E-3</v>
      </c>
      <c r="H662" s="119">
        <f t="shared" si="420"/>
        <v>44854</v>
      </c>
      <c r="I662" s="119">
        <f t="shared" si="407"/>
        <v>44854</v>
      </c>
      <c r="J662" s="120">
        <f t="shared" si="415"/>
        <v>21</v>
      </c>
      <c r="K662" s="120">
        <f t="shared" si="403"/>
        <v>10</v>
      </c>
      <c r="L662" s="8">
        <f t="shared" si="416"/>
        <v>1</v>
      </c>
      <c r="M662" s="121">
        <f t="shared" si="404"/>
        <v>1</v>
      </c>
      <c r="N662" s="121">
        <f t="shared" si="398"/>
        <v>1.1977130534892482</v>
      </c>
      <c r="O662" s="114">
        <f t="shared" si="400"/>
        <v>1.1977130499999999</v>
      </c>
      <c r="P662" s="114">
        <f t="shared" si="408"/>
        <v>1197.7130500000001</v>
      </c>
      <c r="Q662" s="11">
        <f t="shared" si="421"/>
        <v>0</v>
      </c>
      <c r="R662" s="30">
        <f t="shared" si="417"/>
        <v>0</v>
      </c>
      <c r="S662" s="8">
        <f t="shared" si="409"/>
        <v>0</v>
      </c>
      <c r="T662" s="123">
        <f t="shared" si="418"/>
        <v>8.5599999999999996E-2</v>
      </c>
      <c r="U662" s="122">
        <f t="shared" si="399"/>
        <v>10</v>
      </c>
      <c r="V662" s="122">
        <v>252</v>
      </c>
      <c r="W662" s="121">
        <f t="shared" si="410"/>
        <v>1.003264556</v>
      </c>
      <c r="X662" s="114">
        <f t="shared" si="411"/>
        <v>3.9100013200000001</v>
      </c>
      <c r="Y662" s="114">
        <f t="shared" si="412"/>
        <v>0</v>
      </c>
      <c r="Z662" s="126" t="str">
        <f t="shared" si="422"/>
        <v>A+J=</v>
      </c>
      <c r="AA662" s="119">
        <f t="shared" si="423"/>
        <v>44854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413"/>
        <v>44839</v>
      </c>
      <c r="B663" s="114">
        <f t="shared" si="405"/>
        <v>1202.01475379</v>
      </c>
      <c r="C663" s="114">
        <f t="shared" si="419"/>
        <v>1000</v>
      </c>
      <c r="D663" s="115">
        <f t="shared" si="414"/>
        <v>6411.95</v>
      </c>
      <c r="E663" s="116">
        <f t="shared" si="401"/>
        <v>6388.87</v>
      </c>
      <c r="F663" s="117">
        <f t="shared" si="402"/>
        <v>44793</v>
      </c>
      <c r="G663" s="118">
        <f t="shared" si="406"/>
        <v>-3.599529004437052E-3</v>
      </c>
      <c r="H663" s="119">
        <f t="shared" si="420"/>
        <v>44854</v>
      </c>
      <c r="I663" s="119">
        <f t="shared" si="407"/>
        <v>44854</v>
      </c>
      <c r="J663" s="120">
        <f t="shared" si="415"/>
        <v>21</v>
      </c>
      <c r="K663" s="120">
        <f t="shared" si="403"/>
        <v>11</v>
      </c>
      <c r="L663" s="8">
        <f t="shared" si="416"/>
        <v>1</v>
      </c>
      <c r="M663" s="121">
        <f t="shared" si="404"/>
        <v>1</v>
      </c>
      <c r="N663" s="121">
        <f t="shared" si="398"/>
        <v>1.1977130534892482</v>
      </c>
      <c r="O663" s="114">
        <f t="shared" si="400"/>
        <v>1.1977130499999999</v>
      </c>
      <c r="P663" s="114">
        <f t="shared" si="408"/>
        <v>1197.7130500000001</v>
      </c>
      <c r="Q663" s="11">
        <f t="shared" si="421"/>
        <v>0</v>
      </c>
      <c r="R663" s="30">
        <f t="shared" si="417"/>
        <v>0</v>
      </c>
      <c r="S663" s="8">
        <f t="shared" si="409"/>
        <v>0</v>
      </c>
      <c r="T663" s="123">
        <f t="shared" si="418"/>
        <v>8.5599999999999996E-2</v>
      </c>
      <c r="U663" s="122">
        <f t="shared" si="399"/>
        <v>11</v>
      </c>
      <c r="V663" s="122">
        <v>252</v>
      </c>
      <c r="W663" s="121">
        <f t="shared" si="410"/>
        <v>1.0035915980000001</v>
      </c>
      <c r="X663" s="114">
        <f t="shared" si="411"/>
        <v>4.3017037900000004</v>
      </c>
      <c r="Y663" s="114">
        <f t="shared" si="412"/>
        <v>0</v>
      </c>
      <c r="Z663" s="126" t="str">
        <f t="shared" si="422"/>
        <v>A+J=</v>
      </c>
      <c r="AA663" s="119">
        <f t="shared" si="423"/>
        <v>44854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413"/>
        <v>44840</v>
      </c>
      <c r="B664" s="114">
        <f t="shared" si="405"/>
        <v>1202.4065820200001</v>
      </c>
      <c r="C664" s="114">
        <f t="shared" si="419"/>
        <v>1000</v>
      </c>
      <c r="D664" s="115">
        <f t="shared" si="414"/>
        <v>6411.95</v>
      </c>
      <c r="E664" s="116">
        <f t="shared" si="401"/>
        <v>6388.87</v>
      </c>
      <c r="F664" s="117">
        <f t="shared" si="402"/>
        <v>44793</v>
      </c>
      <c r="G664" s="118">
        <f t="shared" si="406"/>
        <v>-3.599529004437052E-3</v>
      </c>
      <c r="H664" s="119">
        <f t="shared" si="420"/>
        <v>44854</v>
      </c>
      <c r="I664" s="119">
        <f t="shared" si="407"/>
        <v>44854</v>
      </c>
      <c r="J664" s="120">
        <f t="shared" si="415"/>
        <v>21</v>
      </c>
      <c r="K664" s="120">
        <f t="shared" si="403"/>
        <v>12</v>
      </c>
      <c r="L664" s="8">
        <f t="shared" si="416"/>
        <v>1</v>
      </c>
      <c r="M664" s="121">
        <f t="shared" si="404"/>
        <v>1</v>
      </c>
      <c r="N664" s="121">
        <f t="shared" si="398"/>
        <v>1.1977130534892482</v>
      </c>
      <c r="O664" s="114">
        <f t="shared" si="400"/>
        <v>1.1977130499999999</v>
      </c>
      <c r="P664" s="114">
        <f t="shared" si="408"/>
        <v>1197.7130500000001</v>
      </c>
      <c r="Q664" s="11">
        <f t="shared" si="421"/>
        <v>0</v>
      </c>
      <c r="R664" s="30">
        <f t="shared" si="417"/>
        <v>0</v>
      </c>
      <c r="S664" s="8">
        <f t="shared" si="409"/>
        <v>0</v>
      </c>
      <c r="T664" s="123">
        <f t="shared" si="418"/>
        <v>8.5599999999999996E-2</v>
      </c>
      <c r="U664" s="122">
        <f t="shared" si="399"/>
        <v>12</v>
      </c>
      <c r="V664" s="122">
        <v>252</v>
      </c>
      <c r="W664" s="121">
        <f t="shared" si="410"/>
        <v>1.003918745</v>
      </c>
      <c r="X664" s="114">
        <f t="shared" si="411"/>
        <v>4.6935320200000001</v>
      </c>
      <c r="Y664" s="114">
        <f t="shared" si="412"/>
        <v>0</v>
      </c>
      <c r="Z664" s="126" t="str">
        <f t="shared" si="422"/>
        <v>A+J=</v>
      </c>
      <c r="AA664" s="119">
        <f t="shared" si="423"/>
        <v>44854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413"/>
        <v>44841</v>
      </c>
      <c r="B665" s="114">
        <f t="shared" si="405"/>
        <v>1202.79853961</v>
      </c>
      <c r="C665" s="114">
        <f t="shared" si="419"/>
        <v>1000</v>
      </c>
      <c r="D665" s="115">
        <f t="shared" si="414"/>
        <v>6411.95</v>
      </c>
      <c r="E665" s="116">
        <f t="shared" si="401"/>
        <v>6388.87</v>
      </c>
      <c r="F665" s="117">
        <f t="shared" si="402"/>
        <v>44793</v>
      </c>
      <c r="G665" s="118">
        <f t="shared" si="406"/>
        <v>-3.599529004437052E-3</v>
      </c>
      <c r="H665" s="119">
        <f t="shared" si="420"/>
        <v>44854</v>
      </c>
      <c r="I665" s="119">
        <f t="shared" si="407"/>
        <v>44854</v>
      </c>
      <c r="J665" s="120">
        <f t="shared" si="415"/>
        <v>21</v>
      </c>
      <c r="K665" s="120">
        <f t="shared" si="403"/>
        <v>13</v>
      </c>
      <c r="L665" s="8">
        <f t="shared" si="416"/>
        <v>1</v>
      </c>
      <c r="M665" s="121">
        <f t="shared" si="404"/>
        <v>1</v>
      </c>
      <c r="N665" s="121">
        <f t="shared" si="398"/>
        <v>1.1977130534892482</v>
      </c>
      <c r="O665" s="114">
        <f t="shared" si="400"/>
        <v>1.1977130499999999</v>
      </c>
      <c r="P665" s="114">
        <f t="shared" si="408"/>
        <v>1197.7130500000001</v>
      </c>
      <c r="Q665" s="11">
        <f t="shared" si="421"/>
        <v>0</v>
      </c>
      <c r="R665" s="30">
        <f t="shared" si="417"/>
        <v>0</v>
      </c>
      <c r="S665" s="8">
        <f t="shared" si="409"/>
        <v>0</v>
      </c>
      <c r="T665" s="123">
        <f t="shared" si="418"/>
        <v>8.5599999999999996E-2</v>
      </c>
      <c r="U665" s="122">
        <f t="shared" si="399"/>
        <v>13</v>
      </c>
      <c r="V665" s="122">
        <v>252</v>
      </c>
      <c r="W665" s="121">
        <f t="shared" si="410"/>
        <v>1.004246</v>
      </c>
      <c r="X665" s="114">
        <f t="shared" si="411"/>
        <v>5.0854896099999998</v>
      </c>
      <c r="Y665" s="114">
        <f t="shared" si="412"/>
        <v>0</v>
      </c>
      <c r="Z665" s="126" t="str">
        <f t="shared" si="422"/>
        <v>A+J=</v>
      </c>
      <c r="AA665" s="119">
        <f t="shared" si="423"/>
        <v>44854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413"/>
        <v>44842</v>
      </c>
      <c r="B666" s="114">
        <f t="shared" si="405"/>
        <v>1203.1906241500001</v>
      </c>
      <c r="C666" s="114">
        <f t="shared" si="419"/>
        <v>1000</v>
      </c>
      <c r="D666" s="115">
        <f t="shared" si="414"/>
        <v>6411.95</v>
      </c>
      <c r="E666" s="116">
        <f t="shared" si="401"/>
        <v>6388.87</v>
      </c>
      <c r="F666" s="117">
        <f t="shared" si="402"/>
        <v>44793</v>
      </c>
      <c r="G666" s="118">
        <f t="shared" si="406"/>
        <v>-3.599529004437052E-3</v>
      </c>
      <c r="H666" s="119">
        <f t="shared" si="420"/>
        <v>44854</v>
      </c>
      <c r="I666" s="119">
        <f t="shared" si="407"/>
        <v>44854</v>
      </c>
      <c r="J666" s="120">
        <f t="shared" si="415"/>
        <v>21</v>
      </c>
      <c r="K666" s="120">
        <f t="shared" si="403"/>
        <v>14</v>
      </c>
      <c r="L666" s="8">
        <f t="shared" si="416"/>
        <v>1</v>
      </c>
      <c r="M666" s="121">
        <f t="shared" si="404"/>
        <v>1</v>
      </c>
      <c r="N666" s="121">
        <f t="shared" si="398"/>
        <v>1.1977130534892482</v>
      </c>
      <c r="O666" s="114">
        <f t="shared" si="400"/>
        <v>1.1977130499999999</v>
      </c>
      <c r="P666" s="114">
        <f t="shared" si="408"/>
        <v>1197.7130500000001</v>
      </c>
      <c r="Q666" s="11">
        <f t="shared" si="421"/>
        <v>0</v>
      </c>
      <c r="R666" s="30">
        <f t="shared" si="417"/>
        <v>0</v>
      </c>
      <c r="S666" s="8">
        <f t="shared" si="409"/>
        <v>0</v>
      </c>
      <c r="T666" s="123">
        <f t="shared" si="418"/>
        <v>8.5599999999999996E-2</v>
      </c>
      <c r="U666" s="122">
        <f t="shared" si="399"/>
        <v>14</v>
      </c>
      <c r="V666" s="122">
        <v>252</v>
      </c>
      <c r="W666" s="121">
        <f t="shared" si="410"/>
        <v>1.0045733610000001</v>
      </c>
      <c r="X666" s="114">
        <f t="shared" si="411"/>
        <v>5.4775741499999997</v>
      </c>
      <c r="Y666" s="114">
        <f t="shared" si="412"/>
        <v>0</v>
      </c>
      <c r="Z666" s="126" t="str">
        <f t="shared" si="422"/>
        <v>A+J=</v>
      </c>
      <c r="AA666" s="119">
        <f t="shared" si="423"/>
        <v>44854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413"/>
        <v>44843</v>
      </c>
      <c r="B667" s="114">
        <f t="shared" si="405"/>
        <v>1203.1906241500001</v>
      </c>
      <c r="C667" s="114">
        <f t="shared" si="419"/>
        <v>1000</v>
      </c>
      <c r="D667" s="115">
        <f t="shared" si="414"/>
        <v>6411.95</v>
      </c>
      <c r="E667" s="116">
        <f t="shared" si="401"/>
        <v>6388.87</v>
      </c>
      <c r="F667" s="117">
        <f t="shared" si="402"/>
        <v>44793</v>
      </c>
      <c r="G667" s="118">
        <f t="shared" si="406"/>
        <v>-3.599529004437052E-3</v>
      </c>
      <c r="H667" s="119">
        <f t="shared" si="420"/>
        <v>44854</v>
      </c>
      <c r="I667" s="119">
        <f t="shared" si="407"/>
        <v>44854</v>
      </c>
      <c r="J667" s="120">
        <f t="shared" si="415"/>
        <v>21</v>
      </c>
      <c r="K667" s="120">
        <f t="shared" si="403"/>
        <v>14</v>
      </c>
      <c r="L667" s="8">
        <f t="shared" si="416"/>
        <v>1</v>
      </c>
      <c r="M667" s="121">
        <f t="shared" si="404"/>
        <v>1</v>
      </c>
      <c r="N667" s="121">
        <f t="shared" si="398"/>
        <v>1.1977130534892482</v>
      </c>
      <c r="O667" s="114">
        <f t="shared" si="400"/>
        <v>1.1977130499999999</v>
      </c>
      <c r="P667" s="114">
        <f t="shared" si="408"/>
        <v>1197.7130500000001</v>
      </c>
      <c r="Q667" s="11">
        <f t="shared" si="421"/>
        <v>0</v>
      </c>
      <c r="R667" s="30">
        <f t="shared" si="417"/>
        <v>0</v>
      </c>
      <c r="S667" s="8">
        <f t="shared" si="409"/>
        <v>0</v>
      </c>
      <c r="T667" s="123">
        <f t="shared" si="418"/>
        <v>8.5599999999999996E-2</v>
      </c>
      <c r="U667" s="122">
        <f t="shared" si="399"/>
        <v>14</v>
      </c>
      <c r="V667" s="122">
        <v>252</v>
      </c>
      <c r="W667" s="121">
        <f t="shared" si="410"/>
        <v>1.0045733610000001</v>
      </c>
      <c r="X667" s="114">
        <f t="shared" si="411"/>
        <v>5.4775741499999997</v>
      </c>
      <c r="Y667" s="114">
        <f t="shared" si="412"/>
        <v>0</v>
      </c>
      <c r="Z667" s="126" t="str">
        <f t="shared" si="422"/>
        <v>A+J=</v>
      </c>
      <c r="AA667" s="119">
        <f t="shared" si="423"/>
        <v>44854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413"/>
        <v>44844</v>
      </c>
      <c r="B668" s="114">
        <f t="shared" si="405"/>
        <v>1203.1906241500001</v>
      </c>
      <c r="C668" s="114">
        <f t="shared" si="419"/>
        <v>1000</v>
      </c>
      <c r="D668" s="115">
        <f t="shared" si="414"/>
        <v>6411.95</v>
      </c>
      <c r="E668" s="116">
        <f t="shared" si="401"/>
        <v>6388.87</v>
      </c>
      <c r="F668" s="117">
        <f t="shared" si="402"/>
        <v>44793</v>
      </c>
      <c r="G668" s="118">
        <f t="shared" si="406"/>
        <v>-3.599529004437052E-3</v>
      </c>
      <c r="H668" s="119">
        <f t="shared" si="420"/>
        <v>44854</v>
      </c>
      <c r="I668" s="119">
        <f t="shared" si="407"/>
        <v>44854</v>
      </c>
      <c r="J668" s="120">
        <f t="shared" si="415"/>
        <v>21</v>
      </c>
      <c r="K668" s="120">
        <f t="shared" si="403"/>
        <v>14</v>
      </c>
      <c r="L668" s="8">
        <f t="shared" si="416"/>
        <v>1</v>
      </c>
      <c r="M668" s="121">
        <f t="shared" si="404"/>
        <v>1</v>
      </c>
      <c r="N668" s="121">
        <f t="shared" si="398"/>
        <v>1.1977130534892482</v>
      </c>
      <c r="O668" s="114">
        <f t="shared" si="400"/>
        <v>1.1977130499999999</v>
      </c>
      <c r="P668" s="114">
        <f t="shared" si="408"/>
        <v>1197.7130500000001</v>
      </c>
      <c r="Q668" s="11">
        <f t="shared" si="421"/>
        <v>0</v>
      </c>
      <c r="R668" s="30">
        <f t="shared" si="417"/>
        <v>0</v>
      </c>
      <c r="S668" s="8">
        <f t="shared" si="409"/>
        <v>0</v>
      </c>
      <c r="T668" s="123">
        <f t="shared" si="418"/>
        <v>8.5599999999999996E-2</v>
      </c>
      <c r="U668" s="122">
        <f t="shared" si="399"/>
        <v>14</v>
      </c>
      <c r="V668" s="122">
        <v>252</v>
      </c>
      <c r="W668" s="121">
        <f t="shared" si="410"/>
        <v>1.0045733610000001</v>
      </c>
      <c r="X668" s="114">
        <f t="shared" si="411"/>
        <v>5.4775741499999997</v>
      </c>
      <c r="Y668" s="114">
        <f t="shared" si="412"/>
        <v>0</v>
      </c>
      <c r="Z668" s="126" t="str">
        <f t="shared" si="422"/>
        <v>A+J=</v>
      </c>
      <c r="AA668" s="119">
        <f t="shared" si="423"/>
        <v>44854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413"/>
        <v>44845</v>
      </c>
      <c r="B669" s="114">
        <f t="shared" si="405"/>
        <v>1203.58283684</v>
      </c>
      <c r="C669" s="114">
        <f t="shared" si="419"/>
        <v>1000</v>
      </c>
      <c r="D669" s="115">
        <f t="shared" si="414"/>
        <v>6411.95</v>
      </c>
      <c r="E669" s="116">
        <f t="shared" si="401"/>
        <v>6388.87</v>
      </c>
      <c r="F669" s="117">
        <f t="shared" si="402"/>
        <v>44793</v>
      </c>
      <c r="G669" s="118">
        <f t="shared" si="406"/>
        <v>-3.599529004437052E-3</v>
      </c>
      <c r="H669" s="119">
        <f t="shared" si="420"/>
        <v>44854</v>
      </c>
      <c r="I669" s="119">
        <f t="shared" si="407"/>
        <v>44854</v>
      </c>
      <c r="J669" s="120">
        <f t="shared" si="415"/>
        <v>21</v>
      </c>
      <c r="K669" s="120">
        <f t="shared" si="403"/>
        <v>15</v>
      </c>
      <c r="L669" s="8">
        <f t="shared" si="416"/>
        <v>1</v>
      </c>
      <c r="M669" s="121">
        <f t="shared" si="404"/>
        <v>1</v>
      </c>
      <c r="N669" s="121">
        <f t="shared" si="398"/>
        <v>1.1977130534892482</v>
      </c>
      <c r="O669" s="114">
        <f t="shared" si="400"/>
        <v>1.1977130499999999</v>
      </c>
      <c r="P669" s="114">
        <f t="shared" si="408"/>
        <v>1197.7130500000001</v>
      </c>
      <c r="Q669" s="11">
        <f t="shared" si="421"/>
        <v>0</v>
      </c>
      <c r="R669" s="30">
        <f t="shared" si="417"/>
        <v>0</v>
      </c>
      <c r="S669" s="8">
        <f t="shared" si="409"/>
        <v>0</v>
      </c>
      <c r="T669" s="123">
        <f t="shared" si="418"/>
        <v>8.5599999999999996E-2</v>
      </c>
      <c r="U669" s="122">
        <f t="shared" si="399"/>
        <v>15</v>
      </c>
      <c r="V669" s="122">
        <v>252</v>
      </c>
      <c r="W669" s="121">
        <f t="shared" si="410"/>
        <v>1.0049008290000001</v>
      </c>
      <c r="X669" s="114">
        <f t="shared" si="411"/>
        <v>5.8697868399999997</v>
      </c>
      <c r="Y669" s="114">
        <f t="shared" si="412"/>
        <v>0</v>
      </c>
      <c r="Z669" s="126" t="str">
        <f t="shared" si="422"/>
        <v>A+J=</v>
      </c>
      <c r="AA669" s="119">
        <f t="shared" si="423"/>
        <v>44854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413"/>
        <v>44846</v>
      </c>
      <c r="B670" s="114">
        <f t="shared" si="405"/>
        <v>1203.9751765000001</v>
      </c>
      <c r="C670" s="114">
        <f t="shared" si="419"/>
        <v>1000</v>
      </c>
      <c r="D670" s="115">
        <f t="shared" si="414"/>
        <v>6411.95</v>
      </c>
      <c r="E670" s="116">
        <f t="shared" si="401"/>
        <v>6388.87</v>
      </c>
      <c r="F670" s="117">
        <f t="shared" si="402"/>
        <v>44793</v>
      </c>
      <c r="G670" s="118">
        <f t="shared" si="406"/>
        <v>-3.599529004437052E-3</v>
      </c>
      <c r="H670" s="119">
        <f t="shared" si="420"/>
        <v>44854</v>
      </c>
      <c r="I670" s="119">
        <f t="shared" si="407"/>
        <v>44854</v>
      </c>
      <c r="J670" s="120">
        <f t="shared" si="415"/>
        <v>21</v>
      </c>
      <c r="K670" s="120">
        <f t="shared" si="403"/>
        <v>16</v>
      </c>
      <c r="L670" s="8">
        <f t="shared" si="416"/>
        <v>1</v>
      </c>
      <c r="M670" s="121">
        <f t="shared" si="404"/>
        <v>1</v>
      </c>
      <c r="N670" s="121">
        <f t="shared" si="398"/>
        <v>1.1977130534892482</v>
      </c>
      <c r="O670" s="114">
        <f t="shared" si="400"/>
        <v>1.1977130499999999</v>
      </c>
      <c r="P670" s="114">
        <f t="shared" si="408"/>
        <v>1197.7130500000001</v>
      </c>
      <c r="Q670" s="11">
        <f t="shared" si="421"/>
        <v>0</v>
      </c>
      <c r="R670" s="30">
        <f t="shared" si="417"/>
        <v>0</v>
      </c>
      <c r="S670" s="8">
        <f t="shared" si="409"/>
        <v>0</v>
      </c>
      <c r="T670" s="123">
        <f t="shared" si="418"/>
        <v>8.5599999999999996E-2</v>
      </c>
      <c r="U670" s="122">
        <f t="shared" si="399"/>
        <v>16</v>
      </c>
      <c r="V670" s="122">
        <v>252</v>
      </c>
      <c r="W670" s="121">
        <f t="shared" si="410"/>
        <v>1.005228403</v>
      </c>
      <c r="X670" s="114">
        <f t="shared" si="411"/>
        <v>6.2621264999999999</v>
      </c>
      <c r="Y670" s="114">
        <f t="shared" si="412"/>
        <v>0</v>
      </c>
      <c r="Z670" s="126" t="str">
        <f t="shared" si="422"/>
        <v>A+J=</v>
      </c>
      <c r="AA670" s="119">
        <f t="shared" si="423"/>
        <v>44854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413"/>
        <v>44847</v>
      </c>
      <c r="B671" s="114">
        <f t="shared" si="405"/>
        <v>1203.9751765000001</v>
      </c>
      <c r="C671" s="114">
        <f t="shared" si="419"/>
        <v>1000</v>
      </c>
      <c r="D671" s="115">
        <f t="shared" si="414"/>
        <v>6411.95</v>
      </c>
      <c r="E671" s="116">
        <f t="shared" si="401"/>
        <v>6388.87</v>
      </c>
      <c r="F671" s="117">
        <f t="shared" si="402"/>
        <v>44793</v>
      </c>
      <c r="G671" s="118">
        <f t="shared" si="406"/>
        <v>-3.599529004437052E-3</v>
      </c>
      <c r="H671" s="119">
        <f t="shared" si="420"/>
        <v>44854</v>
      </c>
      <c r="I671" s="119">
        <f t="shared" si="407"/>
        <v>44854</v>
      </c>
      <c r="J671" s="120">
        <f t="shared" si="415"/>
        <v>21</v>
      </c>
      <c r="K671" s="120">
        <f t="shared" si="403"/>
        <v>16</v>
      </c>
      <c r="L671" s="8">
        <f t="shared" si="416"/>
        <v>1</v>
      </c>
      <c r="M671" s="121">
        <f t="shared" si="404"/>
        <v>1</v>
      </c>
      <c r="N671" s="121">
        <f t="shared" ref="N671:N734" si="424">IF(I671&gt;I670,N670*M671,N670)</f>
        <v>1.1977130534892482</v>
      </c>
      <c r="O671" s="114">
        <f t="shared" si="400"/>
        <v>1.1977130499999999</v>
      </c>
      <c r="P671" s="114">
        <f t="shared" si="408"/>
        <v>1197.7130500000001</v>
      </c>
      <c r="Q671" s="11">
        <f t="shared" si="421"/>
        <v>0</v>
      </c>
      <c r="R671" s="30">
        <f t="shared" si="417"/>
        <v>0</v>
      </c>
      <c r="S671" s="8">
        <f t="shared" si="409"/>
        <v>0</v>
      </c>
      <c r="T671" s="123">
        <f t="shared" si="418"/>
        <v>8.5599999999999996E-2</v>
      </c>
      <c r="U671" s="122">
        <f t="shared" si="399"/>
        <v>16</v>
      </c>
      <c r="V671" s="122">
        <v>252</v>
      </c>
      <c r="W671" s="121">
        <f t="shared" si="410"/>
        <v>1.005228403</v>
      </c>
      <c r="X671" s="114">
        <f t="shared" si="411"/>
        <v>6.2621264999999999</v>
      </c>
      <c r="Y671" s="114">
        <f t="shared" si="412"/>
        <v>0</v>
      </c>
      <c r="Z671" s="126" t="str">
        <f t="shared" si="422"/>
        <v>A+J=</v>
      </c>
      <c r="AA671" s="119">
        <f t="shared" si="423"/>
        <v>44854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413"/>
        <v>44848</v>
      </c>
      <c r="B672" s="114">
        <f t="shared" si="405"/>
        <v>1204.3676455100001</v>
      </c>
      <c r="C672" s="114">
        <f t="shared" si="419"/>
        <v>1000</v>
      </c>
      <c r="D672" s="115">
        <f t="shared" si="414"/>
        <v>6411.95</v>
      </c>
      <c r="E672" s="116">
        <f t="shared" si="401"/>
        <v>6388.87</v>
      </c>
      <c r="F672" s="117">
        <f t="shared" si="402"/>
        <v>44793</v>
      </c>
      <c r="G672" s="118">
        <f t="shared" si="406"/>
        <v>-3.599529004437052E-3</v>
      </c>
      <c r="H672" s="119">
        <f t="shared" si="420"/>
        <v>44854</v>
      </c>
      <c r="I672" s="119">
        <f t="shared" si="407"/>
        <v>44854</v>
      </c>
      <c r="J672" s="120">
        <f t="shared" si="415"/>
        <v>21</v>
      </c>
      <c r="K672" s="120">
        <f t="shared" si="403"/>
        <v>17</v>
      </c>
      <c r="L672" s="8">
        <f t="shared" si="416"/>
        <v>1</v>
      </c>
      <c r="M672" s="121">
        <f t="shared" si="404"/>
        <v>1</v>
      </c>
      <c r="N672" s="121">
        <f t="shared" si="424"/>
        <v>1.1977130534892482</v>
      </c>
      <c r="O672" s="114">
        <f t="shared" si="400"/>
        <v>1.1977130499999999</v>
      </c>
      <c r="P672" s="114">
        <f t="shared" si="408"/>
        <v>1197.7130500000001</v>
      </c>
      <c r="Q672" s="11">
        <f t="shared" si="421"/>
        <v>0</v>
      </c>
      <c r="R672" s="30">
        <f t="shared" si="417"/>
        <v>0</v>
      </c>
      <c r="S672" s="8">
        <f t="shared" si="409"/>
        <v>0</v>
      </c>
      <c r="T672" s="123">
        <f t="shared" si="418"/>
        <v>8.5599999999999996E-2</v>
      </c>
      <c r="U672" s="122">
        <f t="shared" si="399"/>
        <v>17</v>
      </c>
      <c r="V672" s="122">
        <v>252</v>
      </c>
      <c r="W672" s="121">
        <f t="shared" si="410"/>
        <v>1.005556085</v>
      </c>
      <c r="X672" s="114">
        <f t="shared" si="411"/>
        <v>6.65459551</v>
      </c>
      <c r="Y672" s="114">
        <f t="shared" si="412"/>
        <v>0</v>
      </c>
      <c r="Z672" s="126" t="str">
        <f t="shared" si="422"/>
        <v>A+J=</v>
      </c>
      <c r="AA672" s="119">
        <f t="shared" si="423"/>
        <v>44854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413"/>
        <v>44849</v>
      </c>
      <c r="B673" s="114">
        <f t="shared" si="405"/>
        <v>1204.76024147</v>
      </c>
      <c r="C673" s="114">
        <f t="shared" si="419"/>
        <v>1000</v>
      </c>
      <c r="D673" s="115">
        <f t="shared" si="414"/>
        <v>6411.95</v>
      </c>
      <c r="E673" s="116">
        <f t="shared" si="401"/>
        <v>6388.87</v>
      </c>
      <c r="F673" s="117">
        <f t="shared" si="402"/>
        <v>44793</v>
      </c>
      <c r="G673" s="118">
        <f t="shared" si="406"/>
        <v>-3.599529004437052E-3</v>
      </c>
      <c r="H673" s="119">
        <f t="shared" si="420"/>
        <v>44854</v>
      </c>
      <c r="I673" s="119">
        <f t="shared" si="407"/>
        <v>44854</v>
      </c>
      <c r="J673" s="120">
        <f t="shared" si="415"/>
        <v>21</v>
      </c>
      <c r="K673" s="120">
        <f t="shared" si="403"/>
        <v>18</v>
      </c>
      <c r="L673" s="8">
        <f t="shared" si="416"/>
        <v>1</v>
      </c>
      <c r="M673" s="121">
        <f t="shared" si="404"/>
        <v>1</v>
      </c>
      <c r="N673" s="121">
        <f t="shared" si="424"/>
        <v>1.1977130534892482</v>
      </c>
      <c r="O673" s="114">
        <f t="shared" si="400"/>
        <v>1.1977130499999999</v>
      </c>
      <c r="P673" s="114">
        <f t="shared" si="408"/>
        <v>1197.7130500000001</v>
      </c>
      <c r="Q673" s="11">
        <f t="shared" si="421"/>
        <v>0</v>
      </c>
      <c r="R673" s="30">
        <f t="shared" si="417"/>
        <v>0</v>
      </c>
      <c r="S673" s="8">
        <f t="shared" si="409"/>
        <v>0</v>
      </c>
      <c r="T673" s="123">
        <f t="shared" si="418"/>
        <v>8.5599999999999996E-2</v>
      </c>
      <c r="U673" s="122">
        <f t="shared" si="399"/>
        <v>18</v>
      </c>
      <c r="V673" s="122">
        <v>252</v>
      </c>
      <c r="W673" s="121">
        <f t="shared" si="410"/>
        <v>1.0058838729999999</v>
      </c>
      <c r="X673" s="114">
        <f t="shared" si="411"/>
        <v>7.0471914699999996</v>
      </c>
      <c r="Y673" s="114">
        <f t="shared" si="412"/>
        <v>0</v>
      </c>
      <c r="Z673" s="126" t="str">
        <f t="shared" si="422"/>
        <v>A+J=</v>
      </c>
      <c r="AA673" s="119">
        <f t="shared" si="423"/>
        <v>44854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413"/>
        <v>44850</v>
      </c>
      <c r="B674" s="114">
        <f t="shared" si="405"/>
        <v>1204.76024147</v>
      </c>
      <c r="C674" s="114">
        <f t="shared" si="419"/>
        <v>1000</v>
      </c>
      <c r="D674" s="115">
        <f t="shared" si="414"/>
        <v>6411.95</v>
      </c>
      <c r="E674" s="116">
        <f t="shared" si="401"/>
        <v>6388.87</v>
      </c>
      <c r="F674" s="117">
        <f t="shared" si="402"/>
        <v>44793</v>
      </c>
      <c r="G674" s="118">
        <f t="shared" si="406"/>
        <v>-3.599529004437052E-3</v>
      </c>
      <c r="H674" s="119">
        <f t="shared" si="420"/>
        <v>44854</v>
      </c>
      <c r="I674" s="119">
        <f t="shared" si="407"/>
        <v>44854</v>
      </c>
      <c r="J674" s="120">
        <f t="shared" si="415"/>
        <v>21</v>
      </c>
      <c r="K674" s="120">
        <f t="shared" si="403"/>
        <v>18</v>
      </c>
      <c r="L674" s="8">
        <f t="shared" si="416"/>
        <v>1</v>
      </c>
      <c r="M674" s="121">
        <f t="shared" si="404"/>
        <v>1</v>
      </c>
      <c r="N674" s="121">
        <f t="shared" si="424"/>
        <v>1.1977130534892482</v>
      </c>
      <c r="O674" s="114">
        <f t="shared" si="400"/>
        <v>1.1977130499999999</v>
      </c>
      <c r="P674" s="114">
        <f t="shared" si="408"/>
        <v>1197.7130500000001</v>
      </c>
      <c r="Q674" s="11">
        <f t="shared" si="421"/>
        <v>0</v>
      </c>
      <c r="R674" s="30">
        <f t="shared" si="417"/>
        <v>0</v>
      </c>
      <c r="S674" s="8">
        <f t="shared" si="409"/>
        <v>0</v>
      </c>
      <c r="T674" s="123">
        <f t="shared" si="418"/>
        <v>8.5599999999999996E-2</v>
      </c>
      <c r="U674" s="122">
        <f t="shared" si="399"/>
        <v>18</v>
      </c>
      <c r="V674" s="122">
        <v>252</v>
      </c>
      <c r="W674" s="121">
        <f t="shared" si="410"/>
        <v>1.0058838729999999</v>
      </c>
      <c r="X674" s="114">
        <f t="shared" si="411"/>
        <v>7.0471914699999996</v>
      </c>
      <c r="Y674" s="114">
        <f t="shared" si="412"/>
        <v>0</v>
      </c>
      <c r="Z674" s="126" t="str">
        <f t="shared" si="422"/>
        <v>A+J=</v>
      </c>
      <c r="AA674" s="119">
        <f t="shared" si="423"/>
        <v>44854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413"/>
        <v>44851</v>
      </c>
      <c r="B675" s="114">
        <f t="shared" si="405"/>
        <v>1204.76024147</v>
      </c>
      <c r="C675" s="114">
        <f t="shared" si="419"/>
        <v>1000</v>
      </c>
      <c r="D675" s="115">
        <f t="shared" si="414"/>
        <v>6411.95</v>
      </c>
      <c r="E675" s="116">
        <f t="shared" si="401"/>
        <v>6388.87</v>
      </c>
      <c r="F675" s="117">
        <f t="shared" si="402"/>
        <v>44793</v>
      </c>
      <c r="G675" s="118">
        <f t="shared" si="406"/>
        <v>-3.599529004437052E-3</v>
      </c>
      <c r="H675" s="119">
        <f t="shared" si="420"/>
        <v>44854</v>
      </c>
      <c r="I675" s="119">
        <f t="shared" si="407"/>
        <v>44854</v>
      </c>
      <c r="J675" s="120">
        <f t="shared" si="415"/>
        <v>21</v>
      </c>
      <c r="K675" s="120">
        <f t="shared" si="403"/>
        <v>18</v>
      </c>
      <c r="L675" s="8">
        <f t="shared" si="416"/>
        <v>1</v>
      </c>
      <c r="M675" s="121">
        <f t="shared" si="404"/>
        <v>1</v>
      </c>
      <c r="N675" s="121">
        <f t="shared" si="424"/>
        <v>1.1977130534892482</v>
      </c>
      <c r="O675" s="114">
        <f t="shared" si="400"/>
        <v>1.1977130499999999</v>
      </c>
      <c r="P675" s="114">
        <f t="shared" si="408"/>
        <v>1197.7130500000001</v>
      </c>
      <c r="Q675" s="11">
        <f t="shared" si="421"/>
        <v>0</v>
      </c>
      <c r="R675" s="30">
        <f t="shared" si="417"/>
        <v>0</v>
      </c>
      <c r="S675" s="8">
        <f t="shared" si="409"/>
        <v>0</v>
      </c>
      <c r="T675" s="123">
        <f t="shared" si="418"/>
        <v>8.5599999999999996E-2</v>
      </c>
      <c r="U675" s="122">
        <f t="shared" si="399"/>
        <v>18</v>
      </c>
      <c r="V675" s="122">
        <v>252</v>
      </c>
      <c r="W675" s="121">
        <f t="shared" si="410"/>
        <v>1.0058838729999999</v>
      </c>
      <c r="X675" s="114">
        <f t="shared" si="411"/>
        <v>7.0471914699999996</v>
      </c>
      <c r="Y675" s="114">
        <f t="shared" si="412"/>
        <v>0</v>
      </c>
      <c r="Z675" s="126" t="str">
        <f t="shared" si="422"/>
        <v>A+J=</v>
      </c>
      <c r="AA675" s="119">
        <f t="shared" si="423"/>
        <v>44854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413"/>
        <v>44852</v>
      </c>
      <c r="B676" s="114">
        <f t="shared" si="405"/>
        <v>1205.1529655900001</v>
      </c>
      <c r="C676" s="114">
        <f t="shared" si="419"/>
        <v>1000</v>
      </c>
      <c r="D676" s="115">
        <f t="shared" si="414"/>
        <v>6411.95</v>
      </c>
      <c r="E676" s="116">
        <f t="shared" si="401"/>
        <v>6388.87</v>
      </c>
      <c r="F676" s="117">
        <f t="shared" si="402"/>
        <v>44793</v>
      </c>
      <c r="G676" s="118">
        <f t="shared" si="406"/>
        <v>-3.599529004437052E-3</v>
      </c>
      <c r="H676" s="119">
        <f t="shared" si="420"/>
        <v>44854</v>
      </c>
      <c r="I676" s="119">
        <f t="shared" si="407"/>
        <v>44854</v>
      </c>
      <c r="J676" s="120">
        <f t="shared" si="415"/>
        <v>21</v>
      </c>
      <c r="K676" s="120">
        <f t="shared" si="403"/>
        <v>19</v>
      </c>
      <c r="L676" s="8">
        <f t="shared" si="416"/>
        <v>1</v>
      </c>
      <c r="M676" s="121">
        <f t="shared" si="404"/>
        <v>1</v>
      </c>
      <c r="N676" s="121">
        <f t="shared" si="424"/>
        <v>1.1977130534892482</v>
      </c>
      <c r="O676" s="114">
        <f t="shared" si="400"/>
        <v>1.1977130499999999</v>
      </c>
      <c r="P676" s="114">
        <f t="shared" si="408"/>
        <v>1197.7130500000001</v>
      </c>
      <c r="Q676" s="11">
        <f t="shared" si="421"/>
        <v>0</v>
      </c>
      <c r="R676" s="30">
        <f t="shared" si="417"/>
        <v>0</v>
      </c>
      <c r="S676" s="8">
        <f t="shared" si="409"/>
        <v>0</v>
      </c>
      <c r="T676" s="123">
        <f t="shared" si="418"/>
        <v>8.5599999999999996E-2</v>
      </c>
      <c r="U676" s="122">
        <f t="shared" si="399"/>
        <v>19</v>
      </c>
      <c r="V676" s="122">
        <v>252</v>
      </c>
      <c r="W676" s="121">
        <f t="shared" si="410"/>
        <v>1.006211768</v>
      </c>
      <c r="X676" s="114">
        <f t="shared" si="411"/>
        <v>7.43991559</v>
      </c>
      <c r="Y676" s="114">
        <f t="shared" si="412"/>
        <v>0</v>
      </c>
      <c r="Z676" s="126" t="str">
        <f t="shared" si="422"/>
        <v>A+J=</v>
      </c>
      <c r="AA676" s="119">
        <f t="shared" si="423"/>
        <v>44854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413"/>
        <v>44853</v>
      </c>
      <c r="B677" s="114">
        <f t="shared" si="405"/>
        <v>1205.5458178700001</v>
      </c>
      <c r="C677" s="114">
        <f t="shared" si="419"/>
        <v>1000</v>
      </c>
      <c r="D677" s="115">
        <f t="shared" si="414"/>
        <v>6411.95</v>
      </c>
      <c r="E677" s="116">
        <f t="shared" si="401"/>
        <v>6388.87</v>
      </c>
      <c r="F677" s="117">
        <f t="shared" si="402"/>
        <v>44793</v>
      </c>
      <c r="G677" s="118">
        <f t="shared" si="406"/>
        <v>-3.599529004437052E-3</v>
      </c>
      <c r="H677" s="119">
        <f t="shared" si="420"/>
        <v>44854</v>
      </c>
      <c r="I677" s="119">
        <f t="shared" si="407"/>
        <v>44854</v>
      </c>
      <c r="J677" s="120">
        <f t="shared" si="415"/>
        <v>21</v>
      </c>
      <c r="K677" s="120">
        <f t="shared" si="403"/>
        <v>20</v>
      </c>
      <c r="L677" s="8">
        <f t="shared" si="416"/>
        <v>1</v>
      </c>
      <c r="M677" s="121">
        <f t="shared" si="404"/>
        <v>1</v>
      </c>
      <c r="N677" s="121">
        <f t="shared" si="424"/>
        <v>1.1977130534892482</v>
      </c>
      <c r="O677" s="114">
        <f t="shared" si="400"/>
        <v>1.1977130499999999</v>
      </c>
      <c r="P677" s="114">
        <f t="shared" si="408"/>
        <v>1197.7130500000001</v>
      </c>
      <c r="Q677" s="11">
        <f t="shared" si="421"/>
        <v>0</v>
      </c>
      <c r="R677" s="30">
        <f t="shared" si="417"/>
        <v>0</v>
      </c>
      <c r="S677" s="8">
        <f t="shared" si="409"/>
        <v>0</v>
      </c>
      <c r="T677" s="123">
        <f t="shared" si="418"/>
        <v>8.5599999999999996E-2</v>
      </c>
      <c r="U677" s="122">
        <f t="shared" ref="U677:U740" si="425">IF(Q676&gt;0,1,IF(K677=K676,U676,U676+1))</f>
        <v>20</v>
      </c>
      <c r="V677" s="122">
        <v>252</v>
      </c>
      <c r="W677" s="121">
        <f t="shared" si="410"/>
        <v>1.0065397700000001</v>
      </c>
      <c r="X677" s="114">
        <f t="shared" si="411"/>
        <v>7.8327678699999996</v>
      </c>
      <c r="Y677" s="114">
        <f t="shared" si="412"/>
        <v>0</v>
      </c>
      <c r="Z677" s="126" t="str">
        <f t="shared" si="422"/>
        <v>A+J=</v>
      </c>
      <c r="AA677" s="119">
        <f t="shared" si="423"/>
        <v>44854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413"/>
        <v>44854</v>
      </c>
      <c r="B678" s="114">
        <f t="shared" si="405"/>
        <v>1205.9387983000001</v>
      </c>
      <c r="C678" s="114">
        <f t="shared" si="419"/>
        <v>1000</v>
      </c>
      <c r="D678" s="115">
        <f t="shared" si="414"/>
        <v>6411.95</v>
      </c>
      <c r="E678" s="116">
        <f t="shared" si="401"/>
        <v>6388.87</v>
      </c>
      <c r="F678" s="117">
        <f t="shared" si="402"/>
        <v>44793</v>
      </c>
      <c r="G678" s="118">
        <f t="shared" si="406"/>
        <v>-3.599529004437052E-3</v>
      </c>
      <c r="H678" s="119">
        <f t="shared" si="420"/>
        <v>44886</v>
      </c>
      <c r="I678" s="119">
        <f t="shared" si="407"/>
        <v>44854</v>
      </c>
      <c r="J678" s="120">
        <f t="shared" si="415"/>
        <v>21</v>
      </c>
      <c r="K678" s="120">
        <f t="shared" si="403"/>
        <v>21</v>
      </c>
      <c r="L678" s="8">
        <f t="shared" si="416"/>
        <v>1</v>
      </c>
      <c r="M678" s="121">
        <f t="shared" si="404"/>
        <v>1</v>
      </c>
      <c r="N678" s="121">
        <f t="shared" si="424"/>
        <v>1.1977130534892482</v>
      </c>
      <c r="O678" s="114">
        <f t="shared" si="400"/>
        <v>1.1977130499999999</v>
      </c>
      <c r="P678" s="114">
        <f t="shared" si="408"/>
        <v>1197.7130500000001</v>
      </c>
      <c r="Q678" s="11">
        <f t="shared" si="421"/>
        <v>22</v>
      </c>
      <c r="R678" s="30">
        <f t="shared" si="417"/>
        <v>0</v>
      </c>
      <c r="S678" s="8">
        <f t="shared" si="409"/>
        <v>0</v>
      </c>
      <c r="T678" s="123">
        <f t="shared" si="418"/>
        <v>8.5599999999999996E-2</v>
      </c>
      <c r="U678" s="122">
        <f t="shared" si="425"/>
        <v>21</v>
      </c>
      <c r="V678" s="122">
        <v>252</v>
      </c>
      <c r="W678" s="121">
        <f t="shared" si="410"/>
        <v>1.0068678790000001</v>
      </c>
      <c r="X678" s="114">
        <f t="shared" si="411"/>
        <v>8.2257482999999993</v>
      </c>
      <c r="Y678" s="114">
        <f t="shared" si="412"/>
        <v>8.2257482999999993</v>
      </c>
      <c r="Z678" s="126" t="str">
        <f t="shared" si="422"/>
        <v>A+J=</v>
      </c>
      <c r="AA678" s="119">
        <f t="shared" si="423"/>
        <v>44854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413"/>
        <v>44855</v>
      </c>
      <c r="B679" s="114">
        <f t="shared" si="405"/>
        <v>1198.1034769</v>
      </c>
      <c r="C679" s="114">
        <f t="shared" si="419"/>
        <v>1000</v>
      </c>
      <c r="D679" s="115">
        <f t="shared" si="414"/>
        <v>6388.87</v>
      </c>
      <c r="E679" s="116">
        <f t="shared" si="401"/>
        <v>6370.34</v>
      </c>
      <c r="F679" s="117">
        <f t="shared" si="402"/>
        <v>44824</v>
      </c>
      <c r="G679" s="118">
        <f t="shared" si="406"/>
        <v>-2.9003564010536831E-3</v>
      </c>
      <c r="H679" s="119">
        <f t="shared" si="420"/>
        <v>44886</v>
      </c>
      <c r="I679" s="119">
        <f t="shared" si="407"/>
        <v>44886</v>
      </c>
      <c r="J679" s="120">
        <f t="shared" si="415"/>
        <v>20</v>
      </c>
      <c r="K679" s="120">
        <f t="shared" si="403"/>
        <v>1</v>
      </c>
      <c r="L679" s="8">
        <f t="shared" si="416"/>
        <v>1</v>
      </c>
      <c r="M679" s="121">
        <f t="shared" si="404"/>
        <v>1</v>
      </c>
      <c r="N679" s="121">
        <f t="shared" si="424"/>
        <v>1.1977130534892482</v>
      </c>
      <c r="O679" s="114">
        <f t="shared" si="400"/>
        <v>1.1977130499999999</v>
      </c>
      <c r="P679" s="114">
        <f t="shared" si="408"/>
        <v>1197.7130500000001</v>
      </c>
      <c r="Q679" s="11">
        <f t="shared" si="421"/>
        <v>0</v>
      </c>
      <c r="R679" s="30">
        <f t="shared" si="417"/>
        <v>0</v>
      </c>
      <c r="S679" s="8">
        <f t="shared" si="409"/>
        <v>0</v>
      </c>
      <c r="T679" s="123">
        <f t="shared" si="418"/>
        <v>8.5599999999999996E-2</v>
      </c>
      <c r="U679" s="122">
        <f t="shared" si="425"/>
        <v>1</v>
      </c>
      <c r="V679" s="122">
        <v>252</v>
      </c>
      <c r="W679" s="121">
        <f t="shared" si="410"/>
        <v>1.0003259769999999</v>
      </c>
      <c r="X679" s="114">
        <f t="shared" si="411"/>
        <v>0.39042690000000002</v>
      </c>
      <c r="Y679" s="114">
        <f t="shared" si="412"/>
        <v>0</v>
      </c>
      <c r="Z679" s="126" t="str">
        <f t="shared" si="422"/>
        <v>A+J=</v>
      </c>
      <c r="AA679" s="119">
        <f t="shared" si="423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3">
        <f t="shared" si="413"/>
        <v>44856</v>
      </c>
      <c r="B680" s="114">
        <f t="shared" si="405"/>
        <v>1198.4940307700001</v>
      </c>
      <c r="C680" s="114">
        <f t="shared" si="419"/>
        <v>1000</v>
      </c>
      <c r="D680" s="115">
        <f t="shared" si="414"/>
        <v>6388.87</v>
      </c>
      <c r="E680" s="116">
        <f t="shared" si="401"/>
        <v>6370.34</v>
      </c>
      <c r="F680" s="117">
        <f t="shared" si="402"/>
        <v>44824</v>
      </c>
      <c r="G680" s="118">
        <f t="shared" si="406"/>
        <v>-2.9003564010536831E-3</v>
      </c>
      <c r="H680" s="119">
        <f t="shared" si="420"/>
        <v>44886</v>
      </c>
      <c r="I680" s="119">
        <f t="shared" si="407"/>
        <v>44886</v>
      </c>
      <c r="J680" s="120">
        <f t="shared" si="415"/>
        <v>20</v>
      </c>
      <c r="K680" s="120">
        <f t="shared" si="403"/>
        <v>2</v>
      </c>
      <c r="L680" s="8">
        <f t="shared" si="416"/>
        <v>1</v>
      </c>
      <c r="M680" s="121">
        <f t="shared" si="404"/>
        <v>1</v>
      </c>
      <c r="N680" s="121">
        <f t="shared" si="424"/>
        <v>1.1977130534892482</v>
      </c>
      <c r="O680" s="114">
        <f t="shared" si="400"/>
        <v>1.1977130499999999</v>
      </c>
      <c r="P680" s="114">
        <f t="shared" si="408"/>
        <v>1197.7130500000001</v>
      </c>
      <c r="Q680" s="11">
        <f t="shared" si="421"/>
        <v>0</v>
      </c>
      <c r="R680" s="30">
        <f t="shared" si="417"/>
        <v>0</v>
      </c>
      <c r="S680" s="8">
        <f t="shared" si="409"/>
        <v>0</v>
      </c>
      <c r="T680" s="123">
        <f t="shared" si="418"/>
        <v>8.5599999999999996E-2</v>
      </c>
      <c r="U680" s="122">
        <f t="shared" si="425"/>
        <v>2</v>
      </c>
      <c r="V680" s="122">
        <v>252</v>
      </c>
      <c r="W680" s="121">
        <f t="shared" si="410"/>
        <v>1.00065206</v>
      </c>
      <c r="X680" s="114">
        <f t="shared" si="411"/>
        <v>0.78098076999999999</v>
      </c>
      <c r="Y680" s="114">
        <f t="shared" si="412"/>
        <v>0</v>
      </c>
      <c r="Z680" s="126" t="str">
        <f t="shared" si="422"/>
        <v>A+J=</v>
      </c>
      <c r="AA680" s="119">
        <f t="shared" si="423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3">
        <f t="shared" si="413"/>
        <v>44857</v>
      </c>
      <c r="B681" s="114">
        <f t="shared" si="405"/>
        <v>1198.4940307700001</v>
      </c>
      <c r="C681" s="114">
        <f t="shared" si="419"/>
        <v>1000</v>
      </c>
      <c r="D681" s="115">
        <f t="shared" si="414"/>
        <v>6388.87</v>
      </c>
      <c r="E681" s="116">
        <f t="shared" si="401"/>
        <v>6370.34</v>
      </c>
      <c r="F681" s="117">
        <f t="shared" si="402"/>
        <v>44824</v>
      </c>
      <c r="G681" s="118">
        <f t="shared" si="406"/>
        <v>-2.9003564010536831E-3</v>
      </c>
      <c r="H681" s="119">
        <f t="shared" si="420"/>
        <v>44886</v>
      </c>
      <c r="I681" s="119">
        <f t="shared" si="407"/>
        <v>44886</v>
      </c>
      <c r="J681" s="120">
        <f t="shared" si="415"/>
        <v>20</v>
      </c>
      <c r="K681" s="120">
        <f t="shared" si="403"/>
        <v>2</v>
      </c>
      <c r="L681" s="8">
        <f t="shared" si="416"/>
        <v>1</v>
      </c>
      <c r="M681" s="121">
        <f t="shared" si="404"/>
        <v>1</v>
      </c>
      <c r="N681" s="121">
        <f t="shared" si="424"/>
        <v>1.1977130534892482</v>
      </c>
      <c r="O681" s="114">
        <f t="shared" ref="O681:O744" si="426">TRUNC(TRUNC((L681*N681),15),8)</f>
        <v>1.1977130499999999</v>
      </c>
      <c r="P681" s="114">
        <f t="shared" si="408"/>
        <v>1197.7130500000001</v>
      </c>
      <c r="Q681" s="11">
        <f t="shared" si="421"/>
        <v>0</v>
      </c>
      <c r="R681" s="30">
        <f t="shared" si="417"/>
        <v>0</v>
      </c>
      <c r="S681" s="8">
        <f t="shared" si="409"/>
        <v>0</v>
      </c>
      <c r="T681" s="123">
        <f t="shared" si="418"/>
        <v>8.5599999999999996E-2</v>
      </c>
      <c r="U681" s="122">
        <f t="shared" si="425"/>
        <v>2</v>
      </c>
      <c r="V681" s="122">
        <v>252</v>
      </c>
      <c r="W681" s="121">
        <f t="shared" si="410"/>
        <v>1.00065206</v>
      </c>
      <c r="X681" s="114">
        <f t="shared" si="411"/>
        <v>0.78098076999999999</v>
      </c>
      <c r="Y681" s="114">
        <f t="shared" si="412"/>
        <v>0</v>
      </c>
      <c r="Z681" s="126" t="str">
        <f t="shared" si="422"/>
        <v>A+J=</v>
      </c>
      <c r="AA681" s="119">
        <f t="shared" si="423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3">
        <f t="shared" si="413"/>
        <v>44858</v>
      </c>
      <c r="B682" s="114">
        <f t="shared" si="405"/>
        <v>1198.4940307700001</v>
      </c>
      <c r="C682" s="114">
        <f t="shared" si="419"/>
        <v>1000</v>
      </c>
      <c r="D682" s="115">
        <f t="shared" si="414"/>
        <v>6388.87</v>
      </c>
      <c r="E682" s="116">
        <f t="shared" ref="E682:E745" si="427">IF($K682=1,VLOOKUP($A681,$AO$10:$AS$131,4),E681)</f>
        <v>6370.34</v>
      </c>
      <c r="F682" s="117">
        <f t="shared" ref="F682:F745" si="428">IF($K682=1,VLOOKUP($A681,$AO$10:$AS$131,5),F681)</f>
        <v>44824</v>
      </c>
      <c r="G682" s="118">
        <f t="shared" si="406"/>
        <v>-2.9003564010536831E-3</v>
      </c>
      <c r="H682" s="119">
        <f t="shared" si="420"/>
        <v>44886</v>
      </c>
      <c r="I682" s="119">
        <f t="shared" si="407"/>
        <v>44886</v>
      </c>
      <c r="J682" s="120">
        <f t="shared" si="415"/>
        <v>20</v>
      </c>
      <c r="K682" s="120">
        <f t="shared" ref="K682:K745" si="429">(J682-(NETWORKDAYS(A682,I682,AD$176:AD$502)-1))</f>
        <v>2</v>
      </c>
      <c r="L682" s="8">
        <f t="shared" si="416"/>
        <v>1</v>
      </c>
      <c r="M682" s="121">
        <f t="shared" ref="M682:M745" si="430">IF(I682&gt;I681,L681,M681)</f>
        <v>1</v>
      </c>
      <c r="N682" s="121">
        <f t="shared" si="424"/>
        <v>1.1977130534892482</v>
      </c>
      <c r="O682" s="114">
        <f t="shared" si="426"/>
        <v>1.1977130499999999</v>
      </c>
      <c r="P682" s="114">
        <f t="shared" si="408"/>
        <v>1197.7130500000001</v>
      </c>
      <c r="Q682" s="11">
        <f t="shared" si="421"/>
        <v>0</v>
      </c>
      <c r="R682" s="30">
        <f t="shared" si="417"/>
        <v>0</v>
      </c>
      <c r="S682" s="8">
        <f t="shared" si="409"/>
        <v>0</v>
      </c>
      <c r="T682" s="123">
        <f t="shared" si="418"/>
        <v>8.5599999999999996E-2</v>
      </c>
      <c r="U682" s="122">
        <f t="shared" si="425"/>
        <v>2</v>
      </c>
      <c r="V682" s="122">
        <v>252</v>
      </c>
      <c r="W682" s="121">
        <f t="shared" si="410"/>
        <v>1.00065206</v>
      </c>
      <c r="X682" s="114">
        <f t="shared" si="411"/>
        <v>0.78098076999999999</v>
      </c>
      <c r="Y682" s="114">
        <f t="shared" si="412"/>
        <v>0</v>
      </c>
      <c r="Z682" s="126" t="str">
        <f t="shared" si="422"/>
        <v>A+J=</v>
      </c>
      <c r="AA682" s="119">
        <f t="shared" si="423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413"/>
        <v>44859</v>
      </c>
      <c r="B683" s="114">
        <f t="shared" si="405"/>
        <v>1198.8847127900001</v>
      </c>
      <c r="C683" s="114">
        <f t="shared" si="419"/>
        <v>1000</v>
      </c>
      <c r="D683" s="115">
        <f t="shared" si="414"/>
        <v>6388.87</v>
      </c>
      <c r="E683" s="116">
        <f t="shared" si="427"/>
        <v>6370.34</v>
      </c>
      <c r="F683" s="117">
        <f t="shared" si="428"/>
        <v>44824</v>
      </c>
      <c r="G683" s="118">
        <f t="shared" si="406"/>
        <v>-2.9003564010536831E-3</v>
      </c>
      <c r="H683" s="119">
        <f t="shared" si="420"/>
        <v>44886</v>
      </c>
      <c r="I683" s="119">
        <f t="shared" si="407"/>
        <v>44886</v>
      </c>
      <c r="J683" s="120">
        <f t="shared" si="415"/>
        <v>20</v>
      </c>
      <c r="K683" s="120">
        <f t="shared" si="429"/>
        <v>3</v>
      </c>
      <c r="L683" s="8">
        <f t="shared" si="416"/>
        <v>1</v>
      </c>
      <c r="M683" s="121">
        <f t="shared" si="430"/>
        <v>1</v>
      </c>
      <c r="N683" s="121">
        <f t="shared" si="424"/>
        <v>1.1977130534892482</v>
      </c>
      <c r="O683" s="114">
        <f t="shared" si="426"/>
        <v>1.1977130499999999</v>
      </c>
      <c r="P683" s="114">
        <f t="shared" si="408"/>
        <v>1197.7130500000001</v>
      </c>
      <c r="Q683" s="11">
        <f t="shared" si="421"/>
        <v>0</v>
      </c>
      <c r="R683" s="30">
        <f t="shared" si="417"/>
        <v>0</v>
      </c>
      <c r="S683" s="8">
        <f t="shared" si="409"/>
        <v>0</v>
      </c>
      <c r="T683" s="123">
        <f t="shared" si="418"/>
        <v>8.5599999999999996E-2</v>
      </c>
      <c r="U683" s="122">
        <f t="shared" si="425"/>
        <v>3</v>
      </c>
      <c r="V683" s="122">
        <v>252</v>
      </c>
      <c r="W683" s="121">
        <f t="shared" si="410"/>
        <v>1.00097825</v>
      </c>
      <c r="X683" s="114">
        <f t="shared" si="411"/>
        <v>1.1716627900000001</v>
      </c>
      <c r="Y683" s="114">
        <f t="shared" si="412"/>
        <v>0</v>
      </c>
      <c r="Z683" s="126" t="str">
        <f t="shared" si="422"/>
        <v>A+J=</v>
      </c>
      <c r="AA683" s="119">
        <f t="shared" si="423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413"/>
        <v>44860</v>
      </c>
      <c r="B684" s="114">
        <f t="shared" si="405"/>
        <v>1199.2755217600002</v>
      </c>
      <c r="C684" s="114">
        <f t="shared" si="419"/>
        <v>1000</v>
      </c>
      <c r="D684" s="115">
        <f t="shared" si="414"/>
        <v>6388.87</v>
      </c>
      <c r="E684" s="116">
        <f t="shared" si="427"/>
        <v>6370.34</v>
      </c>
      <c r="F684" s="117">
        <f t="shared" si="428"/>
        <v>44824</v>
      </c>
      <c r="G684" s="118">
        <f t="shared" si="406"/>
        <v>-2.9003564010536831E-3</v>
      </c>
      <c r="H684" s="119">
        <f t="shared" si="420"/>
        <v>44886</v>
      </c>
      <c r="I684" s="119">
        <f t="shared" si="407"/>
        <v>44886</v>
      </c>
      <c r="J684" s="120">
        <f t="shared" si="415"/>
        <v>20</v>
      </c>
      <c r="K684" s="120">
        <f t="shared" si="429"/>
        <v>4</v>
      </c>
      <c r="L684" s="8">
        <f t="shared" si="416"/>
        <v>1</v>
      </c>
      <c r="M684" s="121">
        <f t="shared" si="430"/>
        <v>1</v>
      </c>
      <c r="N684" s="121">
        <f t="shared" si="424"/>
        <v>1.1977130534892482</v>
      </c>
      <c r="O684" s="114">
        <f t="shared" si="426"/>
        <v>1.1977130499999999</v>
      </c>
      <c r="P684" s="114">
        <f t="shared" si="408"/>
        <v>1197.7130500000001</v>
      </c>
      <c r="Q684" s="11">
        <f t="shared" si="421"/>
        <v>0</v>
      </c>
      <c r="R684" s="30">
        <f t="shared" si="417"/>
        <v>0</v>
      </c>
      <c r="S684" s="8">
        <f t="shared" si="409"/>
        <v>0</v>
      </c>
      <c r="T684" s="123">
        <f t="shared" si="418"/>
        <v>8.5599999999999996E-2</v>
      </c>
      <c r="U684" s="122">
        <f t="shared" si="425"/>
        <v>4</v>
      </c>
      <c r="V684" s="122">
        <v>252</v>
      </c>
      <c r="W684" s="121">
        <f t="shared" si="410"/>
        <v>1.0013045460000001</v>
      </c>
      <c r="X684" s="114">
        <f t="shared" si="411"/>
        <v>1.56247176</v>
      </c>
      <c r="Y684" s="114">
        <f t="shared" si="412"/>
        <v>0</v>
      </c>
      <c r="Z684" s="126" t="str">
        <f t="shared" si="422"/>
        <v>A+J=</v>
      </c>
      <c r="AA684" s="119">
        <f t="shared" si="423"/>
        <v>44886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413"/>
        <v>44861</v>
      </c>
      <c r="B685" s="114">
        <f t="shared" si="405"/>
        <v>1199.6664577000001</v>
      </c>
      <c r="C685" s="114">
        <f t="shared" si="419"/>
        <v>1000</v>
      </c>
      <c r="D685" s="115">
        <f t="shared" si="414"/>
        <v>6388.87</v>
      </c>
      <c r="E685" s="116">
        <f t="shared" si="427"/>
        <v>6370.34</v>
      </c>
      <c r="F685" s="117">
        <f t="shared" si="428"/>
        <v>44824</v>
      </c>
      <c r="G685" s="118">
        <f t="shared" si="406"/>
        <v>-2.9003564010536831E-3</v>
      </c>
      <c r="H685" s="119">
        <f t="shared" si="420"/>
        <v>44886</v>
      </c>
      <c r="I685" s="119">
        <f t="shared" si="407"/>
        <v>44886</v>
      </c>
      <c r="J685" s="120">
        <f t="shared" si="415"/>
        <v>20</v>
      </c>
      <c r="K685" s="120">
        <f t="shared" si="429"/>
        <v>5</v>
      </c>
      <c r="L685" s="8">
        <f t="shared" si="416"/>
        <v>1</v>
      </c>
      <c r="M685" s="121">
        <f t="shared" si="430"/>
        <v>1</v>
      </c>
      <c r="N685" s="121">
        <f t="shared" si="424"/>
        <v>1.1977130534892482</v>
      </c>
      <c r="O685" s="114">
        <f t="shared" si="426"/>
        <v>1.1977130499999999</v>
      </c>
      <c r="P685" s="114">
        <f t="shared" si="408"/>
        <v>1197.7130500000001</v>
      </c>
      <c r="Q685" s="11">
        <f t="shared" si="421"/>
        <v>0</v>
      </c>
      <c r="R685" s="30">
        <f t="shared" si="417"/>
        <v>0</v>
      </c>
      <c r="S685" s="8">
        <f t="shared" si="409"/>
        <v>0</v>
      </c>
      <c r="T685" s="123">
        <f t="shared" si="418"/>
        <v>8.5599999999999996E-2</v>
      </c>
      <c r="U685" s="122">
        <f t="shared" si="425"/>
        <v>5</v>
      </c>
      <c r="V685" s="122">
        <v>252</v>
      </c>
      <c r="W685" s="121">
        <f t="shared" si="410"/>
        <v>1.0016309480000001</v>
      </c>
      <c r="X685" s="114">
        <f t="shared" si="411"/>
        <v>1.9534077000000001</v>
      </c>
      <c r="Y685" s="114">
        <f t="shared" si="412"/>
        <v>0</v>
      </c>
      <c r="Z685" s="126" t="str">
        <f t="shared" si="422"/>
        <v>A+J=</v>
      </c>
      <c r="AA685" s="119">
        <f t="shared" si="423"/>
        <v>44886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3">
        <f t="shared" si="413"/>
        <v>44862</v>
      </c>
      <c r="B686" s="114">
        <f t="shared" si="405"/>
        <v>1200.05752179</v>
      </c>
      <c r="C686" s="114">
        <f t="shared" si="419"/>
        <v>1000</v>
      </c>
      <c r="D686" s="115">
        <f t="shared" si="414"/>
        <v>6388.87</v>
      </c>
      <c r="E686" s="116">
        <f t="shared" si="427"/>
        <v>6370.34</v>
      </c>
      <c r="F686" s="117">
        <f t="shared" si="428"/>
        <v>44824</v>
      </c>
      <c r="G686" s="118">
        <f t="shared" si="406"/>
        <v>-2.9003564010536831E-3</v>
      </c>
      <c r="H686" s="119">
        <f t="shared" si="420"/>
        <v>44886</v>
      </c>
      <c r="I686" s="119">
        <f t="shared" si="407"/>
        <v>44886</v>
      </c>
      <c r="J686" s="120">
        <f t="shared" si="415"/>
        <v>20</v>
      </c>
      <c r="K686" s="120">
        <f t="shared" si="429"/>
        <v>6</v>
      </c>
      <c r="L686" s="8">
        <f t="shared" si="416"/>
        <v>1</v>
      </c>
      <c r="M686" s="121">
        <f t="shared" si="430"/>
        <v>1</v>
      </c>
      <c r="N686" s="121">
        <f t="shared" si="424"/>
        <v>1.1977130534892482</v>
      </c>
      <c r="O686" s="114">
        <f t="shared" si="426"/>
        <v>1.1977130499999999</v>
      </c>
      <c r="P686" s="114">
        <f t="shared" si="408"/>
        <v>1197.7130500000001</v>
      </c>
      <c r="Q686" s="11">
        <f t="shared" si="421"/>
        <v>0</v>
      </c>
      <c r="R686" s="30">
        <f t="shared" si="417"/>
        <v>0</v>
      </c>
      <c r="S686" s="8">
        <f t="shared" si="409"/>
        <v>0</v>
      </c>
      <c r="T686" s="123">
        <f t="shared" si="418"/>
        <v>8.5599999999999996E-2</v>
      </c>
      <c r="U686" s="122">
        <f t="shared" si="425"/>
        <v>6</v>
      </c>
      <c r="V686" s="122">
        <v>252</v>
      </c>
      <c r="W686" s="121">
        <f t="shared" si="410"/>
        <v>1.0019574570000001</v>
      </c>
      <c r="X686" s="114">
        <f t="shared" si="411"/>
        <v>2.3444717900000001</v>
      </c>
      <c r="Y686" s="114">
        <f t="shared" si="412"/>
        <v>0</v>
      </c>
      <c r="Z686" s="126" t="str">
        <f t="shared" si="422"/>
        <v>A+J=</v>
      </c>
      <c r="AA686" s="119">
        <f t="shared" si="423"/>
        <v>44886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3">
        <f t="shared" si="413"/>
        <v>44863</v>
      </c>
      <c r="B687" s="114">
        <f t="shared" si="405"/>
        <v>1200.4487128400001</v>
      </c>
      <c r="C687" s="114">
        <f t="shared" si="419"/>
        <v>1000</v>
      </c>
      <c r="D687" s="115">
        <f t="shared" si="414"/>
        <v>6388.87</v>
      </c>
      <c r="E687" s="116">
        <f t="shared" si="427"/>
        <v>6370.34</v>
      </c>
      <c r="F687" s="117">
        <f t="shared" si="428"/>
        <v>44824</v>
      </c>
      <c r="G687" s="118">
        <f t="shared" si="406"/>
        <v>-2.9003564010536831E-3</v>
      </c>
      <c r="H687" s="119">
        <f t="shared" si="420"/>
        <v>44886</v>
      </c>
      <c r="I687" s="119">
        <f t="shared" si="407"/>
        <v>44886</v>
      </c>
      <c r="J687" s="120">
        <f t="shared" si="415"/>
        <v>20</v>
      </c>
      <c r="K687" s="120">
        <f t="shared" si="429"/>
        <v>7</v>
      </c>
      <c r="L687" s="8">
        <f t="shared" si="416"/>
        <v>1</v>
      </c>
      <c r="M687" s="121">
        <f t="shared" si="430"/>
        <v>1</v>
      </c>
      <c r="N687" s="121">
        <f t="shared" si="424"/>
        <v>1.1977130534892482</v>
      </c>
      <c r="O687" s="114">
        <f t="shared" si="426"/>
        <v>1.1977130499999999</v>
      </c>
      <c r="P687" s="114">
        <f t="shared" si="408"/>
        <v>1197.7130500000001</v>
      </c>
      <c r="Q687" s="11">
        <f t="shared" si="421"/>
        <v>0</v>
      </c>
      <c r="R687" s="30">
        <f t="shared" si="417"/>
        <v>0</v>
      </c>
      <c r="S687" s="8">
        <f t="shared" si="409"/>
        <v>0</v>
      </c>
      <c r="T687" s="123">
        <f t="shared" si="418"/>
        <v>8.5599999999999996E-2</v>
      </c>
      <c r="U687" s="122">
        <f t="shared" si="425"/>
        <v>7</v>
      </c>
      <c r="V687" s="122">
        <v>252</v>
      </c>
      <c r="W687" s="121">
        <f t="shared" si="410"/>
        <v>1.0022840719999999</v>
      </c>
      <c r="X687" s="114">
        <f t="shared" si="411"/>
        <v>2.7356628399999998</v>
      </c>
      <c r="Y687" s="114">
        <f t="shared" si="412"/>
        <v>0</v>
      </c>
      <c r="Z687" s="126" t="str">
        <f t="shared" si="422"/>
        <v>A+J=</v>
      </c>
      <c r="AA687" s="119">
        <f t="shared" si="423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3">
        <f t="shared" si="413"/>
        <v>44864</v>
      </c>
      <c r="B688" s="114">
        <f t="shared" si="405"/>
        <v>1200.4487128400001</v>
      </c>
      <c r="C688" s="114">
        <f t="shared" si="419"/>
        <v>1000</v>
      </c>
      <c r="D688" s="115">
        <f t="shared" si="414"/>
        <v>6388.87</v>
      </c>
      <c r="E688" s="116">
        <f t="shared" si="427"/>
        <v>6370.34</v>
      </c>
      <c r="F688" s="117">
        <f t="shared" si="428"/>
        <v>44824</v>
      </c>
      <c r="G688" s="118">
        <f t="shared" si="406"/>
        <v>-2.9003564010536831E-3</v>
      </c>
      <c r="H688" s="119">
        <f t="shared" si="420"/>
        <v>44886</v>
      </c>
      <c r="I688" s="119">
        <f t="shared" si="407"/>
        <v>44886</v>
      </c>
      <c r="J688" s="120">
        <f t="shared" si="415"/>
        <v>20</v>
      </c>
      <c r="K688" s="120">
        <f t="shared" si="429"/>
        <v>7</v>
      </c>
      <c r="L688" s="8">
        <f t="shared" si="416"/>
        <v>1</v>
      </c>
      <c r="M688" s="121">
        <f t="shared" si="430"/>
        <v>1</v>
      </c>
      <c r="N688" s="121">
        <f t="shared" si="424"/>
        <v>1.1977130534892482</v>
      </c>
      <c r="O688" s="114">
        <f t="shared" si="426"/>
        <v>1.1977130499999999</v>
      </c>
      <c r="P688" s="114">
        <f t="shared" si="408"/>
        <v>1197.7130500000001</v>
      </c>
      <c r="Q688" s="11">
        <f t="shared" si="421"/>
        <v>0</v>
      </c>
      <c r="R688" s="30">
        <f t="shared" si="417"/>
        <v>0</v>
      </c>
      <c r="S688" s="8">
        <f t="shared" si="409"/>
        <v>0</v>
      </c>
      <c r="T688" s="123">
        <f t="shared" si="418"/>
        <v>8.5599999999999996E-2</v>
      </c>
      <c r="U688" s="122">
        <f t="shared" si="425"/>
        <v>7</v>
      </c>
      <c r="V688" s="122">
        <v>252</v>
      </c>
      <c r="W688" s="121">
        <f t="shared" si="410"/>
        <v>1.0022840719999999</v>
      </c>
      <c r="X688" s="114">
        <f t="shared" si="411"/>
        <v>2.7356628399999998</v>
      </c>
      <c r="Y688" s="114">
        <f t="shared" si="412"/>
        <v>0</v>
      </c>
      <c r="Z688" s="126" t="str">
        <f t="shared" si="422"/>
        <v>A+J=</v>
      </c>
      <c r="AA688" s="119">
        <f t="shared" si="423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3">
        <f t="shared" si="413"/>
        <v>44865</v>
      </c>
      <c r="B689" s="114">
        <f t="shared" si="405"/>
        <v>1200.4487128400001</v>
      </c>
      <c r="C689" s="114">
        <f t="shared" si="419"/>
        <v>1000</v>
      </c>
      <c r="D689" s="115">
        <f t="shared" si="414"/>
        <v>6388.87</v>
      </c>
      <c r="E689" s="116">
        <f t="shared" si="427"/>
        <v>6370.34</v>
      </c>
      <c r="F689" s="117">
        <f t="shared" si="428"/>
        <v>44824</v>
      </c>
      <c r="G689" s="118">
        <f t="shared" si="406"/>
        <v>-2.9003564010536831E-3</v>
      </c>
      <c r="H689" s="119">
        <f t="shared" si="420"/>
        <v>44886</v>
      </c>
      <c r="I689" s="119">
        <f t="shared" si="407"/>
        <v>44886</v>
      </c>
      <c r="J689" s="120">
        <f t="shared" si="415"/>
        <v>20</v>
      </c>
      <c r="K689" s="120">
        <f t="shared" si="429"/>
        <v>7</v>
      </c>
      <c r="L689" s="8">
        <f t="shared" si="416"/>
        <v>1</v>
      </c>
      <c r="M689" s="121">
        <f t="shared" si="430"/>
        <v>1</v>
      </c>
      <c r="N689" s="121">
        <f t="shared" si="424"/>
        <v>1.1977130534892482</v>
      </c>
      <c r="O689" s="114">
        <f t="shared" si="426"/>
        <v>1.1977130499999999</v>
      </c>
      <c r="P689" s="114">
        <f t="shared" si="408"/>
        <v>1197.7130500000001</v>
      </c>
      <c r="Q689" s="11">
        <f t="shared" si="421"/>
        <v>0</v>
      </c>
      <c r="R689" s="30">
        <f t="shared" si="417"/>
        <v>0</v>
      </c>
      <c r="S689" s="8">
        <f t="shared" si="409"/>
        <v>0</v>
      </c>
      <c r="T689" s="123">
        <f t="shared" si="418"/>
        <v>8.5599999999999996E-2</v>
      </c>
      <c r="U689" s="122">
        <f t="shared" si="425"/>
        <v>7</v>
      </c>
      <c r="V689" s="122">
        <v>252</v>
      </c>
      <c r="W689" s="121">
        <f t="shared" si="410"/>
        <v>1.0022840719999999</v>
      </c>
      <c r="X689" s="114">
        <f t="shared" si="411"/>
        <v>2.7356628399999998</v>
      </c>
      <c r="Y689" s="114">
        <f t="shared" si="412"/>
        <v>0</v>
      </c>
      <c r="Z689" s="126" t="str">
        <f t="shared" si="422"/>
        <v>A+J=</v>
      </c>
      <c r="AA689" s="119">
        <f t="shared" si="423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3">
        <f t="shared" si="413"/>
        <v>44866</v>
      </c>
      <c r="B690" s="114">
        <f t="shared" si="405"/>
        <v>1200.8400320400001</v>
      </c>
      <c r="C690" s="114">
        <f t="shared" si="419"/>
        <v>1000</v>
      </c>
      <c r="D690" s="115">
        <f t="shared" si="414"/>
        <v>6388.87</v>
      </c>
      <c r="E690" s="116">
        <f t="shared" si="427"/>
        <v>6370.34</v>
      </c>
      <c r="F690" s="117">
        <f t="shared" si="428"/>
        <v>44824</v>
      </c>
      <c r="G690" s="118">
        <f t="shared" si="406"/>
        <v>-2.9003564010536831E-3</v>
      </c>
      <c r="H690" s="119">
        <f t="shared" si="420"/>
        <v>44886</v>
      </c>
      <c r="I690" s="119">
        <f t="shared" si="407"/>
        <v>44886</v>
      </c>
      <c r="J690" s="120">
        <f t="shared" si="415"/>
        <v>20</v>
      </c>
      <c r="K690" s="120">
        <f t="shared" si="429"/>
        <v>8</v>
      </c>
      <c r="L690" s="8">
        <f t="shared" si="416"/>
        <v>1</v>
      </c>
      <c r="M690" s="121">
        <f t="shared" si="430"/>
        <v>1</v>
      </c>
      <c r="N690" s="121">
        <f t="shared" si="424"/>
        <v>1.1977130534892482</v>
      </c>
      <c r="O690" s="114">
        <f t="shared" si="426"/>
        <v>1.1977130499999999</v>
      </c>
      <c r="P690" s="114">
        <f t="shared" si="408"/>
        <v>1197.7130500000001</v>
      </c>
      <c r="Q690" s="11">
        <f t="shared" si="421"/>
        <v>0</v>
      </c>
      <c r="R690" s="30">
        <f t="shared" si="417"/>
        <v>0</v>
      </c>
      <c r="S690" s="8">
        <f t="shared" si="409"/>
        <v>0</v>
      </c>
      <c r="T690" s="123">
        <f t="shared" si="418"/>
        <v>8.5599999999999996E-2</v>
      </c>
      <c r="U690" s="122">
        <f t="shared" si="425"/>
        <v>8</v>
      </c>
      <c r="V690" s="122">
        <v>252</v>
      </c>
      <c r="W690" s="121">
        <f t="shared" si="410"/>
        <v>1.002610794</v>
      </c>
      <c r="X690" s="114">
        <f t="shared" si="411"/>
        <v>3.1269820400000001</v>
      </c>
      <c r="Y690" s="114">
        <f t="shared" si="412"/>
        <v>0</v>
      </c>
      <c r="Z690" s="126" t="str">
        <f t="shared" si="422"/>
        <v>A+J=</v>
      </c>
      <c r="AA690" s="119">
        <f t="shared" si="423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413"/>
        <v>44867</v>
      </c>
      <c r="B691" s="114">
        <f t="shared" si="405"/>
        <v>1201.2314782000001</v>
      </c>
      <c r="C691" s="114">
        <f t="shared" si="419"/>
        <v>1000</v>
      </c>
      <c r="D691" s="115">
        <f t="shared" si="414"/>
        <v>6388.87</v>
      </c>
      <c r="E691" s="116">
        <f t="shared" si="427"/>
        <v>6370.34</v>
      </c>
      <c r="F691" s="117">
        <f t="shared" si="428"/>
        <v>44824</v>
      </c>
      <c r="G691" s="118">
        <f t="shared" si="406"/>
        <v>-2.9003564010536831E-3</v>
      </c>
      <c r="H691" s="119">
        <f t="shared" si="420"/>
        <v>44886</v>
      </c>
      <c r="I691" s="119">
        <f t="shared" si="407"/>
        <v>44886</v>
      </c>
      <c r="J691" s="120">
        <f t="shared" si="415"/>
        <v>20</v>
      </c>
      <c r="K691" s="120">
        <f t="shared" si="429"/>
        <v>9</v>
      </c>
      <c r="L691" s="8">
        <f t="shared" si="416"/>
        <v>1</v>
      </c>
      <c r="M691" s="121">
        <f t="shared" si="430"/>
        <v>1</v>
      </c>
      <c r="N691" s="121">
        <f t="shared" si="424"/>
        <v>1.1977130534892482</v>
      </c>
      <c r="O691" s="114">
        <f t="shared" si="426"/>
        <v>1.1977130499999999</v>
      </c>
      <c r="P691" s="114">
        <f t="shared" si="408"/>
        <v>1197.7130500000001</v>
      </c>
      <c r="Q691" s="11">
        <f t="shared" si="421"/>
        <v>0</v>
      </c>
      <c r="R691" s="30">
        <f t="shared" si="417"/>
        <v>0</v>
      </c>
      <c r="S691" s="8">
        <f t="shared" si="409"/>
        <v>0</v>
      </c>
      <c r="T691" s="123">
        <f t="shared" si="418"/>
        <v>8.5599999999999996E-2</v>
      </c>
      <c r="U691" s="122">
        <f t="shared" si="425"/>
        <v>9</v>
      </c>
      <c r="V691" s="122">
        <v>252</v>
      </c>
      <c r="W691" s="121">
        <f t="shared" si="410"/>
        <v>1.0029376219999999</v>
      </c>
      <c r="X691" s="114">
        <f t="shared" si="411"/>
        <v>3.5184281999999998</v>
      </c>
      <c r="Y691" s="114">
        <f t="shared" si="412"/>
        <v>0</v>
      </c>
      <c r="Z691" s="126" t="str">
        <f t="shared" si="422"/>
        <v>A+J=</v>
      </c>
      <c r="AA691" s="119">
        <f t="shared" si="423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413"/>
        <v>44868</v>
      </c>
      <c r="B692" s="114">
        <f t="shared" si="405"/>
        <v>1201.2314782000001</v>
      </c>
      <c r="C692" s="114">
        <f t="shared" si="419"/>
        <v>1000</v>
      </c>
      <c r="D692" s="115">
        <f t="shared" si="414"/>
        <v>6388.87</v>
      </c>
      <c r="E692" s="116">
        <f t="shared" si="427"/>
        <v>6370.34</v>
      </c>
      <c r="F692" s="117">
        <f t="shared" si="428"/>
        <v>44824</v>
      </c>
      <c r="G692" s="118">
        <f t="shared" si="406"/>
        <v>-2.9003564010536831E-3</v>
      </c>
      <c r="H692" s="119">
        <f t="shared" si="420"/>
        <v>44886</v>
      </c>
      <c r="I692" s="119">
        <f t="shared" si="407"/>
        <v>44886</v>
      </c>
      <c r="J692" s="120">
        <f t="shared" si="415"/>
        <v>20</v>
      </c>
      <c r="K692" s="120">
        <f t="shared" si="429"/>
        <v>9</v>
      </c>
      <c r="L692" s="8">
        <f t="shared" si="416"/>
        <v>1</v>
      </c>
      <c r="M692" s="121">
        <f t="shared" si="430"/>
        <v>1</v>
      </c>
      <c r="N692" s="121">
        <f t="shared" si="424"/>
        <v>1.1977130534892482</v>
      </c>
      <c r="O692" s="114">
        <f t="shared" si="426"/>
        <v>1.1977130499999999</v>
      </c>
      <c r="P692" s="114">
        <f t="shared" si="408"/>
        <v>1197.7130500000001</v>
      </c>
      <c r="Q692" s="11">
        <f t="shared" si="421"/>
        <v>0</v>
      </c>
      <c r="R692" s="30">
        <f t="shared" si="417"/>
        <v>0</v>
      </c>
      <c r="S692" s="8">
        <f t="shared" si="409"/>
        <v>0</v>
      </c>
      <c r="T692" s="123">
        <f t="shared" si="418"/>
        <v>8.5599999999999996E-2</v>
      </c>
      <c r="U692" s="122">
        <f t="shared" si="425"/>
        <v>9</v>
      </c>
      <c r="V692" s="122">
        <v>252</v>
      </c>
      <c r="W692" s="121">
        <f t="shared" si="410"/>
        <v>1.0029376219999999</v>
      </c>
      <c r="X692" s="114">
        <f t="shared" si="411"/>
        <v>3.5184281999999998</v>
      </c>
      <c r="Y692" s="114">
        <f t="shared" si="412"/>
        <v>0</v>
      </c>
      <c r="Z692" s="126" t="str">
        <f t="shared" si="422"/>
        <v>A+J=</v>
      </c>
      <c r="AA692" s="119">
        <f t="shared" si="423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413"/>
        <v>44869</v>
      </c>
      <c r="B693" s="114">
        <f t="shared" si="405"/>
        <v>1201.6230513200001</v>
      </c>
      <c r="C693" s="114">
        <f t="shared" si="419"/>
        <v>1000</v>
      </c>
      <c r="D693" s="115">
        <f t="shared" si="414"/>
        <v>6388.87</v>
      </c>
      <c r="E693" s="116">
        <f t="shared" si="427"/>
        <v>6370.34</v>
      </c>
      <c r="F693" s="117">
        <f t="shared" si="428"/>
        <v>44824</v>
      </c>
      <c r="G693" s="118">
        <f t="shared" si="406"/>
        <v>-2.9003564010536831E-3</v>
      </c>
      <c r="H693" s="119">
        <f t="shared" si="420"/>
        <v>44886</v>
      </c>
      <c r="I693" s="119">
        <f t="shared" si="407"/>
        <v>44886</v>
      </c>
      <c r="J693" s="120">
        <f t="shared" si="415"/>
        <v>20</v>
      </c>
      <c r="K693" s="120">
        <f t="shared" si="429"/>
        <v>10</v>
      </c>
      <c r="L693" s="8">
        <f t="shared" si="416"/>
        <v>1</v>
      </c>
      <c r="M693" s="121">
        <f t="shared" si="430"/>
        <v>1</v>
      </c>
      <c r="N693" s="121">
        <f t="shared" si="424"/>
        <v>1.1977130534892482</v>
      </c>
      <c r="O693" s="114">
        <f t="shared" si="426"/>
        <v>1.1977130499999999</v>
      </c>
      <c r="P693" s="114">
        <f t="shared" si="408"/>
        <v>1197.7130500000001</v>
      </c>
      <c r="Q693" s="11">
        <f t="shared" si="421"/>
        <v>0</v>
      </c>
      <c r="R693" s="30">
        <f t="shared" si="417"/>
        <v>0</v>
      </c>
      <c r="S693" s="8">
        <f t="shared" si="409"/>
        <v>0</v>
      </c>
      <c r="T693" s="123">
        <f t="shared" si="418"/>
        <v>8.5599999999999996E-2</v>
      </c>
      <c r="U693" s="122">
        <f t="shared" si="425"/>
        <v>10</v>
      </c>
      <c r="V693" s="122">
        <v>252</v>
      </c>
      <c r="W693" s="121">
        <f t="shared" si="410"/>
        <v>1.003264556</v>
      </c>
      <c r="X693" s="114">
        <f t="shared" si="411"/>
        <v>3.9100013200000001</v>
      </c>
      <c r="Y693" s="114">
        <f t="shared" si="412"/>
        <v>0</v>
      </c>
      <c r="Z693" s="126" t="str">
        <f t="shared" si="422"/>
        <v>A+J=</v>
      </c>
      <c r="AA693" s="119">
        <f t="shared" si="423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413"/>
        <v>44870</v>
      </c>
      <c r="B694" s="114">
        <f t="shared" si="405"/>
        <v>1202.01475379</v>
      </c>
      <c r="C694" s="114">
        <f t="shared" si="419"/>
        <v>1000</v>
      </c>
      <c r="D694" s="115">
        <f t="shared" si="414"/>
        <v>6388.87</v>
      </c>
      <c r="E694" s="116">
        <f t="shared" si="427"/>
        <v>6370.34</v>
      </c>
      <c r="F694" s="117">
        <f t="shared" si="428"/>
        <v>44824</v>
      </c>
      <c r="G694" s="118">
        <f t="shared" si="406"/>
        <v>-2.9003564010536831E-3</v>
      </c>
      <c r="H694" s="119">
        <f t="shared" si="420"/>
        <v>44886</v>
      </c>
      <c r="I694" s="119">
        <f t="shared" si="407"/>
        <v>44886</v>
      </c>
      <c r="J694" s="120">
        <f t="shared" si="415"/>
        <v>20</v>
      </c>
      <c r="K694" s="120">
        <f t="shared" si="429"/>
        <v>11</v>
      </c>
      <c r="L694" s="8">
        <f t="shared" si="416"/>
        <v>1</v>
      </c>
      <c r="M694" s="121">
        <f t="shared" si="430"/>
        <v>1</v>
      </c>
      <c r="N694" s="121">
        <f t="shared" si="424"/>
        <v>1.1977130534892482</v>
      </c>
      <c r="O694" s="114">
        <f t="shared" si="426"/>
        <v>1.1977130499999999</v>
      </c>
      <c r="P694" s="114">
        <f t="shared" si="408"/>
        <v>1197.7130500000001</v>
      </c>
      <c r="Q694" s="11">
        <f t="shared" si="421"/>
        <v>0</v>
      </c>
      <c r="R694" s="30">
        <f t="shared" si="417"/>
        <v>0</v>
      </c>
      <c r="S694" s="8">
        <f t="shared" si="409"/>
        <v>0</v>
      </c>
      <c r="T694" s="123">
        <f t="shared" si="418"/>
        <v>8.5599999999999996E-2</v>
      </c>
      <c r="U694" s="122">
        <f t="shared" si="425"/>
        <v>11</v>
      </c>
      <c r="V694" s="122">
        <v>252</v>
      </c>
      <c r="W694" s="121">
        <f t="shared" si="410"/>
        <v>1.0035915980000001</v>
      </c>
      <c r="X694" s="114">
        <f t="shared" si="411"/>
        <v>4.3017037900000004</v>
      </c>
      <c r="Y694" s="114">
        <f t="shared" si="412"/>
        <v>0</v>
      </c>
      <c r="Z694" s="126" t="str">
        <f t="shared" si="422"/>
        <v>A+J=</v>
      </c>
      <c r="AA694" s="119">
        <f t="shared" si="423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413"/>
        <v>44871</v>
      </c>
      <c r="B695" s="114">
        <f t="shared" si="405"/>
        <v>1202.01475379</v>
      </c>
      <c r="C695" s="114">
        <f t="shared" si="419"/>
        <v>1000</v>
      </c>
      <c r="D695" s="115">
        <f t="shared" si="414"/>
        <v>6388.87</v>
      </c>
      <c r="E695" s="116">
        <f t="shared" si="427"/>
        <v>6370.34</v>
      </c>
      <c r="F695" s="117">
        <f t="shared" si="428"/>
        <v>44824</v>
      </c>
      <c r="G695" s="118">
        <f t="shared" si="406"/>
        <v>-2.9003564010536831E-3</v>
      </c>
      <c r="H695" s="119">
        <f t="shared" si="420"/>
        <v>44886</v>
      </c>
      <c r="I695" s="119">
        <f t="shared" si="407"/>
        <v>44886</v>
      </c>
      <c r="J695" s="120">
        <f t="shared" si="415"/>
        <v>20</v>
      </c>
      <c r="K695" s="120">
        <f t="shared" si="429"/>
        <v>11</v>
      </c>
      <c r="L695" s="8">
        <f t="shared" si="416"/>
        <v>1</v>
      </c>
      <c r="M695" s="121">
        <f t="shared" si="430"/>
        <v>1</v>
      </c>
      <c r="N695" s="121">
        <f t="shared" si="424"/>
        <v>1.1977130534892482</v>
      </c>
      <c r="O695" s="114">
        <f t="shared" si="426"/>
        <v>1.1977130499999999</v>
      </c>
      <c r="P695" s="114">
        <f t="shared" si="408"/>
        <v>1197.7130500000001</v>
      </c>
      <c r="Q695" s="11">
        <f t="shared" si="421"/>
        <v>0</v>
      </c>
      <c r="R695" s="30">
        <f t="shared" si="417"/>
        <v>0</v>
      </c>
      <c r="S695" s="8">
        <f t="shared" si="409"/>
        <v>0</v>
      </c>
      <c r="T695" s="123">
        <f t="shared" si="418"/>
        <v>8.5599999999999996E-2</v>
      </c>
      <c r="U695" s="122">
        <f t="shared" si="425"/>
        <v>11</v>
      </c>
      <c r="V695" s="122">
        <v>252</v>
      </c>
      <c r="W695" s="121">
        <f t="shared" si="410"/>
        <v>1.0035915980000001</v>
      </c>
      <c r="X695" s="114">
        <f t="shared" si="411"/>
        <v>4.3017037900000004</v>
      </c>
      <c r="Y695" s="114">
        <f t="shared" si="412"/>
        <v>0</v>
      </c>
      <c r="Z695" s="126" t="str">
        <f t="shared" si="422"/>
        <v>A+J=</v>
      </c>
      <c r="AA695" s="119">
        <f t="shared" si="423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413"/>
        <v>44872</v>
      </c>
      <c r="B696" s="114">
        <f t="shared" si="405"/>
        <v>1202.01475379</v>
      </c>
      <c r="C696" s="114">
        <f t="shared" si="419"/>
        <v>1000</v>
      </c>
      <c r="D696" s="115">
        <f t="shared" si="414"/>
        <v>6388.87</v>
      </c>
      <c r="E696" s="116">
        <f t="shared" si="427"/>
        <v>6370.34</v>
      </c>
      <c r="F696" s="117">
        <f t="shared" si="428"/>
        <v>44824</v>
      </c>
      <c r="G696" s="118">
        <f t="shared" si="406"/>
        <v>-2.9003564010536831E-3</v>
      </c>
      <c r="H696" s="119">
        <f t="shared" si="420"/>
        <v>44886</v>
      </c>
      <c r="I696" s="119">
        <f t="shared" si="407"/>
        <v>44886</v>
      </c>
      <c r="J696" s="120">
        <f t="shared" si="415"/>
        <v>20</v>
      </c>
      <c r="K696" s="120">
        <f t="shared" si="429"/>
        <v>11</v>
      </c>
      <c r="L696" s="8">
        <f t="shared" si="416"/>
        <v>1</v>
      </c>
      <c r="M696" s="121">
        <f t="shared" si="430"/>
        <v>1</v>
      </c>
      <c r="N696" s="121">
        <f t="shared" si="424"/>
        <v>1.1977130534892482</v>
      </c>
      <c r="O696" s="114">
        <f t="shared" si="426"/>
        <v>1.1977130499999999</v>
      </c>
      <c r="P696" s="114">
        <f t="shared" si="408"/>
        <v>1197.7130500000001</v>
      </c>
      <c r="Q696" s="11">
        <f t="shared" si="421"/>
        <v>0</v>
      </c>
      <c r="R696" s="30">
        <f t="shared" si="417"/>
        <v>0</v>
      </c>
      <c r="S696" s="8">
        <f t="shared" si="409"/>
        <v>0</v>
      </c>
      <c r="T696" s="123">
        <f t="shared" si="418"/>
        <v>8.5599999999999996E-2</v>
      </c>
      <c r="U696" s="122">
        <f t="shared" si="425"/>
        <v>11</v>
      </c>
      <c r="V696" s="122">
        <v>252</v>
      </c>
      <c r="W696" s="121">
        <f t="shared" si="410"/>
        <v>1.0035915980000001</v>
      </c>
      <c r="X696" s="114">
        <f t="shared" si="411"/>
        <v>4.3017037900000004</v>
      </c>
      <c r="Y696" s="114">
        <f t="shared" si="412"/>
        <v>0</v>
      </c>
      <c r="Z696" s="126" t="str">
        <f t="shared" si="422"/>
        <v>A+J=</v>
      </c>
      <c r="AA696" s="119">
        <f t="shared" si="423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413"/>
        <v>44873</v>
      </c>
      <c r="B697" s="114">
        <f t="shared" si="405"/>
        <v>1202.4065820200001</v>
      </c>
      <c r="C697" s="114">
        <f t="shared" si="419"/>
        <v>1000</v>
      </c>
      <c r="D697" s="115">
        <f t="shared" si="414"/>
        <v>6388.87</v>
      </c>
      <c r="E697" s="116">
        <f t="shared" si="427"/>
        <v>6370.34</v>
      </c>
      <c r="F697" s="117">
        <f t="shared" si="428"/>
        <v>44824</v>
      </c>
      <c r="G697" s="118">
        <f t="shared" si="406"/>
        <v>-2.9003564010536831E-3</v>
      </c>
      <c r="H697" s="119">
        <f t="shared" si="420"/>
        <v>44886</v>
      </c>
      <c r="I697" s="119">
        <f t="shared" si="407"/>
        <v>44886</v>
      </c>
      <c r="J697" s="120">
        <f t="shared" si="415"/>
        <v>20</v>
      </c>
      <c r="K697" s="120">
        <f t="shared" si="429"/>
        <v>12</v>
      </c>
      <c r="L697" s="8">
        <f t="shared" si="416"/>
        <v>1</v>
      </c>
      <c r="M697" s="121">
        <f t="shared" si="430"/>
        <v>1</v>
      </c>
      <c r="N697" s="121">
        <f t="shared" si="424"/>
        <v>1.1977130534892482</v>
      </c>
      <c r="O697" s="114">
        <f t="shared" si="426"/>
        <v>1.1977130499999999</v>
      </c>
      <c r="P697" s="114">
        <f t="shared" si="408"/>
        <v>1197.7130500000001</v>
      </c>
      <c r="Q697" s="11">
        <f t="shared" si="421"/>
        <v>0</v>
      </c>
      <c r="R697" s="30">
        <f t="shared" si="417"/>
        <v>0</v>
      </c>
      <c r="S697" s="8">
        <f t="shared" si="409"/>
        <v>0</v>
      </c>
      <c r="T697" s="123">
        <f t="shared" si="418"/>
        <v>8.5599999999999996E-2</v>
      </c>
      <c r="U697" s="122">
        <f t="shared" si="425"/>
        <v>12</v>
      </c>
      <c r="V697" s="122">
        <v>252</v>
      </c>
      <c r="W697" s="121">
        <f t="shared" si="410"/>
        <v>1.003918745</v>
      </c>
      <c r="X697" s="114">
        <f t="shared" si="411"/>
        <v>4.6935320200000001</v>
      </c>
      <c r="Y697" s="114">
        <f t="shared" si="412"/>
        <v>0</v>
      </c>
      <c r="Z697" s="126" t="str">
        <f t="shared" si="422"/>
        <v>A+J=</v>
      </c>
      <c r="AA697" s="119">
        <f t="shared" si="423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413"/>
        <v>44874</v>
      </c>
      <c r="B698" s="114">
        <f t="shared" si="405"/>
        <v>1202.79853961</v>
      </c>
      <c r="C698" s="114">
        <f t="shared" si="419"/>
        <v>1000</v>
      </c>
      <c r="D698" s="115">
        <f t="shared" si="414"/>
        <v>6388.87</v>
      </c>
      <c r="E698" s="116">
        <f t="shared" si="427"/>
        <v>6370.34</v>
      </c>
      <c r="F698" s="117">
        <f t="shared" si="428"/>
        <v>44824</v>
      </c>
      <c r="G698" s="118">
        <f t="shared" si="406"/>
        <v>-2.9003564010536831E-3</v>
      </c>
      <c r="H698" s="119">
        <f t="shared" si="420"/>
        <v>44886</v>
      </c>
      <c r="I698" s="119">
        <f t="shared" si="407"/>
        <v>44886</v>
      </c>
      <c r="J698" s="120">
        <f t="shared" si="415"/>
        <v>20</v>
      </c>
      <c r="K698" s="120">
        <f t="shared" si="429"/>
        <v>13</v>
      </c>
      <c r="L698" s="8">
        <f t="shared" si="416"/>
        <v>1</v>
      </c>
      <c r="M698" s="121">
        <f t="shared" si="430"/>
        <v>1</v>
      </c>
      <c r="N698" s="121">
        <f t="shared" si="424"/>
        <v>1.1977130534892482</v>
      </c>
      <c r="O698" s="114">
        <f t="shared" si="426"/>
        <v>1.1977130499999999</v>
      </c>
      <c r="P698" s="114">
        <f t="shared" si="408"/>
        <v>1197.7130500000001</v>
      </c>
      <c r="Q698" s="11">
        <f t="shared" si="421"/>
        <v>0</v>
      </c>
      <c r="R698" s="30">
        <f t="shared" si="417"/>
        <v>0</v>
      </c>
      <c r="S698" s="8">
        <f t="shared" si="409"/>
        <v>0</v>
      </c>
      <c r="T698" s="123">
        <f t="shared" si="418"/>
        <v>8.5599999999999996E-2</v>
      </c>
      <c r="U698" s="122">
        <f t="shared" si="425"/>
        <v>13</v>
      </c>
      <c r="V698" s="122">
        <v>252</v>
      </c>
      <c r="W698" s="121">
        <f t="shared" si="410"/>
        <v>1.004246</v>
      </c>
      <c r="X698" s="114">
        <f t="shared" si="411"/>
        <v>5.0854896099999998</v>
      </c>
      <c r="Y698" s="114">
        <f t="shared" si="412"/>
        <v>0</v>
      </c>
      <c r="Z698" s="126" t="str">
        <f t="shared" si="422"/>
        <v>A+J=</v>
      </c>
      <c r="AA698" s="119">
        <f t="shared" si="423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413"/>
        <v>44875</v>
      </c>
      <c r="B699" s="114">
        <f t="shared" si="405"/>
        <v>1203.1906241500001</v>
      </c>
      <c r="C699" s="114">
        <f t="shared" si="419"/>
        <v>1000</v>
      </c>
      <c r="D699" s="115">
        <f t="shared" si="414"/>
        <v>6388.87</v>
      </c>
      <c r="E699" s="116">
        <f t="shared" si="427"/>
        <v>6370.34</v>
      </c>
      <c r="F699" s="117">
        <f t="shared" si="428"/>
        <v>44824</v>
      </c>
      <c r="G699" s="118">
        <f t="shared" si="406"/>
        <v>-2.9003564010536831E-3</v>
      </c>
      <c r="H699" s="119">
        <f t="shared" si="420"/>
        <v>44886</v>
      </c>
      <c r="I699" s="119">
        <f t="shared" si="407"/>
        <v>44886</v>
      </c>
      <c r="J699" s="120">
        <f t="shared" si="415"/>
        <v>20</v>
      </c>
      <c r="K699" s="120">
        <f t="shared" si="429"/>
        <v>14</v>
      </c>
      <c r="L699" s="8">
        <f t="shared" si="416"/>
        <v>1</v>
      </c>
      <c r="M699" s="121">
        <f t="shared" si="430"/>
        <v>1</v>
      </c>
      <c r="N699" s="121">
        <f t="shared" si="424"/>
        <v>1.1977130534892482</v>
      </c>
      <c r="O699" s="114">
        <f t="shared" si="426"/>
        <v>1.1977130499999999</v>
      </c>
      <c r="P699" s="114">
        <f t="shared" si="408"/>
        <v>1197.7130500000001</v>
      </c>
      <c r="Q699" s="11">
        <f t="shared" si="421"/>
        <v>0</v>
      </c>
      <c r="R699" s="30">
        <f t="shared" si="417"/>
        <v>0</v>
      </c>
      <c r="S699" s="8">
        <f t="shared" si="409"/>
        <v>0</v>
      </c>
      <c r="T699" s="123">
        <f t="shared" si="418"/>
        <v>8.5599999999999996E-2</v>
      </c>
      <c r="U699" s="122">
        <f t="shared" si="425"/>
        <v>14</v>
      </c>
      <c r="V699" s="122">
        <v>252</v>
      </c>
      <c r="W699" s="121">
        <f t="shared" si="410"/>
        <v>1.0045733610000001</v>
      </c>
      <c r="X699" s="114">
        <f t="shared" si="411"/>
        <v>5.4775741499999997</v>
      </c>
      <c r="Y699" s="114">
        <f t="shared" si="412"/>
        <v>0</v>
      </c>
      <c r="Z699" s="126" t="str">
        <f t="shared" si="422"/>
        <v>A+J=</v>
      </c>
      <c r="AA699" s="119">
        <f t="shared" si="423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413"/>
        <v>44876</v>
      </c>
      <c r="B700" s="114">
        <f t="shared" si="405"/>
        <v>1203.58283684</v>
      </c>
      <c r="C700" s="114">
        <f t="shared" si="419"/>
        <v>1000</v>
      </c>
      <c r="D700" s="115">
        <f t="shared" si="414"/>
        <v>6388.87</v>
      </c>
      <c r="E700" s="116">
        <f t="shared" si="427"/>
        <v>6370.34</v>
      </c>
      <c r="F700" s="117">
        <f t="shared" si="428"/>
        <v>44824</v>
      </c>
      <c r="G700" s="118">
        <f t="shared" si="406"/>
        <v>-2.9003564010536831E-3</v>
      </c>
      <c r="H700" s="119">
        <f t="shared" si="420"/>
        <v>44886</v>
      </c>
      <c r="I700" s="119">
        <f t="shared" si="407"/>
        <v>44886</v>
      </c>
      <c r="J700" s="120">
        <f t="shared" si="415"/>
        <v>20</v>
      </c>
      <c r="K700" s="120">
        <f t="shared" si="429"/>
        <v>15</v>
      </c>
      <c r="L700" s="8">
        <f t="shared" si="416"/>
        <v>1</v>
      </c>
      <c r="M700" s="121">
        <f t="shared" si="430"/>
        <v>1</v>
      </c>
      <c r="N700" s="121">
        <f t="shared" si="424"/>
        <v>1.1977130534892482</v>
      </c>
      <c r="O700" s="114">
        <f t="shared" si="426"/>
        <v>1.1977130499999999</v>
      </c>
      <c r="P700" s="114">
        <f t="shared" si="408"/>
        <v>1197.7130500000001</v>
      </c>
      <c r="Q700" s="11">
        <f t="shared" si="421"/>
        <v>0</v>
      </c>
      <c r="R700" s="30">
        <f t="shared" si="417"/>
        <v>0</v>
      </c>
      <c r="S700" s="8">
        <f t="shared" si="409"/>
        <v>0</v>
      </c>
      <c r="T700" s="123">
        <f t="shared" si="418"/>
        <v>8.5599999999999996E-2</v>
      </c>
      <c r="U700" s="122">
        <f t="shared" si="425"/>
        <v>15</v>
      </c>
      <c r="V700" s="122">
        <v>252</v>
      </c>
      <c r="W700" s="121">
        <f t="shared" si="410"/>
        <v>1.0049008290000001</v>
      </c>
      <c r="X700" s="114">
        <f t="shared" si="411"/>
        <v>5.8697868399999997</v>
      </c>
      <c r="Y700" s="114">
        <f t="shared" si="412"/>
        <v>0</v>
      </c>
      <c r="Z700" s="126" t="str">
        <f t="shared" si="422"/>
        <v>A+J=</v>
      </c>
      <c r="AA700" s="119">
        <f t="shared" si="423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413"/>
        <v>44877</v>
      </c>
      <c r="B701" s="114">
        <f t="shared" si="405"/>
        <v>1203.9751765000001</v>
      </c>
      <c r="C701" s="114">
        <f t="shared" si="419"/>
        <v>1000</v>
      </c>
      <c r="D701" s="115">
        <f t="shared" si="414"/>
        <v>6388.87</v>
      </c>
      <c r="E701" s="116">
        <f t="shared" si="427"/>
        <v>6370.34</v>
      </c>
      <c r="F701" s="117">
        <f t="shared" si="428"/>
        <v>44824</v>
      </c>
      <c r="G701" s="118">
        <f t="shared" si="406"/>
        <v>-2.9003564010536831E-3</v>
      </c>
      <c r="H701" s="119">
        <f t="shared" si="420"/>
        <v>44886</v>
      </c>
      <c r="I701" s="119">
        <f t="shared" si="407"/>
        <v>44886</v>
      </c>
      <c r="J701" s="120">
        <f t="shared" si="415"/>
        <v>20</v>
      </c>
      <c r="K701" s="120">
        <f t="shared" si="429"/>
        <v>16</v>
      </c>
      <c r="L701" s="8">
        <f t="shared" si="416"/>
        <v>1</v>
      </c>
      <c r="M701" s="121">
        <f t="shared" si="430"/>
        <v>1</v>
      </c>
      <c r="N701" s="121">
        <f t="shared" si="424"/>
        <v>1.1977130534892482</v>
      </c>
      <c r="O701" s="114">
        <f t="shared" si="426"/>
        <v>1.1977130499999999</v>
      </c>
      <c r="P701" s="114">
        <f t="shared" si="408"/>
        <v>1197.7130500000001</v>
      </c>
      <c r="Q701" s="11">
        <f t="shared" si="421"/>
        <v>0</v>
      </c>
      <c r="R701" s="30">
        <f t="shared" si="417"/>
        <v>0</v>
      </c>
      <c r="S701" s="8">
        <f t="shared" si="409"/>
        <v>0</v>
      </c>
      <c r="T701" s="123">
        <f t="shared" si="418"/>
        <v>8.5599999999999996E-2</v>
      </c>
      <c r="U701" s="122">
        <f t="shared" si="425"/>
        <v>16</v>
      </c>
      <c r="V701" s="122">
        <v>252</v>
      </c>
      <c r="W701" s="121">
        <f t="shared" si="410"/>
        <v>1.005228403</v>
      </c>
      <c r="X701" s="114">
        <f t="shared" si="411"/>
        <v>6.2621264999999999</v>
      </c>
      <c r="Y701" s="114">
        <f t="shared" si="412"/>
        <v>0</v>
      </c>
      <c r="Z701" s="126" t="str">
        <f t="shared" si="422"/>
        <v>A+J=</v>
      </c>
      <c r="AA701" s="119">
        <f t="shared" si="423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413"/>
        <v>44878</v>
      </c>
      <c r="B702" s="114">
        <f t="shared" si="405"/>
        <v>1203.9751765000001</v>
      </c>
      <c r="C702" s="114">
        <f t="shared" si="419"/>
        <v>1000</v>
      </c>
      <c r="D702" s="115">
        <f t="shared" si="414"/>
        <v>6388.87</v>
      </c>
      <c r="E702" s="116">
        <f t="shared" si="427"/>
        <v>6370.34</v>
      </c>
      <c r="F702" s="117">
        <f t="shared" si="428"/>
        <v>44824</v>
      </c>
      <c r="G702" s="118">
        <f t="shared" si="406"/>
        <v>-2.9003564010536831E-3</v>
      </c>
      <c r="H702" s="119">
        <f t="shared" si="420"/>
        <v>44886</v>
      </c>
      <c r="I702" s="119">
        <f t="shared" si="407"/>
        <v>44886</v>
      </c>
      <c r="J702" s="120">
        <f t="shared" si="415"/>
        <v>20</v>
      </c>
      <c r="K702" s="120">
        <f t="shared" si="429"/>
        <v>16</v>
      </c>
      <c r="L702" s="8">
        <f t="shared" si="416"/>
        <v>1</v>
      </c>
      <c r="M702" s="121">
        <f t="shared" si="430"/>
        <v>1</v>
      </c>
      <c r="N702" s="121">
        <f t="shared" si="424"/>
        <v>1.1977130534892482</v>
      </c>
      <c r="O702" s="114">
        <f t="shared" si="426"/>
        <v>1.1977130499999999</v>
      </c>
      <c r="P702" s="114">
        <f t="shared" si="408"/>
        <v>1197.7130500000001</v>
      </c>
      <c r="Q702" s="11">
        <f t="shared" si="421"/>
        <v>0</v>
      </c>
      <c r="R702" s="30">
        <f t="shared" si="417"/>
        <v>0</v>
      </c>
      <c r="S702" s="8">
        <f t="shared" si="409"/>
        <v>0</v>
      </c>
      <c r="T702" s="123">
        <f t="shared" si="418"/>
        <v>8.5599999999999996E-2</v>
      </c>
      <c r="U702" s="122">
        <f t="shared" si="425"/>
        <v>16</v>
      </c>
      <c r="V702" s="122">
        <v>252</v>
      </c>
      <c r="W702" s="121">
        <f t="shared" si="410"/>
        <v>1.005228403</v>
      </c>
      <c r="X702" s="114">
        <f t="shared" si="411"/>
        <v>6.2621264999999999</v>
      </c>
      <c r="Y702" s="114">
        <f t="shared" si="412"/>
        <v>0</v>
      </c>
      <c r="Z702" s="126" t="str">
        <f t="shared" si="422"/>
        <v>A+J=</v>
      </c>
      <c r="AA702" s="119">
        <f t="shared" si="423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413"/>
        <v>44879</v>
      </c>
      <c r="B703" s="114">
        <f t="shared" si="405"/>
        <v>1203.9751765000001</v>
      </c>
      <c r="C703" s="114">
        <f t="shared" si="419"/>
        <v>1000</v>
      </c>
      <c r="D703" s="115">
        <f t="shared" si="414"/>
        <v>6388.87</v>
      </c>
      <c r="E703" s="116">
        <f t="shared" si="427"/>
        <v>6370.34</v>
      </c>
      <c r="F703" s="117">
        <f t="shared" si="428"/>
        <v>44824</v>
      </c>
      <c r="G703" s="118">
        <f t="shared" si="406"/>
        <v>-2.9003564010536831E-3</v>
      </c>
      <c r="H703" s="119">
        <f t="shared" si="420"/>
        <v>44886</v>
      </c>
      <c r="I703" s="119">
        <f t="shared" si="407"/>
        <v>44886</v>
      </c>
      <c r="J703" s="120">
        <f t="shared" si="415"/>
        <v>20</v>
      </c>
      <c r="K703" s="120">
        <f t="shared" si="429"/>
        <v>16</v>
      </c>
      <c r="L703" s="8">
        <f t="shared" si="416"/>
        <v>1</v>
      </c>
      <c r="M703" s="121">
        <f t="shared" si="430"/>
        <v>1</v>
      </c>
      <c r="N703" s="121">
        <f t="shared" si="424"/>
        <v>1.1977130534892482</v>
      </c>
      <c r="O703" s="114">
        <f t="shared" si="426"/>
        <v>1.1977130499999999</v>
      </c>
      <c r="P703" s="114">
        <f t="shared" si="408"/>
        <v>1197.7130500000001</v>
      </c>
      <c r="Q703" s="11">
        <f t="shared" si="421"/>
        <v>0</v>
      </c>
      <c r="R703" s="30">
        <f t="shared" si="417"/>
        <v>0</v>
      </c>
      <c r="S703" s="8">
        <f t="shared" si="409"/>
        <v>0</v>
      </c>
      <c r="T703" s="123">
        <f t="shared" si="418"/>
        <v>8.5599999999999996E-2</v>
      </c>
      <c r="U703" s="122">
        <f t="shared" si="425"/>
        <v>16</v>
      </c>
      <c r="V703" s="122">
        <v>252</v>
      </c>
      <c r="W703" s="121">
        <f t="shared" si="410"/>
        <v>1.005228403</v>
      </c>
      <c r="X703" s="114">
        <f t="shared" si="411"/>
        <v>6.2621264999999999</v>
      </c>
      <c r="Y703" s="114">
        <f t="shared" si="412"/>
        <v>0</v>
      </c>
      <c r="Z703" s="126" t="str">
        <f t="shared" si="422"/>
        <v>A+J=</v>
      </c>
      <c r="AA703" s="119">
        <f t="shared" si="423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413"/>
        <v>44880</v>
      </c>
      <c r="B704" s="114">
        <f t="shared" si="405"/>
        <v>1204.3676455100001</v>
      </c>
      <c r="C704" s="114">
        <f t="shared" si="419"/>
        <v>1000</v>
      </c>
      <c r="D704" s="115">
        <f t="shared" si="414"/>
        <v>6388.87</v>
      </c>
      <c r="E704" s="116">
        <f t="shared" si="427"/>
        <v>6370.34</v>
      </c>
      <c r="F704" s="117">
        <f t="shared" si="428"/>
        <v>44824</v>
      </c>
      <c r="G704" s="118">
        <f t="shared" si="406"/>
        <v>-2.9003564010536831E-3</v>
      </c>
      <c r="H704" s="119">
        <f t="shared" si="420"/>
        <v>44886</v>
      </c>
      <c r="I704" s="119">
        <f t="shared" si="407"/>
        <v>44886</v>
      </c>
      <c r="J704" s="120">
        <f t="shared" si="415"/>
        <v>20</v>
      </c>
      <c r="K704" s="120">
        <f t="shared" si="429"/>
        <v>17</v>
      </c>
      <c r="L704" s="8">
        <f t="shared" si="416"/>
        <v>1</v>
      </c>
      <c r="M704" s="121">
        <f t="shared" si="430"/>
        <v>1</v>
      </c>
      <c r="N704" s="121">
        <f t="shared" si="424"/>
        <v>1.1977130534892482</v>
      </c>
      <c r="O704" s="114">
        <f t="shared" si="426"/>
        <v>1.1977130499999999</v>
      </c>
      <c r="P704" s="114">
        <f t="shared" si="408"/>
        <v>1197.7130500000001</v>
      </c>
      <c r="Q704" s="11">
        <f t="shared" si="421"/>
        <v>0</v>
      </c>
      <c r="R704" s="30">
        <f t="shared" si="417"/>
        <v>0</v>
      </c>
      <c r="S704" s="8">
        <f t="shared" si="409"/>
        <v>0</v>
      </c>
      <c r="T704" s="123">
        <f t="shared" si="418"/>
        <v>8.5599999999999996E-2</v>
      </c>
      <c r="U704" s="122">
        <f t="shared" si="425"/>
        <v>17</v>
      </c>
      <c r="V704" s="122">
        <v>252</v>
      </c>
      <c r="W704" s="121">
        <f t="shared" si="410"/>
        <v>1.005556085</v>
      </c>
      <c r="X704" s="114">
        <f t="shared" si="411"/>
        <v>6.65459551</v>
      </c>
      <c r="Y704" s="114">
        <f t="shared" si="412"/>
        <v>0</v>
      </c>
      <c r="Z704" s="126" t="str">
        <f t="shared" si="422"/>
        <v>A+J=</v>
      </c>
      <c r="AA704" s="119">
        <f t="shared" si="423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413"/>
        <v>44881</v>
      </c>
      <c r="B705" s="114">
        <f t="shared" si="405"/>
        <v>1204.3676455100001</v>
      </c>
      <c r="C705" s="114">
        <f t="shared" si="419"/>
        <v>1000</v>
      </c>
      <c r="D705" s="115">
        <f t="shared" si="414"/>
        <v>6388.87</v>
      </c>
      <c r="E705" s="116">
        <f t="shared" si="427"/>
        <v>6370.34</v>
      </c>
      <c r="F705" s="117">
        <f t="shared" si="428"/>
        <v>44824</v>
      </c>
      <c r="G705" s="118">
        <f t="shared" si="406"/>
        <v>-2.9003564010536831E-3</v>
      </c>
      <c r="H705" s="119">
        <f t="shared" si="420"/>
        <v>44886</v>
      </c>
      <c r="I705" s="119">
        <f t="shared" si="407"/>
        <v>44886</v>
      </c>
      <c r="J705" s="120">
        <f t="shared" si="415"/>
        <v>20</v>
      </c>
      <c r="K705" s="120">
        <f t="shared" si="429"/>
        <v>17</v>
      </c>
      <c r="L705" s="8">
        <f t="shared" si="416"/>
        <v>1</v>
      </c>
      <c r="M705" s="121">
        <f t="shared" si="430"/>
        <v>1</v>
      </c>
      <c r="N705" s="121">
        <f t="shared" si="424"/>
        <v>1.1977130534892482</v>
      </c>
      <c r="O705" s="114">
        <f t="shared" si="426"/>
        <v>1.1977130499999999</v>
      </c>
      <c r="P705" s="114">
        <f t="shared" si="408"/>
        <v>1197.7130500000001</v>
      </c>
      <c r="Q705" s="11">
        <f t="shared" si="421"/>
        <v>0</v>
      </c>
      <c r="R705" s="30">
        <f t="shared" si="417"/>
        <v>0</v>
      </c>
      <c r="S705" s="8">
        <f t="shared" si="409"/>
        <v>0</v>
      </c>
      <c r="T705" s="123">
        <f t="shared" si="418"/>
        <v>8.5599999999999996E-2</v>
      </c>
      <c r="U705" s="122">
        <f t="shared" si="425"/>
        <v>17</v>
      </c>
      <c r="V705" s="122">
        <v>252</v>
      </c>
      <c r="W705" s="121">
        <f t="shared" si="410"/>
        <v>1.005556085</v>
      </c>
      <c r="X705" s="114">
        <f t="shared" si="411"/>
        <v>6.65459551</v>
      </c>
      <c r="Y705" s="114">
        <f t="shared" si="412"/>
        <v>0</v>
      </c>
      <c r="Z705" s="126" t="str">
        <f t="shared" si="422"/>
        <v>A+J=</v>
      </c>
      <c r="AA705" s="119">
        <f t="shared" si="423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413"/>
        <v>44882</v>
      </c>
      <c r="B706" s="114">
        <f t="shared" si="405"/>
        <v>1204.76024147</v>
      </c>
      <c r="C706" s="114">
        <f t="shared" si="419"/>
        <v>1000</v>
      </c>
      <c r="D706" s="115">
        <f t="shared" si="414"/>
        <v>6388.87</v>
      </c>
      <c r="E706" s="116">
        <f t="shared" si="427"/>
        <v>6370.34</v>
      </c>
      <c r="F706" s="117">
        <f t="shared" si="428"/>
        <v>44824</v>
      </c>
      <c r="G706" s="118">
        <f t="shared" si="406"/>
        <v>-2.9003564010536831E-3</v>
      </c>
      <c r="H706" s="119">
        <f t="shared" si="420"/>
        <v>44886</v>
      </c>
      <c r="I706" s="119">
        <f t="shared" si="407"/>
        <v>44886</v>
      </c>
      <c r="J706" s="120">
        <f t="shared" si="415"/>
        <v>20</v>
      </c>
      <c r="K706" s="120">
        <f t="shared" si="429"/>
        <v>18</v>
      </c>
      <c r="L706" s="8">
        <f t="shared" si="416"/>
        <v>1</v>
      </c>
      <c r="M706" s="121">
        <f t="shared" si="430"/>
        <v>1</v>
      </c>
      <c r="N706" s="121">
        <f t="shared" si="424"/>
        <v>1.1977130534892482</v>
      </c>
      <c r="O706" s="114">
        <f t="shared" si="426"/>
        <v>1.1977130499999999</v>
      </c>
      <c r="P706" s="114">
        <f t="shared" si="408"/>
        <v>1197.7130500000001</v>
      </c>
      <c r="Q706" s="11">
        <f t="shared" si="421"/>
        <v>0</v>
      </c>
      <c r="R706" s="30">
        <f t="shared" si="417"/>
        <v>0</v>
      </c>
      <c r="S706" s="8">
        <f t="shared" si="409"/>
        <v>0</v>
      </c>
      <c r="T706" s="123">
        <f t="shared" si="418"/>
        <v>8.5599999999999996E-2</v>
      </c>
      <c r="U706" s="122">
        <f t="shared" si="425"/>
        <v>18</v>
      </c>
      <c r="V706" s="122">
        <v>252</v>
      </c>
      <c r="W706" s="121">
        <f t="shared" si="410"/>
        <v>1.0058838729999999</v>
      </c>
      <c r="X706" s="114">
        <f t="shared" si="411"/>
        <v>7.0471914699999996</v>
      </c>
      <c r="Y706" s="114">
        <f t="shared" si="412"/>
        <v>0</v>
      </c>
      <c r="Z706" s="126" t="str">
        <f t="shared" si="422"/>
        <v>A+J=</v>
      </c>
      <c r="AA706" s="119">
        <f t="shared" si="423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413"/>
        <v>44883</v>
      </c>
      <c r="B707" s="114">
        <f t="shared" si="405"/>
        <v>1205.1529655900001</v>
      </c>
      <c r="C707" s="114">
        <f t="shared" si="419"/>
        <v>1000</v>
      </c>
      <c r="D707" s="115">
        <f t="shared" si="414"/>
        <v>6388.87</v>
      </c>
      <c r="E707" s="116">
        <f t="shared" si="427"/>
        <v>6370.34</v>
      </c>
      <c r="F707" s="117">
        <f t="shared" si="428"/>
        <v>44824</v>
      </c>
      <c r="G707" s="118">
        <f t="shared" si="406"/>
        <v>-2.9003564010536831E-3</v>
      </c>
      <c r="H707" s="119">
        <f t="shared" si="420"/>
        <v>44886</v>
      </c>
      <c r="I707" s="119">
        <f t="shared" si="407"/>
        <v>44886</v>
      </c>
      <c r="J707" s="120">
        <f t="shared" si="415"/>
        <v>20</v>
      </c>
      <c r="K707" s="120">
        <f t="shared" si="429"/>
        <v>19</v>
      </c>
      <c r="L707" s="8">
        <f t="shared" si="416"/>
        <v>1</v>
      </c>
      <c r="M707" s="121">
        <f t="shared" si="430"/>
        <v>1</v>
      </c>
      <c r="N707" s="121">
        <f t="shared" si="424"/>
        <v>1.1977130534892482</v>
      </c>
      <c r="O707" s="114">
        <f t="shared" si="426"/>
        <v>1.1977130499999999</v>
      </c>
      <c r="P707" s="114">
        <f t="shared" si="408"/>
        <v>1197.7130500000001</v>
      </c>
      <c r="Q707" s="11">
        <f t="shared" si="421"/>
        <v>0</v>
      </c>
      <c r="R707" s="30">
        <f t="shared" si="417"/>
        <v>0</v>
      </c>
      <c r="S707" s="8">
        <f t="shared" si="409"/>
        <v>0</v>
      </c>
      <c r="T707" s="123">
        <f t="shared" si="418"/>
        <v>8.5599999999999996E-2</v>
      </c>
      <c r="U707" s="122">
        <f t="shared" si="425"/>
        <v>19</v>
      </c>
      <c r="V707" s="122">
        <v>252</v>
      </c>
      <c r="W707" s="121">
        <f t="shared" si="410"/>
        <v>1.006211768</v>
      </c>
      <c r="X707" s="114">
        <f t="shared" si="411"/>
        <v>7.43991559</v>
      </c>
      <c r="Y707" s="114">
        <f t="shared" si="412"/>
        <v>0</v>
      </c>
      <c r="Z707" s="126" t="str">
        <f t="shared" si="422"/>
        <v>A+J=</v>
      </c>
      <c r="AA707" s="119">
        <f t="shared" si="423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413"/>
        <v>44884</v>
      </c>
      <c r="B708" s="114">
        <f t="shared" si="405"/>
        <v>1205.5458178700001</v>
      </c>
      <c r="C708" s="114">
        <f t="shared" si="419"/>
        <v>1000</v>
      </c>
      <c r="D708" s="115">
        <f t="shared" si="414"/>
        <v>6388.87</v>
      </c>
      <c r="E708" s="116">
        <f t="shared" si="427"/>
        <v>6370.34</v>
      </c>
      <c r="F708" s="117">
        <f t="shared" si="428"/>
        <v>44824</v>
      </c>
      <c r="G708" s="118">
        <f t="shared" si="406"/>
        <v>-2.9003564010536831E-3</v>
      </c>
      <c r="H708" s="119">
        <f t="shared" si="420"/>
        <v>44886</v>
      </c>
      <c r="I708" s="119">
        <f t="shared" si="407"/>
        <v>44886</v>
      </c>
      <c r="J708" s="120">
        <f t="shared" si="415"/>
        <v>20</v>
      </c>
      <c r="K708" s="120">
        <f t="shared" si="429"/>
        <v>20</v>
      </c>
      <c r="L708" s="8">
        <f t="shared" si="416"/>
        <v>1</v>
      </c>
      <c r="M708" s="121">
        <f t="shared" si="430"/>
        <v>1</v>
      </c>
      <c r="N708" s="121">
        <f t="shared" si="424"/>
        <v>1.1977130534892482</v>
      </c>
      <c r="O708" s="114">
        <f t="shared" si="426"/>
        <v>1.1977130499999999</v>
      </c>
      <c r="P708" s="114">
        <f t="shared" si="408"/>
        <v>1197.7130500000001</v>
      </c>
      <c r="Q708" s="11">
        <f t="shared" si="421"/>
        <v>0</v>
      </c>
      <c r="R708" s="30">
        <f t="shared" si="417"/>
        <v>0</v>
      </c>
      <c r="S708" s="8">
        <f t="shared" si="409"/>
        <v>0</v>
      </c>
      <c r="T708" s="123">
        <f t="shared" si="418"/>
        <v>8.5599999999999996E-2</v>
      </c>
      <c r="U708" s="122">
        <f t="shared" si="425"/>
        <v>20</v>
      </c>
      <c r="V708" s="122">
        <v>252</v>
      </c>
      <c r="W708" s="121">
        <f t="shared" si="410"/>
        <v>1.0065397700000001</v>
      </c>
      <c r="X708" s="114">
        <f t="shared" si="411"/>
        <v>7.8327678699999996</v>
      </c>
      <c r="Y708" s="114">
        <f t="shared" si="412"/>
        <v>0</v>
      </c>
      <c r="Z708" s="126" t="str">
        <f t="shared" si="422"/>
        <v>A+J=</v>
      </c>
      <c r="AA708" s="119">
        <f t="shared" si="423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413"/>
        <v>44885</v>
      </c>
      <c r="B709" s="114">
        <f t="shared" si="405"/>
        <v>1205.5458178700001</v>
      </c>
      <c r="C709" s="114">
        <f t="shared" si="419"/>
        <v>1000</v>
      </c>
      <c r="D709" s="115">
        <f t="shared" si="414"/>
        <v>6388.87</v>
      </c>
      <c r="E709" s="116">
        <f t="shared" si="427"/>
        <v>6370.34</v>
      </c>
      <c r="F709" s="117">
        <f t="shared" si="428"/>
        <v>44824</v>
      </c>
      <c r="G709" s="118">
        <f t="shared" si="406"/>
        <v>-2.9003564010536831E-3</v>
      </c>
      <c r="H709" s="119">
        <f t="shared" si="420"/>
        <v>44915</v>
      </c>
      <c r="I709" s="119">
        <f t="shared" si="407"/>
        <v>44886</v>
      </c>
      <c r="J709" s="120">
        <f t="shared" si="415"/>
        <v>20</v>
      </c>
      <c r="K709" s="120">
        <f t="shared" si="429"/>
        <v>20</v>
      </c>
      <c r="L709" s="8">
        <f t="shared" si="416"/>
        <v>1</v>
      </c>
      <c r="M709" s="121">
        <f t="shared" si="430"/>
        <v>1</v>
      </c>
      <c r="N709" s="121">
        <f t="shared" si="424"/>
        <v>1.1977130534892482</v>
      </c>
      <c r="O709" s="114">
        <f t="shared" si="426"/>
        <v>1.1977130499999999</v>
      </c>
      <c r="P709" s="114">
        <f t="shared" si="408"/>
        <v>1197.7130500000001</v>
      </c>
      <c r="Q709" s="11">
        <f t="shared" si="421"/>
        <v>0</v>
      </c>
      <c r="R709" s="30">
        <f t="shared" si="417"/>
        <v>0</v>
      </c>
      <c r="S709" s="8">
        <f t="shared" si="409"/>
        <v>0</v>
      </c>
      <c r="T709" s="123">
        <f t="shared" si="418"/>
        <v>8.5599999999999996E-2</v>
      </c>
      <c r="U709" s="122">
        <f t="shared" si="425"/>
        <v>20</v>
      </c>
      <c r="V709" s="122">
        <v>252</v>
      </c>
      <c r="W709" s="121">
        <f t="shared" si="410"/>
        <v>1.0065397700000001</v>
      </c>
      <c r="X709" s="114">
        <f t="shared" si="411"/>
        <v>7.8327678699999996</v>
      </c>
      <c r="Y709" s="114">
        <f t="shared" si="412"/>
        <v>0</v>
      </c>
      <c r="Z709" s="126" t="str">
        <f t="shared" si="422"/>
        <v>A+J=</v>
      </c>
      <c r="AA709" s="119">
        <f t="shared" si="423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413"/>
        <v>44886</v>
      </c>
      <c r="B710" s="114">
        <f t="shared" si="405"/>
        <v>1205.5458178700001</v>
      </c>
      <c r="C710" s="114">
        <f t="shared" si="419"/>
        <v>1000</v>
      </c>
      <c r="D710" s="115">
        <f t="shared" si="414"/>
        <v>6388.87</v>
      </c>
      <c r="E710" s="116">
        <f t="shared" si="427"/>
        <v>6370.34</v>
      </c>
      <c r="F710" s="117">
        <f t="shared" si="428"/>
        <v>44824</v>
      </c>
      <c r="G710" s="118">
        <f t="shared" si="406"/>
        <v>-2.9003564010536831E-3</v>
      </c>
      <c r="H710" s="119">
        <f t="shared" si="420"/>
        <v>44915</v>
      </c>
      <c r="I710" s="119">
        <f t="shared" si="407"/>
        <v>44886</v>
      </c>
      <c r="J710" s="120">
        <f t="shared" si="415"/>
        <v>20</v>
      </c>
      <c r="K710" s="120">
        <f t="shared" si="429"/>
        <v>20</v>
      </c>
      <c r="L710" s="8">
        <f t="shared" si="416"/>
        <v>1</v>
      </c>
      <c r="M710" s="121">
        <f t="shared" si="430"/>
        <v>1</v>
      </c>
      <c r="N710" s="121">
        <f t="shared" si="424"/>
        <v>1.1977130534892482</v>
      </c>
      <c r="O710" s="114">
        <f t="shared" si="426"/>
        <v>1.1977130499999999</v>
      </c>
      <c r="P710" s="114">
        <f t="shared" si="408"/>
        <v>1197.7130500000001</v>
      </c>
      <c r="Q710" s="11">
        <f t="shared" si="421"/>
        <v>23</v>
      </c>
      <c r="R710" s="30">
        <f t="shared" si="417"/>
        <v>0</v>
      </c>
      <c r="S710" s="8">
        <f t="shared" si="409"/>
        <v>0</v>
      </c>
      <c r="T710" s="123">
        <f t="shared" si="418"/>
        <v>8.5599999999999996E-2</v>
      </c>
      <c r="U710" s="122">
        <f t="shared" si="425"/>
        <v>20</v>
      </c>
      <c r="V710" s="122">
        <v>252</v>
      </c>
      <c r="W710" s="121">
        <f t="shared" si="410"/>
        <v>1.0065397700000001</v>
      </c>
      <c r="X710" s="114">
        <f t="shared" si="411"/>
        <v>7.8327678699999996</v>
      </c>
      <c r="Y710" s="114">
        <f t="shared" si="412"/>
        <v>7.8327678699999996</v>
      </c>
      <c r="Z710" s="126" t="str">
        <f t="shared" si="422"/>
        <v>A+J=</v>
      </c>
      <c r="AA710" s="119">
        <f t="shared" si="423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3">
        <f t="shared" si="413"/>
        <v>44887</v>
      </c>
      <c r="B711" s="114">
        <f t="shared" si="405"/>
        <v>1198.4391862999998</v>
      </c>
      <c r="C711" s="114">
        <f t="shared" si="419"/>
        <v>1000</v>
      </c>
      <c r="D711" s="115">
        <f t="shared" si="414"/>
        <v>6370.34</v>
      </c>
      <c r="E711" s="116">
        <f t="shared" si="427"/>
        <v>6407.93</v>
      </c>
      <c r="F711" s="117">
        <f t="shared" si="428"/>
        <v>44855</v>
      </c>
      <c r="G711" s="118">
        <f t="shared" si="406"/>
        <v>5.9007839455980093E-3</v>
      </c>
      <c r="H711" s="119">
        <f t="shared" si="420"/>
        <v>44915</v>
      </c>
      <c r="I711" s="119">
        <f t="shared" si="407"/>
        <v>44915</v>
      </c>
      <c r="J711" s="120">
        <f t="shared" si="415"/>
        <v>21</v>
      </c>
      <c r="K711" s="120">
        <f t="shared" si="429"/>
        <v>1</v>
      </c>
      <c r="L711" s="8">
        <f t="shared" si="416"/>
        <v>1.0002802</v>
      </c>
      <c r="M711" s="121">
        <f t="shared" si="430"/>
        <v>1</v>
      </c>
      <c r="N711" s="121">
        <f t="shared" si="424"/>
        <v>1.1977130534892482</v>
      </c>
      <c r="O711" s="114">
        <f t="shared" si="426"/>
        <v>1.19804865</v>
      </c>
      <c r="P711" s="114">
        <f t="shared" si="408"/>
        <v>1198.04865</v>
      </c>
      <c r="Q711" s="11">
        <f t="shared" si="421"/>
        <v>0</v>
      </c>
      <c r="R711" s="30">
        <f t="shared" si="417"/>
        <v>0</v>
      </c>
      <c r="S711" s="8">
        <f t="shared" si="409"/>
        <v>0</v>
      </c>
      <c r="T711" s="123">
        <f t="shared" si="418"/>
        <v>8.5599999999999996E-2</v>
      </c>
      <c r="U711" s="122">
        <f t="shared" si="425"/>
        <v>1</v>
      </c>
      <c r="V711" s="122">
        <v>252</v>
      </c>
      <c r="W711" s="121">
        <f t="shared" si="410"/>
        <v>1.0003259769999999</v>
      </c>
      <c r="X711" s="114">
        <f t="shared" si="411"/>
        <v>0.3905363</v>
      </c>
      <c r="Y711" s="114">
        <f t="shared" si="412"/>
        <v>0</v>
      </c>
      <c r="Z711" s="126" t="str">
        <f t="shared" si="422"/>
        <v>A+J=</v>
      </c>
      <c r="AA711" s="119">
        <f t="shared" si="423"/>
        <v>44915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3">
        <f t="shared" si="413"/>
        <v>44888</v>
      </c>
      <c r="B712" s="114">
        <f t="shared" si="405"/>
        <v>1199.1657584900001</v>
      </c>
      <c r="C712" s="114">
        <f t="shared" si="419"/>
        <v>1000</v>
      </c>
      <c r="D712" s="115">
        <f t="shared" si="414"/>
        <v>6370.34</v>
      </c>
      <c r="E712" s="116">
        <f t="shared" si="427"/>
        <v>6407.93</v>
      </c>
      <c r="F712" s="117">
        <f t="shared" si="428"/>
        <v>44855</v>
      </c>
      <c r="G712" s="118">
        <f t="shared" si="406"/>
        <v>5.9007839455980093E-3</v>
      </c>
      <c r="H712" s="119">
        <f t="shared" si="420"/>
        <v>44915</v>
      </c>
      <c r="I712" s="119">
        <f t="shared" si="407"/>
        <v>44915</v>
      </c>
      <c r="J712" s="120">
        <f t="shared" si="415"/>
        <v>21</v>
      </c>
      <c r="K712" s="120">
        <f t="shared" si="429"/>
        <v>2</v>
      </c>
      <c r="L712" s="8">
        <f t="shared" si="416"/>
        <v>1.0005604800000001</v>
      </c>
      <c r="M712" s="121">
        <f t="shared" si="430"/>
        <v>1</v>
      </c>
      <c r="N712" s="121">
        <f t="shared" si="424"/>
        <v>1.1977130534892482</v>
      </c>
      <c r="O712" s="114">
        <f t="shared" si="426"/>
        <v>1.19838434</v>
      </c>
      <c r="P712" s="114">
        <f t="shared" si="408"/>
        <v>1198.3843400000001</v>
      </c>
      <c r="Q712" s="11">
        <f t="shared" si="421"/>
        <v>0</v>
      </c>
      <c r="R712" s="30">
        <f t="shared" si="417"/>
        <v>0</v>
      </c>
      <c r="S712" s="8">
        <f t="shared" si="409"/>
        <v>0</v>
      </c>
      <c r="T712" s="123">
        <f t="shared" si="418"/>
        <v>8.5599999999999996E-2</v>
      </c>
      <c r="U712" s="122">
        <f t="shared" si="425"/>
        <v>2</v>
      </c>
      <c r="V712" s="122">
        <v>252</v>
      </c>
      <c r="W712" s="121">
        <f t="shared" si="410"/>
        <v>1.00065206</v>
      </c>
      <c r="X712" s="114">
        <f t="shared" si="411"/>
        <v>0.78141848999999997</v>
      </c>
      <c r="Y712" s="114">
        <f t="shared" si="412"/>
        <v>0</v>
      </c>
      <c r="Z712" s="126" t="str">
        <f t="shared" si="422"/>
        <v>A+J=</v>
      </c>
      <c r="AA712" s="119">
        <f t="shared" si="423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3">
        <f t="shared" si="413"/>
        <v>44889</v>
      </c>
      <c r="B713" s="114">
        <f t="shared" si="405"/>
        <v>1199.8927779599999</v>
      </c>
      <c r="C713" s="114">
        <f t="shared" si="419"/>
        <v>1000</v>
      </c>
      <c r="D713" s="115">
        <f t="shared" si="414"/>
        <v>6370.34</v>
      </c>
      <c r="E713" s="116">
        <f t="shared" si="427"/>
        <v>6407.93</v>
      </c>
      <c r="F713" s="117">
        <f t="shared" si="428"/>
        <v>44855</v>
      </c>
      <c r="G713" s="118">
        <f t="shared" si="406"/>
        <v>5.9007839455980093E-3</v>
      </c>
      <c r="H713" s="119">
        <f t="shared" si="420"/>
        <v>44915</v>
      </c>
      <c r="I713" s="119">
        <f t="shared" si="407"/>
        <v>44915</v>
      </c>
      <c r="J713" s="120">
        <f t="shared" si="415"/>
        <v>21</v>
      </c>
      <c r="K713" s="120">
        <f t="shared" si="429"/>
        <v>3</v>
      </c>
      <c r="L713" s="8">
        <f t="shared" si="416"/>
        <v>1.00084084</v>
      </c>
      <c r="M713" s="121">
        <f t="shared" si="430"/>
        <v>1</v>
      </c>
      <c r="N713" s="121">
        <f t="shared" si="424"/>
        <v>1.1977130534892482</v>
      </c>
      <c r="O713" s="114">
        <f t="shared" si="426"/>
        <v>1.1987201300000001</v>
      </c>
      <c r="P713" s="114">
        <f t="shared" si="408"/>
        <v>1198.7201299999999</v>
      </c>
      <c r="Q713" s="11">
        <f t="shared" si="421"/>
        <v>0</v>
      </c>
      <c r="R713" s="30">
        <f t="shared" si="417"/>
        <v>0</v>
      </c>
      <c r="S713" s="8">
        <f t="shared" si="409"/>
        <v>0</v>
      </c>
      <c r="T713" s="123">
        <f t="shared" si="418"/>
        <v>8.5599999999999996E-2</v>
      </c>
      <c r="U713" s="122">
        <f t="shared" si="425"/>
        <v>3</v>
      </c>
      <c r="V713" s="122">
        <v>252</v>
      </c>
      <c r="W713" s="121">
        <f t="shared" si="410"/>
        <v>1.00097825</v>
      </c>
      <c r="X713" s="114">
        <f t="shared" si="411"/>
        <v>1.1726479599999999</v>
      </c>
      <c r="Y713" s="114">
        <f t="shared" si="412"/>
        <v>0</v>
      </c>
      <c r="Z713" s="126" t="str">
        <f t="shared" si="422"/>
        <v>A+J=</v>
      </c>
      <c r="AA713" s="119">
        <f t="shared" si="423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3">
        <f t="shared" si="413"/>
        <v>44890</v>
      </c>
      <c r="B714" s="114">
        <f t="shared" ref="B714:B777" si="431">(P714+X714)</f>
        <v>1200.6202437300001</v>
      </c>
      <c r="C714" s="114">
        <f t="shared" si="419"/>
        <v>1000</v>
      </c>
      <c r="D714" s="115">
        <f t="shared" si="414"/>
        <v>6370.34</v>
      </c>
      <c r="E714" s="116">
        <f t="shared" si="427"/>
        <v>6407.93</v>
      </c>
      <c r="F714" s="117">
        <f t="shared" si="428"/>
        <v>44855</v>
      </c>
      <c r="G714" s="118">
        <f t="shared" ref="G714:G777" si="432">(E714/D714)-1</f>
        <v>5.9007839455980093E-3</v>
      </c>
      <c r="H714" s="119">
        <f t="shared" si="420"/>
        <v>44915</v>
      </c>
      <c r="I714" s="119">
        <f t="shared" ref="I714:I777" si="433">IF(A714&gt;I713,H714,I713)</f>
        <v>44915</v>
      </c>
      <c r="J714" s="120">
        <f t="shared" si="415"/>
        <v>21</v>
      </c>
      <c r="K714" s="120">
        <f t="shared" si="429"/>
        <v>4</v>
      </c>
      <c r="L714" s="8">
        <f t="shared" si="416"/>
        <v>1.00112128</v>
      </c>
      <c r="M714" s="121">
        <f t="shared" si="430"/>
        <v>1</v>
      </c>
      <c r="N714" s="121">
        <f t="shared" si="424"/>
        <v>1.1977130534892482</v>
      </c>
      <c r="O714" s="114">
        <f t="shared" si="426"/>
        <v>1.19905602</v>
      </c>
      <c r="P714" s="114">
        <f t="shared" ref="P714:P777" si="434">TRUNC(C714*O714,8)</f>
        <v>1199.05602</v>
      </c>
      <c r="Q714" s="11">
        <f t="shared" si="421"/>
        <v>0</v>
      </c>
      <c r="R714" s="30">
        <f t="shared" si="417"/>
        <v>0</v>
      </c>
      <c r="S714" s="8">
        <f t="shared" ref="S714:S777" si="435">IF(R714&gt;0,TRUNC(R714*P714,8),0)</f>
        <v>0</v>
      </c>
      <c r="T714" s="123">
        <f t="shared" si="418"/>
        <v>8.5599999999999996E-2</v>
      </c>
      <c r="U714" s="122">
        <f t="shared" si="425"/>
        <v>4</v>
      </c>
      <c r="V714" s="122">
        <v>252</v>
      </c>
      <c r="W714" s="121">
        <f t="shared" ref="W714:W777" si="436">ROUND((1+T714)^TRUNC((U714/V714),9),9)</f>
        <v>1.0013045460000001</v>
      </c>
      <c r="X714" s="114">
        <f t="shared" ref="X714:X777" si="437">TRUNC((P714*(W714-1)),8)</f>
        <v>1.5642237299999999</v>
      </c>
      <c r="Y714" s="114">
        <f t="shared" ref="Y714:Y777" si="438">IF(Q714&gt;0,S714+X714,0)</f>
        <v>0</v>
      </c>
      <c r="Z714" s="126" t="str">
        <f t="shared" si="422"/>
        <v>A+J=</v>
      </c>
      <c r="AA714" s="119">
        <f t="shared" si="423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3">
        <f t="shared" ref="A715:A778" si="439">(A714+1)</f>
        <v>44891</v>
      </c>
      <c r="B715" s="114">
        <f t="shared" si="431"/>
        <v>1201.34814598</v>
      </c>
      <c r="C715" s="114">
        <f t="shared" si="419"/>
        <v>1000</v>
      </c>
      <c r="D715" s="115">
        <f t="shared" ref="D715:D778" si="440">IF(E715=E714,D714,E714)</f>
        <v>6370.34</v>
      </c>
      <c r="E715" s="116">
        <f t="shared" si="427"/>
        <v>6407.93</v>
      </c>
      <c r="F715" s="117">
        <f t="shared" si="428"/>
        <v>44855</v>
      </c>
      <c r="G715" s="118">
        <f t="shared" si="432"/>
        <v>5.9007839455980093E-3</v>
      </c>
      <c r="H715" s="119">
        <f t="shared" si="420"/>
        <v>44915</v>
      </c>
      <c r="I715" s="119">
        <f t="shared" si="433"/>
        <v>44915</v>
      </c>
      <c r="J715" s="120">
        <f t="shared" ref="J715:J778" si="441">IF(I715=I714,J714,NETWORKDAYS(I714,I715,$AD$176:$AD$502)-1)</f>
        <v>21</v>
      </c>
      <c r="K715" s="120">
        <f t="shared" si="429"/>
        <v>5</v>
      </c>
      <c r="L715" s="8">
        <f t="shared" ref="L715:L778" si="442">IF(E715&lt;D715,1,TRUNC((E715/D715)^TRUNC((K715/J715),9),8))</f>
        <v>1.0014018</v>
      </c>
      <c r="M715" s="121">
        <f t="shared" si="430"/>
        <v>1</v>
      </c>
      <c r="N715" s="121">
        <f t="shared" si="424"/>
        <v>1.1977130534892482</v>
      </c>
      <c r="O715" s="114">
        <f t="shared" si="426"/>
        <v>1.199392</v>
      </c>
      <c r="P715" s="114">
        <f t="shared" si="434"/>
        <v>1199.3920000000001</v>
      </c>
      <c r="Q715" s="11">
        <f t="shared" si="421"/>
        <v>0</v>
      </c>
      <c r="R715" s="30">
        <f t="shared" ref="R715:R778" si="443">IF(Q715&gt;0,VLOOKUP($A715,$AD$10:$AI$170,6),0)</f>
        <v>0</v>
      </c>
      <c r="S715" s="8">
        <f t="shared" si="435"/>
        <v>0</v>
      </c>
      <c r="T715" s="123">
        <f t="shared" ref="T715:T778" si="444">(T714)</f>
        <v>8.5599999999999996E-2</v>
      </c>
      <c r="U715" s="122">
        <f t="shared" si="425"/>
        <v>5</v>
      </c>
      <c r="V715" s="122">
        <v>252</v>
      </c>
      <c r="W715" s="121">
        <f t="shared" si="436"/>
        <v>1.0016309480000001</v>
      </c>
      <c r="X715" s="114">
        <f t="shared" si="437"/>
        <v>1.9561459800000001</v>
      </c>
      <c r="Y715" s="114">
        <f t="shared" si="438"/>
        <v>0</v>
      </c>
      <c r="Z715" s="126" t="str">
        <f t="shared" si="422"/>
        <v>A+J=</v>
      </c>
      <c r="AA715" s="119">
        <f t="shared" si="423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3">
        <f t="shared" si="439"/>
        <v>44892</v>
      </c>
      <c r="B716" s="114">
        <f t="shared" si="431"/>
        <v>1201.34814598</v>
      </c>
      <c r="C716" s="114">
        <f t="shared" ref="C716:C779" si="445">TRUNC(IF(Q715&gt;0,VLOOKUP(A715,$AD$12:$AE$170,2),C715),8)</f>
        <v>1000</v>
      </c>
      <c r="D716" s="115">
        <f t="shared" si="440"/>
        <v>6370.34</v>
      </c>
      <c r="E716" s="116">
        <f t="shared" si="427"/>
        <v>6407.93</v>
      </c>
      <c r="F716" s="117">
        <f t="shared" si="428"/>
        <v>44855</v>
      </c>
      <c r="G716" s="118">
        <f t="shared" si="432"/>
        <v>5.9007839455980093E-3</v>
      </c>
      <c r="H716" s="119">
        <f t="shared" ref="H716:H779" si="446">IF(DAY(A716)=H$9,VLOOKUP(A716,AH$118:AN$450,4),H715)</f>
        <v>44915</v>
      </c>
      <c r="I716" s="119">
        <f t="shared" si="433"/>
        <v>44915</v>
      </c>
      <c r="J716" s="120">
        <f t="shared" si="441"/>
        <v>21</v>
      </c>
      <c r="K716" s="120">
        <f t="shared" si="429"/>
        <v>5</v>
      </c>
      <c r="L716" s="8">
        <f t="shared" si="442"/>
        <v>1.0014018</v>
      </c>
      <c r="M716" s="121">
        <f t="shared" si="430"/>
        <v>1</v>
      </c>
      <c r="N716" s="121">
        <f t="shared" si="424"/>
        <v>1.1977130534892482</v>
      </c>
      <c r="O716" s="114">
        <f t="shared" si="426"/>
        <v>1.199392</v>
      </c>
      <c r="P716" s="114">
        <f t="shared" si="434"/>
        <v>1199.3920000000001</v>
      </c>
      <c r="Q716" s="11">
        <f t="shared" ref="Q716:Q779" si="447">IF(VLOOKUP(A716,AD$10:AK$170,8)=VLOOKUP(A715,AD$10:AK$170,8),0,VLOOKUP(A716,AD$10:AK$170,8))</f>
        <v>0</v>
      </c>
      <c r="R716" s="30">
        <f t="shared" si="443"/>
        <v>0</v>
      </c>
      <c r="S716" s="8">
        <f t="shared" si="435"/>
        <v>0</v>
      </c>
      <c r="T716" s="123">
        <f t="shared" si="444"/>
        <v>8.5599999999999996E-2</v>
      </c>
      <c r="U716" s="122">
        <f t="shared" si="425"/>
        <v>5</v>
      </c>
      <c r="V716" s="122">
        <v>252</v>
      </c>
      <c r="W716" s="121">
        <f t="shared" si="436"/>
        <v>1.0016309480000001</v>
      </c>
      <c r="X716" s="114">
        <f t="shared" si="437"/>
        <v>1.9561459800000001</v>
      </c>
      <c r="Y716" s="114">
        <f t="shared" si="438"/>
        <v>0</v>
      </c>
      <c r="Z716" s="126" t="str">
        <f t="shared" ref="Z716:Z779" si="448">IF($Q715&gt;0,VLOOKUP($A715,$AD$10:$AM$170,9),Z715)</f>
        <v>A+J=</v>
      </c>
      <c r="AA716" s="119">
        <f t="shared" ref="AA716:AA779" si="449">IF($Q715&gt;0,VLOOKUP($A715,$AD$10:$AM$170,10),AA715)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3">
        <f t="shared" si="439"/>
        <v>44893</v>
      </c>
      <c r="B717" s="114">
        <f t="shared" si="431"/>
        <v>1201.34814598</v>
      </c>
      <c r="C717" s="114">
        <f t="shared" si="445"/>
        <v>1000</v>
      </c>
      <c r="D717" s="115">
        <f t="shared" si="440"/>
        <v>6370.34</v>
      </c>
      <c r="E717" s="116">
        <f t="shared" si="427"/>
        <v>6407.93</v>
      </c>
      <c r="F717" s="117">
        <f t="shared" si="428"/>
        <v>44855</v>
      </c>
      <c r="G717" s="118">
        <f t="shared" si="432"/>
        <v>5.9007839455980093E-3</v>
      </c>
      <c r="H717" s="119">
        <f t="shared" si="446"/>
        <v>44915</v>
      </c>
      <c r="I717" s="119">
        <f t="shared" si="433"/>
        <v>44915</v>
      </c>
      <c r="J717" s="120">
        <f t="shared" si="441"/>
        <v>21</v>
      </c>
      <c r="K717" s="120">
        <f t="shared" si="429"/>
        <v>5</v>
      </c>
      <c r="L717" s="8">
        <f t="shared" si="442"/>
        <v>1.0014018</v>
      </c>
      <c r="M717" s="121">
        <f t="shared" si="430"/>
        <v>1</v>
      </c>
      <c r="N717" s="121">
        <f t="shared" si="424"/>
        <v>1.1977130534892482</v>
      </c>
      <c r="O717" s="114">
        <f t="shared" si="426"/>
        <v>1.199392</v>
      </c>
      <c r="P717" s="114">
        <f t="shared" si="434"/>
        <v>1199.3920000000001</v>
      </c>
      <c r="Q717" s="11">
        <f t="shared" si="447"/>
        <v>0</v>
      </c>
      <c r="R717" s="30">
        <f t="shared" si="443"/>
        <v>0</v>
      </c>
      <c r="S717" s="8">
        <f t="shared" si="435"/>
        <v>0</v>
      </c>
      <c r="T717" s="123">
        <f t="shared" si="444"/>
        <v>8.5599999999999996E-2</v>
      </c>
      <c r="U717" s="122">
        <f t="shared" si="425"/>
        <v>5</v>
      </c>
      <c r="V717" s="122">
        <v>252</v>
      </c>
      <c r="W717" s="121">
        <f t="shared" si="436"/>
        <v>1.0016309480000001</v>
      </c>
      <c r="X717" s="114">
        <f t="shared" si="437"/>
        <v>1.9561459800000001</v>
      </c>
      <c r="Y717" s="114">
        <f t="shared" si="438"/>
        <v>0</v>
      </c>
      <c r="Z717" s="126" t="str">
        <f t="shared" si="448"/>
        <v>A+J=</v>
      </c>
      <c r="AA717" s="119">
        <f t="shared" si="449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3">
        <f t="shared" si="439"/>
        <v>44894</v>
      </c>
      <c r="B718" s="114">
        <f t="shared" si="431"/>
        <v>1202.0764860999998</v>
      </c>
      <c r="C718" s="114">
        <f t="shared" si="445"/>
        <v>1000</v>
      </c>
      <c r="D718" s="115">
        <f t="shared" si="440"/>
        <v>6370.34</v>
      </c>
      <c r="E718" s="116">
        <f t="shared" si="427"/>
        <v>6407.93</v>
      </c>
      <c r="F718" s="117">
        <f t="shared" si="428"/>
        <v>44855</v>
      </c>
      <c r="G718" s="118">
        <f t="shared" si="432"/>
        <v>5.9007839455980093E-3</v>
      </c>
      <c r="H718" s="119">
        <f t="shared" si="446"/>
        <v>44915</v>
      </c>
      <c r="I718" s="119">
        <f t="shared" si="433"/>
        <v>44915</v>
      </c>
      <c r="J718" s="120">
        <f t="shared" si="441"/>
        <v>21</v>
      </c>
      <c r="K718" s="120">
        <f t="shared" si="429"/>
        <v>6</v>
      </c>
      <c r="L718" s="8">
        <f t="shared" si="442"/>
        <v>1.00168239</v>
      </c>
      <c r="M718" s="121">
        <f t="shared" si="430"/>
        <v>1</v>
      </c>
      <c r="N718" s="121">
        <f t="shared" si="424"/>
        <v>1.1977130534892482</v>
      </c>
      <c r="O718" s="114">
        <f t="shared" si="426"/>
        <v>1.1997280699999999</v>
      </c>
      <c r="P718" s="114">
        <f t="shared" si="434"/>
        <v>1199.7280699999999</v>
      </c>
      <c r="Q718" s="11">
        <f t="shared" si="447"/>
        <v>0</v>
      </c>
      <c r="R718" s="30">
        <f t="shared" si="443"/>
        <v>0</v>
      </c>
      <c r="S718" s="8">
        <f t="shared" si="435"/>
        <v>0</v>
      </c>
      <c r="T718" s="123">
        <f t="shared" si="444"/>
        <v>8.5599999999999996E-2</v>
      </c>
      <c r="U718" s="122">
        <f t="shared" si="425"/>
        <v>6</v>
      </c>
      <c r="V718" s="122">
        <v>252</v>
      </c>
      <c r="W718" s="121">
        <f t="shared" si="436"/>
        <v>1.0019574570000001</v>
      </c>
      <c r="X718" s="114">
        <f t="shared" si="437"/>
        <v>2.3484161000000001</v>
      </c>
      <c r="Y718" s="114">
        <f t="shared" si="438"/>
        <v>0</v>
      </c>
      <c r="Z718" s="126" t="str">
        <f t="shared" si="448"/>
        <v>A+J=</v>
      </c>
      <c r="AA718" s="119">
        <f t="shared" si="449"/>
        <v>44915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3">
        <f t="shared" si="439"/>
        <v>44895</v>
      </c>
      <c r="B719" s="114">
        <f t="shared" si="431"/>
        <v>1202.80527312</v>
      </c>
      <c r="C719" s="114">
        <f t="shared" si="445"/>
        <v>1000</v>
      </c>
      <c r="D719" s="115">
        <f t="shared" si="440"/>
        <v>6370.34</v>
      </c>
      <c r="E719" s="116">
        <f t="shared" si="427"/>
        <v>6407.93</v>
      </c>
      <c r="F719" s="117">
        <f t="shared" si="428"/>
        <v>44855</v>
      </c>
      <c r="G719" s="118">
        <f t="shared" si="432"/>
        <v>5.9007839455980093E-3</v>
      </c>
      <c r="H719" s="119">
        <f t="shared" si="446"/>
        <v>44915</v>
      </c>
      <c r="I719" s="119">
        <f t="shared" si="433"/>
        <v>44915</v>
      </c>
      <c r="J719" s="120">
        <f t="shared" si="441"/>
        <v>21</v>
      </c>
      <c r="K719" s="120">
        <f t="shared" si="429"/>
        <v>7</v>
      </c>
      <c r="L719" s="8">
        <f t="shared" si="442"/>
        <v>1.00196307</v>
      </c>
      <c r="M719" s="121">
        <f t="shared" si="430"/>
        <v>1</v>
      </c>
      <c r="N719" s="121">
        <f t="shared" si="424"/>
        <v>1.1977130534892482</v>
      </c>
      <c r="O719" s="114">
        <f t="shared" si="426"/>
        <v>1.2000642399999999</v>
      </c>
      <c r="P719" s="114">
        <f t="shared" si="434"/>
        <v>1200.0642399999999</v>
      </c>
      <c r="Q719" s="11">
        <f t="shared" si="447"/>
        <v>0</v>
      </c>
      <c r="R719" s="30">
        <f t="shared" si="443"/>
        <v>0</v>
      </c>
      <c r="S719" s="8">
        <f t="shared" si="435"/>
        <v>0</v>
      </c>
      <c r="T719" s="123">
        <f t="shared" si="444"/>
        <v>8.5599999999999996E-2</v>
      </c>
      <c r="U719" s="122">
        <f t="shared" si="425"/>
        <v>7</v>
      </c>
      <c r="V719" s="122">
        <v>252</v>
      </c>
      <c r="W719" s="121">
        <f t="shared" si="436"/>
        <v>1.0022840719999999</v>
      </c>
      <c r="X719" s="114">
        <f t="shared" si="437"/>
        <v>2.74103312</v>
      </c>
      <c r="Y719" s="114">
        <f t="shared" si="438"/>
        <v>0</v>
      </c>
      <c r="Z719" s="126" t="str">
        <f t="shared" si="448"/>
        <v>A+J=</v>
      </c>
      <c r="AA719" s="119">
        <f t="shared" si="449"/>
        <v>44915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3">
        <f t="shared" si="439"/>
        <v>44896</v>
      </c>
      <c r="B720" s="114">
        <f t="shared" si="431"/>
        <v>1203.5344984199999</v>
      </c>
      <c r="C720" s="114">
        <f t="shared" si="445"/>
        <v>1000</v>
      </c>
      <c r="D720" s="115">
        <f t="shared" si="440"/>
        <v>6370.34</v>
      </c>
      <c r="E720" s="116">
        <f t="shared" si="427"/>
        <v>6407.93</v>
      </c>
      <c r="F720" s="117">
        <f t="shared" si="428"/>
        <v>44855</v>
      </c>
      <c r="G720" s="118">
        <f t="shared" si="432"/>
        <v>5.9007839455980093E-3</v>
      </c>
      <c r="H720" s="119">
        <f t="shared" si="446"/>
        <v>44915</v>
      </c>
      <c r="I720" s="119">
        <f t="shared" si="433"/>
        <v>44915</v>
      </c>
      <c r="J720" s="120">
        <f t="shared" si="441"/>
        <v>21</v>
      </c>
      <c r="K720" s="120">
        <f t="shared" si="429"/>
        <v>8</v>
      </c>
      <c r="L720" s="8">
        <f t="shared" si="442"/>
        <v>1.0022438199999999</v>
      </c>
      <c r="M720" s="121">
        <f t="shared" si="430"/>
        <v>1</v>
      </c>
      <c r="N720" s="121">
        <f t="shared" si="424"/>
        <v>1.1977130534892482</v>
      </c>
      <c r="O720" s="114">
        <f t="shared" si="426"/>
        <v>1.2004005</v>
      </c>
      <c r="P720" s="114">
        <f t="shared" si="434"/>
        <v>1200.4005</v>
      </c>
      <c r="Q720" s="11">
        <f t="shared" si="447"/>
        <v>0</v>
      </c>
      <c r="R720" s="30">
        <f t="shared" si="443"/>
        <v>0</v>
      </c>
      <c r="S720" s="8">
        <f t="shared" si="435"/>
        <v>0</v>
      </c>
      <c r="T720" s="123">
        <f t="shared" si="444"/>
        <v>8.5599999999999996E-2</v>
      </c>
      <c r="U720" s="122">
        <f t="shared" si="425"/>
        <v>8</v>
      </c>
      <c r="V720" s="122">
        <v>252</v>
      </c>
      <c r="W720" s="121">
        <f t="shared" si="436"/>
        <v>1.002610794</v>
      </c>
      <c r="X720" s="114">
        <f t="shared" si="437"/>
        <v>3.1339984200000002</v>
      </c>
      <c r="Y720" s="114">
        <f t="shared" si="438"/>
        <v>0</v>
      </c>
      <c r="Z720" s="126" t="str">
        <f t="shared" si="448"/>
        <v>A+J=</v>
      </c>
      <c r="AA720" s="119">
        <f t="shared" si="449"/>
        <v>44915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3">
        <f t="shared" si="439"/>
        <v>44897</v>
      </c>
      <c r="B721" s="114">
        <f t="shared" si="431"/>
        <v>1204.26416098</v>
      </c>
      <c r="C721" s="114">
        <f t="shared" si="445"/>
        <v>1000</v>
      </c>
      <c r="D721" s="115">
        <f t="shared" si="440"/>
        <v>6370.34</v>
      </c>
      <c r="E721" s="116">
        <f t="shared" si="427"/>
        <v>6407.93</v>
      </c>
      <c r="F721" s="117">
        <f t="shared" si="428"/>
        <v>44855</v>
      </c>
      <c r="G721" s="118">
        <f t="shared" si="432"/>
        <v>5.9007839455980093E-3</v>
      </c>
      <c r="H721" s="119">
        <f t="shared" si="446"/>
        <v>44915</v>
      </c>
      <c r="I721" s="119">
        <f t="shared" si="433"/>
        <v>44915</v>
      </c>
      <c r="J721" s="120">
        <f t="shared" si="441"/>
        <v>21</v>
      </c>
      <c r="K721" s="120">
        <f t="shared" si="429"/>
        <v>9</v>
      </c>
      <c r="L721" s="8">
        <f t="shared" si="442"/>
        <v>1.00252465</v>
      </c>
      <c r="M721" s="121">
        <f t="shared" si="430"/>
        <v>1</v>
      </c>
      <c r="N721" s="121">
        <f t="shared" si="424"/>
        <v>1.1977130534892482</v>
      </c>
      <c r="O721" s="114">
        <f t="shared" si="426"/>
        <v>1.20073685</v>
      </c>
      <c r="P721" s="114">
        <f t="shared" si="434"/>
        <v>1200.73685</v>
      </c>
      <c r="Q721" s="11">
        <f t="shared" si="447"/>
        <v>0</v>
      </c>
      <c r="R721" s="30">
        <f t="shared" si="443"/>
        <v>0</v>
      </c>
      <c r="S721" s="8">
        <f t="shared" si="435"/>
        <v>0</v>
      </c>
      <c r="T721" s="123">
        <f t="shared" si="444"/>
        <v>8.5599999999999996E-2</v>
      </c>
      <c r="U721" s="122">
        <f t="shared" si="425"/>
        <v>9</v>
      </c>
      <c r="V721" s="122">
        <v>252</v>
      </c>
      <c r="W721" s="121">
        <f t="shared" si="436"/>
        <v>1.0029376219999999</v>
      </c>
      <c r="X721" s="114">
        <f t="shared" si="437"/>
        <v>3.5273109800000002</v>
      </c>
      <c r="Y721" s="114">
        <f t="shared" si="438"/>
        <v>0</v>
      </c>
      <c r="Z721" s="126" t="str">
        <f t="shared" si="448"/>
        <v>A+J=</v>
      </c>
      <c r="AA721" s="119">
        <f t="shared" si="449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3">
        <f t="shared" si="439"/>
        <v>44898</v>
      </c>
      <c r="B722" s="114">
        <f t="shared" si="431"/>
        <v>1204.9942710400001</v>
      </c>
      <c r="C722" s="114">
        <f t="shared" si="445"/>
        <v>1000</v>
      </c>
      <c r="D722" s="115">
        <f t="shared" si="440"/>
        <v>6370.34</v>
      </c>
      <c r="E722" s="116">
        <f t="shared" si="427"/>
        <v>6407.93</v>
      </c>
      <c r="F722" s="117">
        <f t="shared" si="428"/>
        <v>44855</v>
      </c>
      <c r="G722" s="118">
        <f t="shared" si="432"/>
        <v>5.9007839455980093E-3</v>
      </c>
      <c r="H722" s="119">
        <f t="shared" si="446"/>
        <v>44915</v>
      </c>
      <c r="I722" s="119">
        <f t="shared" si="433"/>
        <v>44915</v>
      </c>
      <c r="J722" s="120">
        <f t="shared" si="441"/>
        <v>21</v>
      </c>
      <c r="K722" s="120">
        <f t="shared" si="429"/>
        <v>10</v>
      </c>
      <c r="L722" s="8">
        <f t="shared" si="442"/>
        <v>1.0028055600000001</v>
      </c>
      <c r="M722" s="121">
        <f t="shared" si="430"/>
        <v>1</v>
      </c>
      <c r="N722" s="121">
        <f t="shared" si="424"/>
        <v>1.1977130534892482</v>
      </c>
      <c r="O722" s="114">
        <f t="shared" si="426"/>
        <v>1.2010733</v>
      </c>
      <c r="P722" s="114">
        <f t="shared" si="434"/>
        <v>1201.0733</v>
      </c>
      <c r="Q722" s="11">
        <f t="shared" si="447"/>
        <v>0</v>
      </c>
      <c r="R722" s="30">
        <f t="shared" si="443"/>
        <v>0</v>
      </c>
      <c r="S722" s="8">
        <f t="shared" si="435"/>
        <v>0</v>
      </c>
      <c r="T722" s="123">
        <f t="shared" si="444"/>
        <v>8.5599999999999996E-2</v>
      </c>
      <c r="U722" s="122">
        <f t="shared" si="425"/>
        <v>10</v>
      </c>
      <c r="V722" s="122">
        <v>252</v>
      </c>
      <c r="W722" s="121">
        <f t="shared" si="436"/>
        <v>1.003264556</v>
      </c>
      <c r="X722" s="114">
        <f t="shared" si="437"/>
        <v>3.92097104</v>
      </c>
      <c r="Y722" s="114">
        <f t="shared" si="438"/>
        <v>0</v>
      </c>
      <c r="Z722" s="126" t="str">
        <f t="shared" si="448"/>
        <v>A+J=</v>
      </c>
      <c r="AA722" s="119">
        <f t="shared" si="449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3">
        <f t="shared" si="439"/>
        <v>44899</v>
      </c>
      <c r="B723" s="114">
        <f t="shared" si="431"/>
        <v>1204.9942710400001</v>
      </c>
      <c r="C723" s="114">
        <f t="shared" si="445"/>
        <v>1000</v>
      </c>
      <c r="D723" s="115">
        <f t="shared" si="440"/>
        <v>6370.34</v>
      </c>
      <c r="E723" s="116">
        <f t="shared" si="427"/>
        <v>6407.93</v>
      </c>
      <c r="F723" s="117">
        <f t="shared" si="428"/>
        <v>44855</v>
      </c>
      <c r="G723" s="118">
        <f t="shared" si="432"/>
        <v>5.9007839455980093E-3</v>
      </c>
      <c r="H723" s="119">
        <f t="shared" si="446"/>
        <v>44915</v>
      </c>
      <c r="I723" s="119">
        <f t="shared" si="433"/>
        <v>44915</v>
      </c>
      <c r="J723" s="120">
        <f t="shared" si="441"/>
        <v>21</v>
      </c>
      <c r="K723" s="120">
        <f t="shared" si="429"/>
        <v>10</v>
      </c>
      <c r="L723" s="8">
        <f t="shared" si="442"/>
        <v>1.0028055600000001</v>
      </c>
      <c r="M723" s="121">
        <f t="shared" si="430"/>
        <v>1</v>
      </c>
      <c r="N723" s="121">
        <f t="shared" si="424"/>
        <v>1.1977130534892482</v>
      </c>
      <c r="O723" s="114">
        <f t="shared" si="426"/>
        <v>1.2010733</v>
      </c>
      <c r="P723" s="114">
        <f t="shared" si="434"/>
        <v>1201.0733</v>
      </c>
      <c r="Q723" s="11">
        <f t="shared" si="447"/>
        <v>0</v>
      </c>
      <c r="R723" s="30">
        <f t="shared" si="443"/>
        <v>0</v>
      </c>
      <c r="S723" s="8">
        <f t="shared" si="435"/>
        <v>0</v>
      </c>
      <c r="T723" s="123">
        <f t="shared" si="444"/>
        <v>8.5599999999999996E-2</v>
      </c>
      <c r="U723" s="122">
        <f t="shared" si="425"/>
        <v>10</v>
      </c>
      <c r="V723" s="122">
        <v>252</v>
      </c>
      <c r="W723" s="121">
        <f t="shared" si="436"/>
        <v>1.003264556</v>
      </c>
      <c r="X723" s="114">
        <f t="shared" si="437"/>
        <v>3.92097104</v>
      </c>
      <c r="Y723" s="114">
        <f t="shared" si="438"/>
        <v>0</v>
      </c>
      <c r="Z723" s="126" t="str">
        <f t="shared" si="448"/>
        <v>A+J=</v>
      </c>
      <c r="AA723" s="119">
        <f t="shared" si="449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3">
        <f t="shared" si="439"/>
        <v>44900</v>
      </c>
      <c r="B724" s="114">
        <f t="shared" si="431"/>
        <v>1204.9942710400001</v>
      </c>
      <c r="C724" s="114">
        <f t="shared" si="445"/>
        <v>1000</v>
      </c>
      <c r="D724" s="115">
        <f t="shared" si="440"/>
        <v>6370.34</v>
      </c>
      <c r="E724" s="116">
        <f t="shared" si="427"/>
        <v>6407.93</v>
      </c>
      <c r="F724" s="117">
        <f t="shared" si="428"/>
        <v>44855</v>
      </c>
      <c r="G724" s="118">
        <f t="shared" si="432"/>
        <v>5.9007839455980093E-3</v>
      </c>
      <c r="H724" s="119">
        <f t="shared" si="446"/>
        <v>44915</v>
      </c>
      <c r="I724" s="119">
        <f t="shared" si="433"/>
        <v>44915</v>
      </c>
      <c r="J724" s="120">
        <f t="shared" si="441"/>
        <v>21</v>
      </c>
      <c r="K724" s="120">
        <f t="shared" si="429"/>
        <v>10</v>
      </c>
      <c r="L724" s="8">
        <f t="shared" si="442"/>
        <v>1.0028055600000001</v>
      </c>
      <c r="M724" s="121">
        <f t="shared" si="430"/>
        <v>1</v>
      </c>
      <c r="N724" s="121">
        <f t="shared" si="424"/>
        <v>1.1977130534892482</v>
      </c>
      <c r="O724" s="114">
        <f t="shared" si="426"/>
        <v>1.2010733</v>
      </c>
      <c r="P724" s="114">
        <f t="shared" si="434"/>
        <v>1201.0733</v>
      </c>
      <c r="Q724" s="11">
        <f t="shared" si="447"/>
        <v>0</v>
      </c>
      <c r="R724" s="30">
        <f t="shared" si="443"/>
        <v>0</v>
      </c>
      <c r="S724" s="8">
        <f t="shared" si="435"/>
        <v>0</v>
      </c>
      <c r="T724" s="123">
        <f t="shared" si="444"/>
        <v>8.5599999999999996E-2</v>
      </c>
      <c r="U724" s="122">
        <f t="shared" si="425"/>
        <v>10</v>
      </c>
      <c r="V724" s="122">
        <v>252</v>
      </c>
      <c r="W724" s="121">
        <f t="shared" si="436"/>
        <v>1.003264556</v>
      </c>
      <c r="X724" s="114">
        <f t="shared" si="437"/>
        <v>3.92097104</v>
      </c>
      <c r="Y724" s="114">
        <f t="shared" si="438"/>
        <v>0</v>
      </c>
      <c r="Z724" s="126" t="str">
        <f t="shared" si="448"/>
        <v>A+J=</v>
      </c>
      <c r="AA724" s="119">
        <f t="shared" si="449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3">
        <f t="shared" si="439"/>
        <v>44901</v>
      </c>
      <c r="B725" s="114">
        <f t="shared" si="431"/>
        <v>1205.72483121</v>
      </c>
      <c r="C725" s="114">
        <f t="shared" si="445"/>
        <v>1000</v>
      </c>
      <c r="D725" s="115">
        <f t="shared" si="440"/>
        <v>6370.34</v>
      </c>
      <c r="E725" s="116">
        <f t="shared" si="427"/>
        <v>6407.93</v>
      </c>
      <c r="F725" s="117">
        <f t="shared" si="428"/>
        <v>44855</v>
      </c>
      <c r="G725" s="118">
        <f t="shared" si="432"/>
        <v>5.9007839455980093E-3</v>
      </c>
      <c r="H725" s="119">
        <f t="shared" si="446"/>
        <v>44915</v>
      </c>
      <c r="I725" s="119">
        <f t="shared" si="433"/>
        <v>44915</v>
      </c>
      <c r="J725" s="120">
        <f t="shared" si="441"/>
        <v>21</v>
      </c>
      <c r="K725" s="120">
        <f t="shared" si="429"/>
        <v>11</v>
      </c>
      <c r="L725" s="8">
        <f t="shared" si="442"/>
        <v>1.0030865499999999</v>
      </c>
      <c r="M725" s="121">
        <f t="shared" si="430"/>
        <v>1</v>
      </c>
      <c r="N725" s="121">
        <f t="shared" si="424"/>
        <v>1.1977130534892482</v>
      </c>
      <c r="O725" s="114">
        <f t="shared" si="426"/>
        <v>1.2014098499999999</v>
      </c>
      <c r="P725" s="114">
        <f t="shared" si="434"/>
        <v>1201.40985</v>
      </c>
      <c r="Q725" s="11">
        <f t="shared" si="447"/>
        <v>0</v>
      </c>
      <c r="R725" s="30">
        <f t="shared" si="443"/>
        <v>0</v>
      </c>
      <c r="S725" s="8">
        <f t="shared" si="435"/>
        <v>0</v>
      </c>
      <c r="T725" s="123">
        <f t="shared" si="444"/>
        <v>8.5599999999999996E-2</v>
      </c>
      <c r="U725" s="122">
        <f t="shared" si="425"/>
        <v>11</v>
      </c>
      <c r="V725" s="122">
        <v>252</v>
      </c>
      <c r="W725" s="121">
        <f t="shared" si="436"/>
        <v>1.0035915980000001</v>
      </c>
      <c r="X725" s="114">
        <f t="shared" si="437"/>
        <v>4.31498121</v>
      </c>
      <c r="Y725" s="114">
        <f t="shared" si="438"/>
        <v>0</v>
      </c>
      <c r="Z725" s="126" t="str">
        <f t="shared" si="448"/>
        <v>A+J=</v>
      </c>
      <c r="AA725" s="119">
        <f t="shared" si="449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3">
        <f t="shared" si="439"/>
        <v>44902</v>
      </c>
      <c r="B726" s="114">
        <f t="shared" si="431"/>
        <v>1206.4558280399999</v>
      </c>
      <c r="C726" s="114">
        <f t="shared" si="445"/>
        <v>1000</v>
      </c>
      <c r="D726" s="115">
        <f t="shared" si="440"/>
        <v>6370.34</v>
      </c>
      <c r="E726" s="116">
        <f t="shared" si="427"/>
        <v>6407.93</v>
      </c>
      <c r="F726" s="117">
        <f t="shared" si="428"/>
        <v>44855</v>
      </c>
      <c r="G726" s="118">
        <f t="shared" si="432"/>
        <v>5.9007839455980093E-3</v>
      </c>
      <c r="H726" s="119">
        <f t="shared" si="446"/>
        <v>44915</v>
      </c>
      <c r="I726" s="119">
        <f t="shared" si="433"/>
        <v>44915</v>
      </c>
      <c r="J726" s="120">
        <f t="shared" si="441"/>
        <v>21</v>
      </c>
      <c r="K726" s="120">
        <f t="shared" si="429"/>
        <v>12</v>
      </c>
      <c r="L726" s="8">
        <f t="shared" si="442"/>
        <v>1.0033676199999999</v>
      </c>
      <c r="M726" s="121">
        <f t="shared" si="430"/>
        <v>1</v>
      </c>
      <c r="N726" s="121">
        <f t="shared" si="424"/>
        <v>1.1977130534892482</v>
      </c>
      <c r="O726" s="114">
        <f t="shared" si="426"/>
        <v>1.2017464899999999</v>
      </c>
      <c r="P726" s="114">
        <f t="shared" si="434"/>
        <v>1201.74649</v>
      </c>
      <c r="Q726" s="11">
        <f t="shared" si="447"/>
        <v>0</v>
      </c>
      <c r="R726" s="30">
        <f t="shared" si="443"/>
        <v>0</v>
      </c>
      <c r="S726" s="8">
        <f t="shared" si="435"/>
        <v>0</v>
      </c>
      <c r="T726" s="123">
        <f t="shared" si="444"/>
        <v>8.5599999999999996E-2</v>
      </c>
      <c r="U726" s="122">
        <f t="shared" si="425"/>
        <v>12</v>
      </c>
      <c r="V726" s="122">
        <v>252</v>
      </c>
      <c r="W726" s="121">
        <f t="shared" si="436"/>
        <v>1.003918745</v>
      </c>
      <c r="X726" s="114">
        <f t="shared" si="437"/>
        <v>4.7093380399999996</v>
      </c>
      <c r="Y726" s="114">
        <f t="shared" si="438"/>
        <v>0</v>
      </c>
      <c r="Z726" s="126" t="str">
        <f t="shared" si="448"/>
        <v>A+J=</v>
      </c>
      <c r="AA726" s="119">
        <f t="shared" si="449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3">
        <f t="shared" si="439"/>
        <v>44903</v>
      </c>
      <c r="B727" s="114">
        <f t="shared" si="431"/>
        <v>1207.18727539</v>
      </c>
      <c r="C727" s="114">
        <f t="shared" si="445"/>
        <v>1000</v>
      </c>
      <c r="D727" s="115">
        <f t="shared" si="440"/>
        <v>6370.34</v>
      </c>
      <c r="E727" s="116">
        <f t="shared" si="427"/>
        <v>6407.93</v>
      </c>
      <c r="F727" s="117">
        <f t="shared" si="428"/>
        <v>44855</v>
      </c>
      <c r="G727" s="118">
        <f t="shared" si="432"/>
        <v>5.9007839455980093E-3</v>
      </c>
      <c r="H727" s="119">
        <f t="shared" si="446"/>
        <v>44915</v>
      </c>
      <c r="I727" s="119">
        <f t="shared" si="433"/>
        <v>44915</v>
      </c>
      <c r="J727" s="120">
        <f t="shared" si="441"/>
        <v>21</v>
      </c>
      <c r="K727" s="120">
        <f t="shared" si="429"/>
        <v>13</v>
      </c>
      <c r="L727" s="8">
        <f t="shared" si="442"/>
        <v>1.0036487700000001</v>
      </c>
      <c r="M727" s="121">
        <f t="shared" si="430"/>
        <v>1</v>
      </c>
      <c r="N727" s="121">
        <f t="shared" si="424"/>
        <v>1.1977130534892482</v>
      </c>
      <c r="O727" s="114">
        <f t="shared" si="426"/>
        <v>1.2020832299999999</v>
      </c>
      <c r="P727" s="114">
        <f t="shared" si="434"/>
        <v>1202.08323</v>
      </c>
      <c r="Q727" s="11">
        <f t="shared" si="447"/>
        <v>0</v>
      </c>
      <c r="R727" s="30">
        <f t="shared" si="443"/>
        <v>0</v>
      </c>
      <c r="S727" s="8">
        <f t="shared" si="435"/>
        <v>0</v>
      </c>
      <c r="T727" s="123">
        <f t="shared" si="444"/>
        <v>8.5599999999999996E-2</v>
      </c>
      <c r="U727" s="122">
        <f t="shared" si="425"/>
        <v>13</v>
      </c>
      <c r="V727" s="122">
        <v>252</v>
      </c>
      <c r="W727" s="121">
        <f t="shared" si="436"/>
        <v>1.004246</v>
      </c>
      <c r="X727" s="114">
        <f t="shared" si="437"/>
        <v>5.1040453899999996</v>
      </c>
      <c r="Y727" s="114">
        <f t="shared" si="438"/>
        <v>0</v>
      </c>
      <c r="Z727" s="126" t="str">
        <f t="shared" si="448"/>
        <v>A+J=</v>
      </c>
      <c r="AA727" s="119">
        <f t="shared" si="449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3">
        <f t="shared" si="439"/>
        <v>44904</v>
      </c>
      <c r="B728" s="114">
        <f t="shared" si="431"/>
        <v>1207.91915096</v>
      </c>
      <c r="C728" s="114">
        <f t="shared" si="445"/>
        <v>1000</v>
      </c>
      <c r="D728" s="115">
        <f t="shared" si="440"/>
        <v>6370.34</v>
      </c>
      <c r="E728" s="116">
        <f t="shared" si="427"/>
        <v>6407.93</v>
      </c>
      <c r="F728" s="117">
        <f t="shared" si="428"/>
        <v>44855</v>
      </c>
      <c r="G728" s="118">
        <f t="shared" si="432"/>
        <v>5.9007839455980093E-3</v>
      </c>
      <c r="H728" s="119">
        <f t="shared" si="446"/>
        <v>44915</v>
      </c>
      <c r="I728" s="119">
        <f t="shared" si="433"/>
        <v>44915</v>
      </c>
      <c r="J728" s="120">
        <f t="shared" si="441"/>
        <v>21</v>
      </c>
      <c r="K728" s="120">
        <f t="shared" si="429"/>
        <v>14</v>
      </c>
      <c r="L728" s="8">
        <f t="shared" si="442"/>
        <v>1.00392999</v>
      </c>
      <c r="M728" s="121">
        <f t="shared" si="430"/>
        <v>1</v>
      </c>
      <c r="N728" s="121">
        <f t="shared" si="424"/>
        <v>1.1977130534892482</v>
      </c>
      <c r="O728" s="114">
        <f t="shared" si="426"/>
        <v>1.20242005</v>
      </c>
      <c r="P728" s="114">
        <f t="shared" si="434"/>
        <v>1202.4200499999999</v>
      </c>
      <c r="Q728" s="11">
        <f t="shared" si="447"/>
        <v>0</v>
      </c>
      <c r="R728" s="30">
        <f t="shared" si="443"/>
        <v>0</v>
      </c>
      <c r="S728" s="8">
        <f t="shared" si="435"/>
        <v>0</v>
      </c>
      <c r="T728" s="123">
        <f t="shared" si="444"/>
        <v>8.5599999999999996E-2</v>
      </c>
      <c r="U728" s="122">
        <f t="shared" si="425"/>
        <v>14</v>
      </c>
      <c r="V728" s="122">
        <v>252</v>
      </c>
      <c r="W728" s="121">
        <f t="shared" si="436"/>
        <v>1.0045733610000001</v>
      </c>
      <c r="X728" s="114">
        <f t="shared" si="437"/>
        <v>5.4991009599999998</v>
      </c>
      <c r="Y728" s="114">
        <f t="shared" si="438"/>
        <v>0</v>
      </c>
      <c r="Z728" s="126" t="str">
        <f t="shared" si="448"/>
        <v>A+J=</v>
      </c>
      <c r="AA728" s="119">
        <f t="shared" si="449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3">
        <f t="shared" si="439"/>
        <v>44905</v>
      </c>
      <c r="B729" s="114">
        <f t="shared" si="431"/>
        <v>1208.6514862800002</v>
      </c>
      <c r="C729" s="114">
        <f t="shared" si="445"/>
        <v>1000</v>
      </c>
      <c r="D729" s="115">
        <f t="shared" si="440"/>
        <v>6370.34</v>
      </c>
      <c r="E729" s="116">
        <f t="shared" si="427"/>
        <v>6407.93</v>
      </c>
      <c r="F729" s="117">
        <f t="shared" si="428"/>
        <v>44855</v>
      </c>
      <c r="G729" s="118">
        <f t="shared" si="432"/>
        <v>5.9007839455980093E-3</v>
      </c>
      <c r="H729" s="119">
        <f t="shared" si="446"/>
        <v>44915</v>
      </c>
      <c r="I729" s="119">
        <f t="shared" si="433"/>
        <v>44915</v>
      </c>
      <c r="J729" s="120">
        <f t="shared" si="441"/>
        <v>21</v>
      </c>
      <c r="K729" s="120">
        <f t="shared" si="429"/>
        <v>15</v>
      </c>
      <c r="L729" s="8">
        <f t="shared" si="442"/>
        <v>1.0042112999999999</v>
      </c>
      <c r="M729" s="121">
        <f t="shared" si="430"/>
        <v>1</v>
      </c>
      <c r="N729" s="121">
        <f t="shared" si="424"/>
        <v>1.1977130534892482</v>
      </c>
      <c r="O729" s="114">
        <f t="shared" si="426"/>
        <v>1.20275698</v>
      </c>
      <c r="P729" s="114">
        <f t="shared" si="434"/>
        <v>1202.7569800000001</v>
      </c>
      <c r="Q729" s="11">
        <f t="shared" si="447"/>
        <v>0</v>
      </c>
      <c r="R729" s="30">
        <f t="shared" si="443"/>
        <v>0</v>
      </c>
      <c r="S729" s="8">
        <f t="shared" si="435"/>
        <v>0</v>
      </c>
      <c r="T729" s="123">
        <f t="shared" si="444"/>
        <v>8.5599999999999996E-2</v>
      </c>
      <c r="U729" s="122">
        <f t="shared" si="425"/>
        <v>15</v>
      </c>
      <c r="V729" s="122">
        <v>252</v>
      </c>
      <c r="W729" s="121">
        <f t="shared" si="436"/>
        <v>1.0049008290000001</v>
      </c>
      <c r="X729" s="114">
        <f t="shared" si="437"/>
        <v>5.8945062799999999</v>
      </c>
      <c r="Y729" s="114">
        <f t="shared" si="438"/>
        <v>0</v>
      </c>
      <c r="Z729" s="126" t="str">
        <f t="shared" si="448"/>
        <v>A+J=</v>
      </c>
      <c r="AA729" s="119">
        <f t="shared" si="449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3">
        <f t="shared" si="439"/>
        <v>44906</v>
      </c>
      <c r="B730" s="114">
        <f t="shared" si="431"/>
        <v>1208.6514862800002</v>
      </c>
      <c r="C730" s="114">
        <f t="shared" si="445"/>
        <v>1000</v>
      </c>
      <c r="D730" s="115">
        <f t="shared" si="440"/>
        <v>6370.34</v>
      </c>
      <c r="E730" s="116">
        <f t="shared" si="427"/>
        <v>6407.93</v>
      </c>
      <c r="F730" s="117">
        <f t="shared" si="428"/>
        <v>44855</v>
      </c>
      <c r="G730" s="118">
        <f t="shared" si="432"/>
        <v>5.9007839455980093E-3</v>
      </c>
      <c r="H730" s="119">
        <f t="shared" si="446"/>
        <v>44915</v>
      </c>
      <c r="I730" s="119">
        <f t="shared" si="433"/>
        <v>44915</v>
      </c>
      <c r="J730" s="120">
        <f t="shared" si="441"/>
        <v>21</v>
      </c>
      <c r="K730" s="120">
        <f t="shared" si="429"/>
        <v>15</v>
      </c>
      <c r="L730" s="8">
        <f t="shared" si="442"/>
        <v>1.0042112999999999</v>
      </c>
      <c r="M730" s="121">
        <f t="shared" si="430"/>
        <v>1</v>
      </c>
      <c r="N730" s="121">
        <f t="shared" si="424"/>
        <v>1.1977130534892482</v>
      </c>
      <c r="O730" s="114">
        <f t="shared" si="426"/>
        <v>1.20275698</v>
      </c>
      <c r="P730" s="114">
        <f t="shared" si="434"/>
        <v>1202.7569800000001</v>
      </c>
      <c r="Q730" s="11">
        <f t="shared" si="447"/>
        <v>0</v>
      </c>
      <c r="R730" s="30">
        <f t="shared" si="443"/>
        <v>0</v>
      </c>
      <c r="S730" s="8">
        <f t="shared" si="435"/>
        <v>0</v>
      </c>
      <c r="T730" s="123">
        <f t="shared" si="444"/>
        <v>8.5599999999999996E-2</v>
      </c>
      <c r="U730" s="122">
        <f t="shared" si="425"/>
        <v>15</v>
      </c>
      <c r="V730" s="122">
        <v>252</v>
      </c>
      <c r="W730" s="121">
        <f t="shared" si="436"/>
        <v>1.0049008290000001</v>
      </c>
      <c r="X730" s="114">
        <f t="shared" si="437"/>
        <v>5.8945062799999999</v>
      </c>
      <c r="Y730" s="114">
        <f t="shared" si="438"/>
        <v>0</v>
      </c>
      <c r="Z730" s="126" t="str">
        <f t="shared" si="448"/>
        <v>A+J=</v>
      </c>
      <c r="AA730" s="119">
        <f t="shared" si="449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3">
        <f t="shared" si="439"/>
        <v>44907</v>
      </c>
      <c r="B731" s="114">
        <f t="shared" si="431"/>
        <v>1208.6514862800002</v>
      </c>
      <c r="C731" s="114">
        <f t="shared" si="445"/>
        <v>1000</v>
      </c>
      <c r="D731" s="115">
        <f t="shared" si="440"/>
        <v>6370.34</v>
      </c>
      <c r="E731" s="116">
        <f t="shared" si="427"/>
        <v>6407.93</v>
      </c>
      <c r="F731" s="117">
        <f t="shared" si="428"/>
        <v>44855</v>
      </c>
      <c r="G731" s="118">
        <f t="shared" si="432"/>
        <v>5.9007839455980093E-3</v>
      </c>
      <c r="H731" s="119">
        <f t="shared" si="446"/>
        <v>44915</v>
      </c>
      <c r="I731" s="119">
        <f t="shared" si="433"/>
        <v>44915</v>
      </c>
      <c r="J731" s="120">
        <f t="shared" si="441"/>
        <v>21</v>
      </c>
      <c r="K731" s="120">
        <f t="shared" si="429"/>
        <v>15</v>
      </c>
      <c r="L731" s="8">
        <f t="shared" si="442"/>
        <v>1.0042112999999999</v>
      </c>
      <c r="M731" s="121">
        <f t="shared" si="430"/>
        <v>1</v>
      </c>
      <c r="N731" s="121">
        <f t="shared" si="424"/>
        <v>1.1977130534892482</v>
      </c>
      <c r="O731" s="114">
        <f t="shared" si="426"/>
        <v>1.20275698</v>
      </c>
      <c r="P731" s="114">
        <f t="shared" si="434"/>
        <v>1202.7569800000001</v>
      </c>
      <c r="Q731" s="11">
        <f t="shared" si="447"/>
        <v>0</v>
      </c>
      <c r="R731" s="30">
        <f t="shared" si="443"/>
        <v>0</v>
      </c>
      <c r="S731" s="8">
        <f t="shared" si="435"/>
        <v>0</v>
      </c>
      <c r="T731" s="123">
        <f t="shared" si="444"/>
        <v>8.5599999999999996E-2</v>
      </c>
      <c r="U731" s="122">
        <f t="shared" si="425"/>
        <v>15</v>
      </c>
      <c r="V731" s="122">
        <v>252</v>
      </c>
      <c r="W731" s="121">
        <f t="shared" si="436"/>
        <v>1.0049008290000001</v>
      </c>
      <c r="X731" s="114">
        <f t="shared" si="437"/>
        <v>5.8945062799999999</v>
      </c>
      <c r="Y731" s="114">
        <f t="shared" si="438"/>
        <v>0</v>
      </c>
      <c r="Z731" s="126" t="str">
        <f t="shared" si="448"/>
        <v>A+J=</v>
      </c>
      <c r="AA731" s="119">
        <f t="shared" si="449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3">
        <f t="shared" si="439"/>
        <v>44908</v>
      </c>
      <c r="B732" s="114">
        <f t="shared" si="431"/>
        <v>1209.38425022</v>
      </c>
      <c r="C732" s="114">
        <f t="shared" si="445"/>
        <v>1000</v>
      </c>
      <c r="D732" s="115">
        <f t="shared" si="440"/>
        <v>6370.34</v>
      </c>
      <c r="E732" s="116">
        <f t="shared" si="427"/>
        <v>6407.93</v>
      </c>
      <c r="F732" s="117">
        <f t="shared" si="428"/>
        <v>44855</v>
      </c>
      <c r="G732" s="118">
        <f t="shared" si="432"/>
        <v>5.9007839455980093E-3</v>
      </c>
      <c r="H732" s="119">
        <f t="shared" si="446"/>
        <v>44915</v>
      </c>
      <c r="I732" s="119">
        <f t="shared" si="433"/>
        <v>44915</v>
      </c>
      <c r="J732" s="120">
        <f t="shared" si="441"/>
        <v>21</v>
      </c>
      <c r="K732" s="120">
        <f t="shared" si="429"/>
        <v>16</v>
      </c>
      <c r="L732" s="8">
        <f t="shared" si="442"/>
        <v>1.00449268</v>
      </c>
      <c r="M732" s="121">
        <f t="shared" si="430"/>
        <v>1</v>
      </c>
      <c r="N732" s="121">
        <f t="shared" si="424"/>
        <v>1.1977130534892482</v>
      </c>
      <c r="O732" s="114">
        <f t="shared" si="426"/>
        <v>1.2030939899999999</v>
      </c>
      <c r="P732" s="114">
        <f t="shared" si="434"/>
        <v>1203.0939900000001</v>
      </c>
      <c r="Q732" s="11">
        <f t="shared" si="447"/>
        <v>0</v>
      </c>
      <c r="R732" s="30">
        <f t="shared" si="443"/>
        <v>0</v>
      </c>
      <c r="S732" s="8">
        <f t="shared" si="435"/>
        <v>0</v>
      </c>
      <c r="T732" s="123">
        <f t="shared" si="444"/>
        <v>8.5599999999999996E-2</v>
      </c>
      <c r="U732" s="122">
        <f t="shared" si="425"/>
        <v>16</v>
      </c>
      <c r="V732" s="122">
        <v>252</v>
      </c>
      <c r="W732" s="121">
        <f t="shared" si="436"/>
        <v>1.005228403</v>
      </c>
      <c r="X732" s="114">
        <f t="shared" si="437"/>
        <v>6.2902602200000004</v>
      </c>
      <c r="Y732" s="114">
        <f t="shared" si="438"/>
        <v>0</v>
      </c>
      <c r="Z732" s="126" t="str">
        <f t="shared" si="448"/>
        <v>A+J=</v>
      </c>
      <c r="AA732" s="119">
        <f t="shared" si="449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3">
        <f t="shared" si="439"/>
        <v>44909</v>
      </c>
      <c r="B733" s="114">
        <f t="shared" si="431"/>
        <v>1210.11746548</v>
      </c>
      <c r="C733" s="114">
        <f t="shared" si="445"/>
        <v>1000</v>
      </c>
      <c r="D733" s="115">
        <f t="shared" si="440"/>
        <v>6370.34</v>
      </c>
      <c r="E733" s="116">
        <f t="shared" si="427"/>
        <v>6407.93</v>
      </c>
      <c r="F733" s="117">
        <f t="shared" si="428"/>
        <v>44855</v>
      </c>
      <c r="G733" s="118">
        <f t="shared" si="432"/>
        <v>5.9007839455980093E-3</v>
      </c>
      <c r="H733" s="119">
        <f t="shared" si="446"/>
        <v>44915</v>
      </c>
      <c r="I733" s="119">
        <f t="shared" si="433"/>
        <v>44915</v>
      </c>
      <c r="J733" s="120">
        <f t="shared" si="441"/>
        <v>21</v>
      </c>
      <c r="K733" s="120">
        <f t="shared" si="429"/>
        <v>17</v>
      </c>
      <c r="L733" s="8">
        <f t="shared" si="442"/>
        <v>1.0047741400000001</v>
      </c>
      <c r="M733" s="121">
        <f t="shared" si="430"/>
        <v>1</v>
      </c>
      <c r="N733" s="121">
        <f t="shared" si="424"/>
        <v>1.1977130534892482</v>
      </c>
      <c r="O733" s="114">
        <f t="shared" si="426"/>
        <v>1.2034311</v>
      </c>
      <c r="P733" s="114">
        <f t="shared" si="434"/>
        <v>1203.4311</v>
      </c>
      <c r="Q733" s="11">
        <f t="shared" si="447"/>
        <v>0</v>
      </c>
      <c r="R733" s="30">
        <f t="shared" si="443"/>
        <v>0</v>
      </c>
      <c r="S733" s="8">
        <f t="shared" si="435"/>
        <v>0</v>
      </c>
      <c r="T733" s="123">
        <f t="shared" si="444"/>
        <v>8.5599999999999996E-2</v>
      </c>
      <c r="U733" s="122">
        <f t="shared" si="425"/>
        <v>17</v>
      </c>
      <c r="V733" s="122">
        <v>252</v>
      </c>
      <c r="W733" s="121">
        <f t="shared" si="436"/>
        <v>1.005556085</v>
      </c>
      <c r="X733" s="114">
        <f t="shared" si="437"/>
        <v>6.6863654800000001</v>
      </c>
      <c r="Y733" s="114">
        <f t="shared" si="438"/>
        <v>0</v>
      </c>
      <c r="Z733" s="126" t="str">
        <f t="shared" si="448"/>
        <v>A+J=</v>
      </c>
      <c r="AA733" s="119">
        <f t="shared" si="449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3">
        <f t="shared" si="439"/>
        <v>44910</v>
      </c>
      <c r="B734" s="114">
        <f t="shared" si="431"/>
        <v>1210.85111979</v>
      </c>
      <c r="C734" s="114">
        <f t="shared" si="445"/>
        <v>1000</v>
      </c>
      <c r="D734" s="115">
        <f t="shared" si="440"/>
        <v>6370.34</v>
      </c>
      <c r="E734" s="116">
        <f t="shared" si="427"/>
        <v>6407.93</v>
      </c>
      <c r="F734" s="117">
        <f t="shared" si="428"/>
        <v>44855</v>
      </c>
      <c r="G734" s="118">
        <f t="shared" si="432"/>
        <v>5.9007839455980093E-3</v>
      </c>
      <c r="H734" s="119">
        <f t="shared" si="446"/>
        <v>44915</v>
      </c>
      <c r="I734" s="119">
        <f t="shared" si="433"/>
        <v>44915</v>
      </c>
      <c r="J734" s="120">
        <f t="shared" si="441"/>
        <v>21</v>
      </c>
      <c r="K734" s="120">
        <f t="shared" si="429"/>
        <v>18</v>
      </c>
      <c r="L734" s="8">
        <f t="shared" si="442"/>
        <v>1.0050556799999999</v>
      </c>
      <c r="M734" s="121">
        <f t="shared" si="430"/>
        <v>1</v>
      </c>
      <c r="N734" s="121">
        <f t="shared" si="424"/>
        <v>1.1977130534892482</v>
      </c>
      <c r="O734" s="114">
        <f t="shared" si="426"/>
        <v>1.2037682999999999</v>
      </c>
      <c r="P734" s="114">
        <f t="shared" si="434"/>
        <v>1203.7683</v>
      </c>
      <c r="Q734" s="11">
        <f t="shared" si="447"/>
        <v>0</v>
      </c>
      <c r="R734" s="30">
        <f t="shared" si="443"/>
        <v>0</v>
      </c>
      <c r="S734" s="8">
        <f t="shared" si="435"/>
        <v>0</v>
      </c>
      <c r="T734" s="123">
        <f t="shared" si="444"/>
        <v>8.5599999999999996E-2</v>
      </c>
      <c r="U734" s="122">
        <f t="shared" si="425"/>
        <v>18</v>
      </c>
      <c r="V734" s="122">
        <v>252</v>
      </c>
      <c r="W734" s="121">
        <f t="shared" si="436"/>
        <v>1.0058838729999999</v>
      </c>
      <c r="X734" s="114">
        <f t="shared" si="437"/>
        <v>7.0828197900000003</v>
      </c>
      <c r="Y734" s="114">
        <f t="shared" si="438"/>
        <v>0</v>
      </c>
      <c r="Z734" s="126" t="str">
        <f t="shared" si="448"/>
        <v>A+J=</v>
      </c>
      <c r="AA734" s="119">
        <f t="shared" si="449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3">
        <f t="shared" si="439"/>
        <v>44911</v>
      </c>
      <c r="B735" s="114">
        <f t="shared" si="431"/>
        <v>1211.5852246300001</v>
      </c>
      <c r="C735" s="114">
        <f t="shared" si="445"/>
        <v>1000</v>
      </c>
      <c r="D735" s="115">
        <f t="shared" si="440"/>
        <v>6370.34</v>
      </c>
      <c r="E735" s="116">
        <f t="shared" si="427"/>
        <v>6407.93</v>
      </c>
      <c r="F735" s="117">
        <f t="shared" si="428"/>
        <v>44855</v>
      </c>
      <c r="G735" s="118">
        <f t="shared" si="432"/>
        <v>5.9007839455980093E-3</v>
      </c>
      <c r="H735" s="119">
        <f t="shared" si="446"/>
        <v>44915</v>
      </c>
      <c r="I735" s="119">
        <f t="shared" si="433"/>
        <v>44915</v>
      </c>
      <c r="J735" s="120">
        <f t="shared" si="441"/>
        <v>21</v>
      </c>
      <c r="K735" s="120">
        <f t="shared" si="429"/>
        <v>19</v>
      </c>
      <c r="L735" s="8">
        <f t="shared" si="442"/>
        <v>1.0053373000000001</v>
      </c>
      <c r="M735" s="121">
        <f t="shared" si="430"/>
        <v>1</v>
      </c>
      <c r="N735" s="121">
        <f t="shared" ref="N735:N798" si="450">IF(I735&gt;I734,N734*M735,N734)</f>
        <v>1.1977130534892482</v>
      </c>
      <c r="O735" s="114">
        <f t="shared" si="426"/>
        <v>1.2041056000000001</v>
      </c>
      <c r="P735" s="114">
        <f t="shared" si="434"/>
        <v>1204.1056000000001</v>
      </c>
      <c r="Q735" s="11">
        <f t="shared" si="447"/>
        <v>0</v>
      </c>
      <c r="R735" s="30">
        <f t="shared" si="443"/>
        <v>0</v>
      </c>
      <c r="S735" s="8">
        <f t="shared" si="435"/>
        <v>0</v>
      </c>
      <c r="T735" s="123">
        <f t="shared" si="444"/>
        <v>8.5599999999999996E-2</v>
      </c>
      <c r="U735" s="122">
        <f t="shared" si="425"/>
        <v>19</v>
      </c>
      <c r="V735" s="122">
        <v>252</v>
      </c>
      <c r="W735" s="121">
        <f t="shared" si="436"/>
        <v>1.006211768</v>
      </c>
      <c r="X735" s="114">
        <f t="shared" si="437"/>
        <v>7.47962463</v>
      </c>
      <c r="Y735" s="114">
        <f t="shared" si="438"/>
        <v>0</v>
      </c>
      <c r="Z735" s="126" t="str">
        <f t="shared" si="448"/>
        <v>A+J=</v>
      </c>
      <c r="AA735" s="119">
        <f t="shared" si="449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3">
        <f t="shared" si="439"/>
        <v>44912</v>
      </c>
      <c r="B736" s="114">
        <f t="shared" si="431"/>
        <v>1212.3197801900001</v>
      </c>
      <c r="C736" s="114">
        <f t="shared" si="445"/>
        <v>1000</v>
      </c>
      <c r="D736" s="115">
        <f t="shared" si="440"/>
        <v>6370.34</v>
      </c>
      <c r="E736" s="116">
        <f t="shared" si="427"/>
        <v>6407.93</v>
      </c>
      <c r="F736" s="117">
        <f t="shared" si="428"/>
        <v>44855</v>
      </c>
      <c r="G736" s="118">
        <f t="shared" si="432"/>
        <v>5.9007839455980093E-3</v>
      </c>
      <c r="H736" s="119">
        <f t="shared" si="446"/>
        <v>44915</v>
      </c>
      <c r="I736" s="119">
        <f t="shared" si="433"/>
        <v>44915</v>
      </c>
      <c r="J736" s="120">
        <f t="shared" si="441"/>
        <v>21</v>
      </c>
      <c r="K736" s="120">
        <f t="shared" si="429"/>
        <v>20</v>
      </c>
      <c r="L736" s="8">
        <f t="shared" si="442"/>
        <v>1.005619</v>
      </c>
      <c r="M736" s="121">
        <f t="shared" si="430"/>
        <v>1</v>
      </c>
      <c r="N736" s="121">
        <f t="shared" si="450"/>
        <v>1.1977130534892482</v>
      </c>
      <c r="O736" s="114">
        <f t="shared" si="426"/>
        <v>1.2044429999999999</v>
      </c>
      <c r="P736" s="114">
        <f t="shared" si="434"/>
        <v>1204.443</v>
      </c>
      <c r="Q736" s="11">
        <f t="shared" si="447"/>
        <v>0</v>
      </c>
      <c r="R736" s="30">
        <f t="shared" si="443"/>
        <v>0</v>
      </c>
      <c r="S736" s="8">
        <f t="shared" si="435"/>
        <v>0</v>
      </c>
      <c r="T736" s="123">
        <f t="shared" si="444"/>
        <v>8.5599999999999996E-2</v>
      </c>
      <c r="U736" s="122">
        <f t="shared" si="425"/>
        <v>20</v>
      </c>
      <c r="V736" s="122">
        <v>252</v>
      </c>
      <c r="W736" s="121">
        <f t="shared" si="436"/>
        <v>1.0065397700000001</v>
      </c>
      <c r="X736" s="114">
        <f t="shared" si="437"/>
        <v>7.8767801899999998</v>
      </c>
      <c r="Y736" s="114">
        <f t="shared" si="438"/>
        <v>0</v>
      </c>
      <c r="Z736" s="126" t="str">
        <f t="shared" si="448"/>
        <v>A+J=</v>
      </c>
      <c r="AA736" s="119">
        <f t="shared" si="449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3">
        <f t="shared" si="439"/>
        <v>44913</v>
      </c>
      <c r="B737" s="114">
        <f t="shared" si="431"/>
        <v>1212.3197801900001</v>
      </c>
      <c r="C737" s="114">
        <f t="shared" si="445"/>
        <v>1000</v>
      </c>
      <c r="D737" s="115">
        <f t="shared" si="440"/>
        <v>6370.34</v>
      </c>
      <c r="E737" s="116">
        <f t="shared" si="427"/>
        <v>6407.93</v>
      </c>
      <c r="F737" s="117">
        <f t="shared" si="428"/>
        <v>44855</v>
      </c>
      <c r="G737" s="118">
        <f t="shared" si="432"/>
        <v>5.9007839455980093E-3</v>
      </c>
      <c r="H737" s="119">
        <f t="shared" si="446"/>
        <v>44915</v>
      </c>
      <c r="I737" s="119">
        <f t="shared" si="433"/>
        <v>44915</v>
      </c>
      <c r="J737" s="120">
        <f t="shared" si="441"/>
        <v>21</v>
      </c>
      <c r="K737" s="120">
        <f t="shared" si="429"/>
        <v>20</v>
      </c>
      <c r="L737" s="8">
        <f t="shared" si="442"/>
        <v>1.005619</v>
      </c>
      <c r="M737" s="121">
        <f t="shared" si="430"/>
        <v>1</v>
      </c>
      <c r="N737" s="121">
        <f t="shared" si="450"/>
        <v>1.1977130534892482</v>
      </c>
      <c r="O737" s="114">
        <f t="shared" si="426"/>
        <v>1.2044429999999999</v>
      </c>
      <c r="P737" s="114">
        <f t="shared" si="434"/>
        <v>1204.443</v>
      </c>
      <c r="Q737" s="11">
        <f t="shared" si="447"/>
        <v>0</v>
      </c>
      <c r="R737" s="30">
        <f t="shared" si="443"/>
        <v>0</v>
      </c>
      <c r="S737" s="8">
        <f t="shared" si="435"/>
        <v>0</v>
      </c>
      <c r="T737" s="123">
        <f t="shared" si="444"/>
        <v>8.5599999999999996E-2</v>
      </c>
      <c r="U737" s="122">
        <f t="shared" si="425"/>
        <v>20</v>
      </c>
      <c r="V737" s="122">
        <v>252</v>
      </c>
      <c r="W737" s="121">
        <f t="shared" si="436"/>
        <v>1.0065397700000001</v>
      </c>
      <c r="X737" s="114">
        <f t="shared" si="437"/>
        <v>7.8767801899999998</v>
      </c>
      <c r="Y737" s="114">
        <f t="shared" si="438"/>
        <v>0</v>
      </c>
      <c r="Z737" s="126" t="str">
        <f t="shared" si="448"/>
        <v>A+J=</v>
      </c>
      <c r="AA737" s="119">
        <f t="shared" si="449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3">
        <f t="shared" si="439"/>
        <v>44914</v>
      </c>
      <c r="B738" s="114">
        <f t="shared" si="431"/>
        <v>1212.3197801900001</v>
      </c>
      <c r="C738" s="114">
        <f t="shared" si="445"/>
        <v>1000</v>
      </c>
      <c r="D738" s="115">
        <f t="shared" si="440"/>
        <v>6370.34</v>
      </c>
      <c r="E738" s="116">
        <f t="shared" si="427"/>
        <v>6407.93</v>
      </c>
      <c r="F738" s="117">
        <f t="shared" si="428"/>
        <v>44855</v>
      </c>
      <c r="G738" s="118">
        <f t="shared" si="432"/>
        <v>5.9007839455980093E-3</v>
      </c>
      <c r="H738" s="119">
        <f t="shared" si="446"/>
        <v>44915</v>
      </c>
      <c r="I738" s="119">
        <f t="shared" si="433"/>
        <v>44915</v>
      </c>
      <c r="J738" s="120">
        <f t="shared" si="441"/>
        <v>21</v>
      </c>
      <c r="K738" s="120">
        <f t="shared" si="429"/>
        <v>20</v>
      </c>
      <c r="L738" s="8">
        <f t="shared" si="442"/>
        <v>1.005619</v>
      </c>
      <c r="M738" s="121">
        <f t="shared" si="430"/>
        <v>1</v>
      </c>
      <c r="N738" s="121">
        <f t="shared" si="450"/>
        <v>1.1977130534892482</v>
      </c>
      <c r="O738" s="114">
        <f t="shared" si="426"/>
        <v>1.2044429999999999</v>
      </c>
      <c r="P738" s="114">
        <f t="shared" si="434"/>
        <v>1204.443</v>
      </c>
      <c r="Q738" s="11">
        <f t="shared" si="447"/>
        <v>0</v>
      </c>
      <c r="R738" s="30">
        <f t="shared" si="443"/>
        <v>0</v>
      </c>
      <c r="S738" s="8">
        <f t="shared" si="435"/>
        <v>0</v>
      </c>
      <c r="T738" s="123">
        <f t="shared" si="444"/>
        <v>8.5599999999999996E-2</v>
      </c>
      <c r="U738" s="122">
        <f t="shared" si="425"/>
        <v>20</v>
      </c>
      <c r="V738" s="122">
        <v>252</v>
      </c>
      <c r="W738" s="121">
        <f t="shared" si="436"/>
        <v>1.0065397700000001</v>
      </c>
      <c r="X738" s="114">
        <f t="shared" si="437"/>
        <v>7.8767801899999998</v>
      </c>
      <c r="Y738" s="114">
        <f t="shared" si="438"/>
        <v>0</v>
      </c>
      <c r="Z738" s="126" t="str">
        <f t="shared" si="448"/>
        <v>A+J=</v>
      </c>
      <c r="AA738" s="119">
        <f t="shared" si="449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3">
        <f t="shared" si="439"/>
        <v>44915</v>
      </c>
      <c r="B739" s="114">
        <f t="shared" si="431"/>
        <v>1213.0547766200002</v>
      </c>
      <c r="C739" s="114">
        <f t="shared" si="445"/>
        <v>1000</v>
      </c>
      <c r="D739" s="115">
        <f t="shared" si="440"/>
        <v>6370.34</v>
      </c>
      <c r="E739" s="116">
        <f t="shared" si="427"/>
        <v>6407.93</v>
      </c>
      <c r="F739" s="117">
        <f t="shared" si="428"/>
        <v>44855</v>
      </c>
      <c r="G739" s="118">
        <f t="shared" si="432"/>
        <v>5.9007839455980093E-3</v>
      </c>
      <c r="H739" s="119">
        <f t="shared" si="446"/>
        <v>44946</v>
      </c>
      <c r="I739" s="119">
        <f t="shared" si="433"/>
        <v>44915</v>
      </c>
      <c r="J739" s="120">
        <f t="shared" si="441"/>
        <v>21</v>
      </c>
      <c r="K739" s="120">
        <f t="shared" si="429"/>
        <v>21</v>
      </c>
      <c r="L739" s="8">
        <f t="shared" si="442"/>
        <v>1.0059007799999999</v>
      </c>
      <c r="M739" s="121">
        <f t="shared" si="430"/>
        <v>1</v>
      </c>
      <c r="N739" s="121">
        <f t="shared" si="450"/>
        <v>1.1977130534892482</v>
      </c>
      <c r="O739" s="114">
        <f t="shared" si="426"/>
        <v>1.2047804900000001</v>
      </c>
      <c r="P739" s="114">
        <f t="shared" si="434"/>
        <v>1204.7804900000001</v>
      </c>
      <c r="Q739" s="11">
        <f t="shared" si="447"/>
        <v>24</v>
      </c>
      <c r="R739" s="30">
        <f t="shared" si="443"/>
        <v>0</v>
      </c>
      <c r="S739" s="8">
        <f t="shared" si="435"/>
        <v>0</v>
      </c>
      <c r="T739" s="123">
        <f t="shared" si="444"/>
        <v>8.5599999999999996E-2</v>
      </c>
      <c r="U739" s="122">
        <f t="shared" si="425"/>
        <v>21</v>
      </c>
      <c r="V739" s="122">
        <v>252</v>
      </c>
      <c r="W739" s="121">
        <f t="shared" si="436"/>
        <v>1.0068678790000001</v>
      </c>
      <c r="X739" s="114">
        <f t="shared" si="437"/>
        <v>8.2742866199999998</v>
      </c>
      <c r="Y739" s="114">
        <f t="shared" si="438"/>
        <v>8.2742866199999998</v>
      </c>
      <c r="Z739" s="126" t="str">
        <f t="shared" si="448"/>
        <v>A+J=</v>
      </c>
      <c r="AA739" s="119">
        <f t="shared" si="449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3">
        <f t="shared" si="439"/>
        <v>44916</v>
      </c>
      <c r="B740" s="114">
        <f t="shared" si="431"/>
        <v>1205.3876105899999</v>
      </c>
      <c r="C740" s="114">
        <f t="shared" si="445"/>
        <v>1000</v>
      </c>
      <c r="D740" s="115">
        <f t="shared" si="440"/>
        <v>6407.93</v>
      </c>
      <c r="E740" s="116">
        <f t="shared" si="427"/>
        <v>6434.2</v>
      </c>
      <c r="F740" s="117">
        <f t="shared" si="428"/>
        <v>44885</v>
      </c>
      <c r="G740" s="118">
        <f t="shared" si="432"/>
        <v>4.0996078296735572E-3</v>
      </c>
      <c r="H740" s="119">
        <f t="shared" si="446"/>
        <v>44946</v>
      </c>
      <c r="I740" s="119">
        <f t="shared" si="433"/>
        <v>44946</v>
      </c>
      <c r="J740" s="120">
        <f t="shared" si="441"/>
        <v>23</v>
      </c>
      <c r="K740" s="120">
        <f t="shared" si="429"/>
        <v>1</v>
      </c>
      <c r="L740" s="8">
        <f t="shared" si="442"/>
        <v>1.00017789</v>
      </c>
      <c r="M740" s="121">
        <f t="shared" si="430"/>
        <v>1.0059007799999999</v>
      </c>
      <c r="N740" s="121">
        <f t="shared" si="450"/>
        <v>1.2047804947210163</v>
      </c>
      <c r="O740" s="114">
        <f t="shared" si="426"/>
        <v>1.2049948100000001</v>
      </c>
      <c r="P740" s="114">
        <f t="shared" si="434"/>
        <v>1204.9948099999999</v>
      </c>
      <c r="Q740" s="11">
        <f t="shared" si="447"/>
        <v>0</v>
      </c>
      <c r="R740" s="30">
        <f t="shared" si="443"/>
        <v>0</v>
      </c>
      <c r="S740" s="8">
        <f t="shared" si="435"/>
        <v>0</v>
      </c>
      <c r="T740" s="123">
        <f t="shared" si="444"/>
        <v>8.5599999999999996E-2</v>
      </c>
      <c r="U740" s="122">
        <f t="shared" si="425"/>
        <v>1</v>
      </c>
      <c r="V740" s="122">
        <v>252</v>
      </c>
      <c r="W740" s="121">
        <f t="shared" si="436"/>
        <v>1.0003259769999999</v>
      </c>
      <c r="X740" s="114">
        <f t="shared" si="437"/>
        <v>0.39280059000000001</v>
      </c>
      <c r="Y740" s="114">
        <f t="shared" si="438"/>
        <v>0</v>
      </c>
      <c r="Z740" s="126" t="str">
        <f t="shared" si="448"/>
        <v>A+J=</v>
      </c>
      <c r="AA740" s="119">
        <f t="shared" si="449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3">
        <f t="shared" si="439"/>
        <v>44917</v>
      </c>
      <c r="B741" s="114">
        <f t="shared" si="431"/>
        <v>1205.99503869</v>
      </c>
      <c r="C741" s="114">
        <f t="shared" si="445"/>
        <v>1000</v>
      </c>
      <c r="D741" s="115">
        <f t="shared" si="440"/>
        <v>6407.93</v>
      </c>
      <c r="E741" s="116">
        <f t="shared" si="427"/>
        <v>6434.2</v>
      </c>
      <c r="F741" s="117">
        <f t="shared" si="428"/>
        <v>44885</v>
      </c>
      <c r="G741" s="118">
        <f t="shared" si="432"/>
        <v>4.0996078296735572E-3</v>
      </c>
      <c r="H741" s="119">
        <f t="shared" si="446"/>
        <v>44946</v>
      </c>
      <c r="I741" s="119">
        <f t="shared" si="433"/>
        <v>44946</v>
      </c>
      <c r="J741" s="120">
        <f t="shared" si="441"/>
        <v>23</v>
      </c>
      <c r="K741" s="120">
        <f t="shared" si="429"/>
        <v>2</v>
      </c>
      <c r="L741" s="8">
        <f t="shared" si="442"/>
        <v>1.00035582</v>
      </c>
      <c r="M741" s="121">
        <f t="shared" si="430"/>
        <v>1.0059007799999999</v>
      </c>
      <c r="N741" s="121">
        <f t="shared" si="450"/>
        <v>1.2047804947210163</v>
      </c>
      <c r="O741" s="114">
        <f t="shared" si="426"/>
        <v>1.2052091700000001</v>
      </c>
      <c r="P741" s="114">
        <f t="shared" si="434"/>
        <v>1205.2091700000001</v>
      </c>
      <c r="Q741" s="11">
        <f t="shared" si="447"/>
        <v>0</v>
      </c>
      <c r="R741" s="30">
        <f t="shared" si="443"/>
        <v>0</v>
      </c>
      <c r="S741" s="8">
        <f t="shared" si="435"/>
        <v>0</v>
      </c>
      <c r="T741" s="123">
        <f t="shared" si="444"/>
        <v>8.5599999999999996E-2</v>
      </c>
      <c r="U741" s="122">
        <f t="shared" ref="U741:U804" si="451">IF(Q740&gt;0,1,IF(K741=K740,U740,U740+1))</f>
        <v>2</v>
      </c>
      <c r="V741" s="122">
        <v>252</v>
      </c>
      <c r="W741" s="121">
        <f t="shared" si="436"/>
        <v>1.00065206</v>
      </c>
      <c r="X741" s="114">
        <f t="shared" si="437"/>
        <v>0.78586869000000004</v>
      </c>
      <c r="Y741" s="114">
        <f t="shared" si="438"/>
        <v>0</v>
      </c>
      <c r="Z741" s="126" t="str">
        <f t="shared" si="448"/>
        <v>A+J=</v>
      </c>
      <c r="AA741" s="119">
        <f t="shared" si="449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3">
        <f t="shared" si="439"/>
        <v>44918</v>
      </c>
      <c r="B742" s="114">
        <f t="shared" si="431"/>
        <v>1206.60278561</v>
      </c>
      <c r="C742" s="114">
        <f t="shared" si="445"/>
        <v>1000</v>
      </c>
      <c r="D742" s="115">
        <f t="shared" si="440"/>
        <v>6407.93</v>
      </c>
      <c r="E742" s="116">
        <f t="shared" si="427"/>
        <v>6434.2</v>
      </c>
      <c r="F742" s="117">
        <f t="shared" si="428"/>
        <v>44885</v>
      </c>
      <c r="G742" s="118">
        <f t="shared" si="432"/>
        <v>4.0996078296735572E-3</v>
      </c>
      <c r="H742" s="119">
        <f t="shared" si="446"/>
        <v>44946</v>
      </c>
      <c r="I742" s="119">
        <f t="shared" si="433"/>
        <v>44946</v>
      </c>
      <c r="J742" s="120">
        <f t="shared" si="441"/>
        <v>23</v>
      </c>
      <c r="K742" s="120">
        <f t="shared" si="429"/>
        <v>3</v>
      </c>
      <c r="L742" s="8">
        <f t="shared" si="442"/>
        <v>1.00053378</v>
      </c>
      <c r="M742" s="121">
        <f t="shared" si="430"/>
        <v>1.0059007799999999</v>
      </c>
      <c r="N742" s="121">
        <f t="shared" si="450"/>
        <v>1.2047804947210163</v>
      </c>
      <c r="O742" s="114">
        <f t="shared" si="426"/>
        <v>1.2054235799999999</v>
      </c>
      <c r="P742" s="114">
        <f t="shared" si="434"/>
        <v>1205.4235799999999</v>
      </c>
      <c r="Q742" s="11">
        <f t="shared" si="447"/>
        <v>0</v>
      </c>
      <c r="R742" s="30">
        <f t="shared" si="443"/>
        <v>0</v>
      </c>
      <c r="S742" s="8">
        <f t="shared" si="435"/>
        <v>0</v>
      </c>
      <c r="T742" s="123">
        <f t="shared" si="444"/>
        <v>8.5599999999999996E-2</v>
      </c>
      <c r="U742" s="122">
        <f t="shared" si="451"/>
        <v>3</v>
      </c>
      <c r="V742" s="122">
        <v>252</v>
      </c>
      <c r="W742" s="121">
        <f t="shared" si="436"/>
        <v>1.00097825</v>
      </c>
      <c r="X742" s="114">
        <f t="shared" si="437"/>
        <v>1.1792056099999999</v>
      </c>
      <c r="Y742" s="114">
        <f t="shared" si="438"/>
        <v>0</v>
      </c>
      <c r="Z742" s="126" t="str">
        <f t="shared" si="448"/>
        <v>A+J=</v>
      </c>
      <c r="AA742" s="119">
        <f t="shared" si="449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3">
        <f t="shared" si="439"/>
        <v>44919</v>
      </c>
      <c r="B743" s="114">
        <f t="shared" si="431"/>
        <v>1207.2108302500001</v>
      </c>
      <c r="C743" s="114">
        <f t="shared" si="445"/>
        <v>1000</v>
      </c>
      <c r="D743" s="115">
        <f t="shared" si="440"/>
        <v>6407.93</v>
      </c>
      <c r="E743" s="116">
        <f t="shared" si="427"/>
        <v>6434.2</v>
      </c>
      <c r="F743" s="117">
        <f t="shared" si="428"/>
        <v>44885</v>
      </c>
      <c r="G743" s="118">
        <f t="shared" si="432"/>
        <v>4.0996078296735572E-3</v>
      </c>
      <c r="H743" s="119">
        <f t="shared" si="446"/>
        <v>44946</v>
      </c>
      <c r="I743" s="119">
        <f t="shared" si="433"/>
        <v>44946</v>
      </c>
      <c r="J743" s="120">
        <f t="shared" si="441"/>
        <v>23</v>
      </c>
      <c r="K743" s="120">
        <f t="shared" si="429"/>
        <v>4</v>
      </c>
      <c r="L743" s="8">
        <f t="shared" si="442"/>
        <v>1.0007117699999999</v>
      </c>
      <c r="M743" s="121">
        <f t="shared" si="430"/>
        <v>1.0059007799999999</v>
      </c>
      <c r="N743" s="121">
        <f t="shared" si="450"/>
        <v>1.2047804947210163</v>
      </c>
      <c r="O743" s="114">
        <f t="shared" si="426"/>
        <v>1.2056380200000001</v>
      </c>
      <c r="P743" s="114">
        <f t="shared" si="434"/>
        <v>1205.6380200000001</v>
      </c>
      <c r="Q743" s="11">
        <f t="shared" si="447"/>
        <v>0</v>
      </c>
      <c r="R743" s="30">
        <f t="shared" si="443"/>
        <v>0</v>
      </c>
      <c r="S743" s="8">
        <f t="shared" si="435"/>
        <v>0</v>
      </c>
      <c r="T743" s="123">
        <f t="shared" si="444"/>
        <v>8.5599999999999996E-2</v>
      </c>
      <c r="U743" s="122">
        <f t="shared" si="451"/>
        <v>4</v>
      </c>
      <c r="V743" s="122">
        <v>252</v>
      </c>
      <c r="W743" s="121">
        <f t="shared" si="436"/>
        <v>1.0013045460000001</v>
      </c>
      <c r="X743" s="114">
        <f t="shared" si="437"/>
        <v>1.5728102500000001</v>
      </c>
      <c r="Y743" s="114">
        <f t="shared" si="438"/>
        <v>0</v>
      </c>
      <c r="Z743" s="126" t="str">
        <f t="shared" si="448"/>
        <v>A+J=</v>
      </c>
      <c r="AA743" s="119">
        <f t="shared" si="449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3">
        <f t="shared" si="439"/>
        <v>44920</v>
      </c>
      <c r="B744" s="114">
        <f t="shared" si="431"/>
        <v>1207.2108302500001</v>
      </c>
      <c r="C744" s="114">
        <f t="shared" si="445"/>
        <v>1000</v>
      </c>
      <c r="D744" s="115">
        <f t="shared" si="440"/>
        <v>6407.93</v>
      </c>
      <c r="E744" s="116">
        <f t="shared" si="427"/>
        <v>6434.2</v>
      </c>
      <c r="F744" s="117">
        <f t="shared" si="428"/>
        <v>44885</v>
      </c>
      <c r="G744" s="118">
        <f t="shared" si="432"/>
        <v>4.0996078296735572E-3</v>
      </c>
      <c r="H744" s="119">
        <f t="shared" si="446"/>
        <v>44946</v>
      </c>
      <c r="I744" s="119">
        <f t="shared" si="433"/>
        <v>44946</v>
      </c>
      <c r="J744" s="120">
        <f t="shared" si="441"/>
        <v>23</v>
      </c>
      <c r="K744" s="120">
        <f t="shared" si="429"/>
        <v>4</v>
      </c>
      <c r="L744" s="8">
        <f t="shared" si="442"/>
        <v>1.0007117699999999</v>
      </c>
      <c r="M744" s="121">
        <f t="shared" si="430"/>
        <v>1.0059007799999999</v>
      </c>
      <c r="N744" s="121">
        <f t="shared" si="450"/>
        <v>1.2047804947210163</v>
      </c>
      <c r="O744" s="114">
        <f t="shared" si="426"/>
        <v>1.2056380200000001</v>
      </c>
      <c r="P744" s="114">
        <f t="shared" si="434"/>
        <v>1205.6380200000001</v>
      </c>
      <c r="Q744" s="11">
        <f t="shared" si="447"/>
        <v>0</v>
      </c>
      <c r="R744" s="30">
        <f t="shared" si="443"/>
        <v>0</v>
      </c>
      <c r="S744" s="8">
        <f t="shared" si="435"/>
        <v>0</v>
      </c>
      <c r="T744" s="123">
        <f t="shared" si="444"/>
        <v>8.5599999999999996E-2</v>
      </c>
      <c r="U744" s="122">
        <f t="shared" si="451"/>
        <v>4</v>
      </c>
      <c r="V744" s="122">
        <v>252</v>
      </c>
      <c r="W744" s="121">
        <f t="shared" si="436"/>
        <v>1.0013045460000001</v>
      </c>
      <c r="X744" s="114">
        <f t="shared" si="437"/>
        <v>1.5728102500000001</v>
      </c>
      <c r="Y744" s="114">
        <f t="shared" si="438"/>
        <v>0</v>
      </c>
      <c r="Z744" s="126" t="str">
        <f t="shared" si="448"/>
        <v>A+J=</v>
      </c>
      <c r="AA744" s="119">
        <f t="shared" si="449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3">
        <f t="shared" si="439"/>
        <v>44921</v>
      </c>
      <c r="B745" s="114">
        <f t="shared" si="431"/>
        <v>1207.2108302500001</v>
      </c>
      <c r="C745" s="114">
        <f t="shared" si="445"/>
        <v>1000</v>
      </c>
      <c r="D745" s="115">
        <f t="shared" si="440"/>
        <v>6407.93</v>
      </c>
      <c r="E745" s="116">
        <f t="shared" si="427"/>
        <v>6434.2</v>
      </c>
      <c r="F745" s="117">
        <f t="shared" si="428"/>
        <v>44885</v>
      </c>
      <c r="G745" s="118">
        <f t="shared" si="432"/>
        <v>4.0996078296735572E-3</v>
      </c>
      <c r="H745" s="119">
        <f t="shared" si="446"/>
        <v>44946</v>
      </c>
      <c r="I745" s="119">
        <f t="shared" si="433"/>
        <v>44946</v>
      </c>
      <c r="J745" s="120">
        <f t="shared" si="441"/>
        <v>23</v>
      </c>
      <c r="K745" s="120">
        <f t="shared" si="429"/>
        <v>4</v>
      </c>
      <c r="L745" s="8">
        <f t="shared" si="442"/>
        <v>1.0007117699999999</v>
      </c>
      <c r="M745" s="121">
        <f t="shared" si="430"/>
        <v>1.0059007799999999</v>
      </c>
      <c r="N745" s="121">
        <f t="shared" si="450"/>
        <v>1.2047804947210163</v>
      </c>
      <c r="O745" s="114">
        <f t="shared" ref="O745:O808" si="452">TRUNC(TRUNC((L745*N745),15),8)</f>
        <v>1.2056380200000001</v>
      </c>
      <c r="P745" s="114">
        <f t="shared" si="434"/>
        <v>1205.6380200000001</v>
      </c>
      <c r="Q745" s="11">
        <f t="shared" si="447"/>
        <v>0</v>
      </c>
      <c r="R745" s="30">
        <f t="shared" si="443"/>
        <v>0</v>
      </c>
      <c r="S745" s="8">
        <f t="shared" si="435"/>
        <v>0</v>
      </c>
      <c r="T745" s="123">
        <f t="shared" si="444"/>
        <v>8.5599999999999996E-2</v>
      </c>
      <c r="U745" s="122">
        <f t="shared" si="451"/>
        <v>4</v>
      </c>
      <c r="V745" s="122">
        <v>252</v>
      </c>
      <c r="W745" s="121">
        <f t="shared" si="436"/>
        <v>1.0013045460000001</v>
      </c>
      <c r="X745" s="114">
        <f t="shared" si="437"/>
        <v>1.5728102500000001</v>
      </c>
      <c r="Y745" s="114">
        <f t="shared" si="438"/>
        <v>0</v>
      </c>
      <c r="Z745" s="126" t="str">
        <f t="shared" si="448"/>
        <v>A+J=</v>
      </c>
      <c r="AA745" s="119">
        <f t="shared" si="449"/>
        <v>44946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3">
        <f t="shared" si="439"/>
        <v>44922</v>
      </c>
      <c r="B746" s="114">
        <f t="shared" si="431"/>
        <v>1207.8191727000001</v>
      </c>
      <c r="C746" s="114">
        <f t="shared" si="445"/>
        <v>1000</v>
      </c>
      <c r="D746" s="115">
        <f t="shared" si="440"/>
        <v>6407.93</v>
      </c>
      <c r="E746" s="116">
        <f t="shared" ref="E746:E809" si="453">IF($K746=1,VLOOKUP($A745,$AO$10:$AS$131,4),E745)</f>
        <v>6434.2</v>
      </c>
      <c r="F746" s="117">
        <f t="shared" ref="F746:F809" si="454">IF($K746=1,VLOOKUP($A745,$AO$10:$AS$131,5),F745)</f>
        <v>44885</v>
      </c>
      <c r="G746" s="118">
        <f t="shared" si="432"/>
        <v>4.0996078296735572E-3</v>
      </c>
      <c r="H746" s="119">
        <f t="shared" si="446"/>
        <v>44946</v>
      </c>
      <c r="I746" s="119">
        <f t="shared" si="433"/>
        <v>44946</v>
      </c>
      <c r="J746" s="120">
        <f t="shared" si="441"/>
        <v>23</v>
      </c>
      <c r="K746" s="120">
        <f t="shared" ref="K746:K809" si="455">(J746-(NETWORKDAYS(A746,I746,AD$176:AD$502)-1))</f>
        <v>5</v>
      </c>
      <c r="L746" s="8">
        <f t="shared" si="442"/>
        <v>1.00088979</v>
      </c>
      <c r="M746" s="121">
        <f t="shared" ref="M746:M809" si="456">IF(I746&gt;I745,L745,M745)</f>
        <v>1.0059007799999999</v>
      </c>
      <c r="N746" s="121">
        <f t="shared" si="450"/>
        <v>1.2047804947210163</v>
      </c>
      <c r="O746" s="114">
        <f t="shared" si="452"/>
        <v>1.2058524900000001</v>
      </c>
      <c r="P746" s="114">
        <f t="shared" si="434"/>
        <v>1205.85249</v>
      </c>
      <c r="Q746" s="11">
        <f t="shared" si="447"/>
        <v>0</v>
      </c>
      <c r="R746" s="30">
        <f t="shared" si="443"/>
        <v>0</v>
      </c>
      <c r="S746" s="8">
        <f t="shared" si="435"/>
        <v>0</v>
      </c>
      <c r="T746" s="123">
        <f t="shared" si="444"/>
        <v>8.5599999999999996E-2</v>
      </c>
      <c r="U746" s="122">
        <f t="shared" si="451"/>
        <v>5</v>
      </c>
      <c r="V746" s="122">
        <v>252</v>
      </c>
      <c r="W746" s="121">
        <f t="shared" si="436"/>
        <v>1.0016309480000001</v>
      </c>
      <c r="X746" s="114">
        <f t="shared" si="437"/>
        <v>1.9666827</v>
      </c>
      <c r="Y746" s="114">
        <f t="shared" si="438"/>
        <v>0</v>
      </c>
      <c r="Z746" s="126" t="str">
        <f t="shared" si="448"/>
        <v>A+J=</v>
      </c>
      <c r="AA746" s="119">
        <f t="shared" si="449"/>
        <v>44946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3">
        <f t="shared" si="439"/>
        <v>44923</v>
      </c>
      <c r="B747" s="114">
        <f t="shared" si="431"/>
        <v>1208.42782429</v>
      </c>
      <c r="C747" s="114">
        <f t="shared" si="445"/>
        <v>1000</v>
      </c>
      <c r="D747" s="115">
        <f t="shared" si="440"/>
        <v>6407.93</v>
      </c>
      <c r="E747" s="116">
        <f t="shared" si="453"/>
        <v>6434.2</v>
      </c>
      <c r="F747" s="117">
        <f t="shared" si="454"/>
        <v>44885</v>
      </c>
      <c r="G747" s="118">
        <f t="shared" si="432"/>
        <v>4.0996078296735572E-3</v>
      </c>
      <c r="H747" s="119">
        <f t="shared" si="446"/>
        <v>44946</v>
      </c>
      <c r="I747" s="119">
        <f t="shared" si="433"/>
        <v>44946</v>
      </c>
      <c r="J747" s="120">
        <f t="shared" si="441"/>
        <v>23</v>
      </c>
      <c r="K747" s="120">
        <f t="shared" si="455"/>
        <v>6</v>
      </c>
      <c r="L747" s="8">
        <f t="shared" si="442"/>
        <v>1.0010678399999999</v>
      </c>
      <c r="M747" s="121">
        <f t="shared" si="456"/>
        <v>1.0059007799999999</v>
      </c>
      <c r="N747" s="121">
        <f t="shared" si="450"/>
        <v>1.2047804947210163</v>
      </c>
      <c r="O747" s="114">
        <f t="shared" si="452"/>
        <v>1.206067</v>
      </c>
      <c r="P747" s="114">
        <f t="shared" si="434"/>
        <v>1206.067</v>
      </c>
      <c r="Q747" s="11">
        <f t="shared" si="447"/>
        <v>0</v>
      </c>
      <c r="R747" s="30">
        <f t="shared" si="443"/>
        <v>0</v>
      </c>
      <c r="S747" s="8">
        <f t="shared" si="435"/>
        <v>0</v>
      </c>
      <c r="T747" s="123">
        <f t="shared" si="444"/>
        <v>8.5599999999999996E-2</v>
      </c>
      <c r="U747" s="122">
        <f t="shared" si="451"/>
        <v>6</v>
      </c>
      <c r="V747" s="122">
        <v>252</v>
      </c>
      <c r="W747" s="121">
        <f t="shared" si="436"/>
        <v>1.0019574570000001</v>
      </c>
      <c r="X747" s="114">
        <f t="shared" si="437"/>
        <v>2.36082429</v>
      </c>
      <c r="Y747" s="114">
        <f t="shared" si="438"/>
        <v>0</v>
      </c>
      <c r="Z747" s="126" t="str">
        <f t="shared" si="448"/>
        <v>A+J=</v>
      </c>
      <c r="AA747" s="119">
        <f t="shared" si="449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3">
        <f t="shared" si="439"/>
        <v>44924</v>
      </c>
      <c r="B748" s="114">
        <f t="shared" si="431"/>
        <v>1209.0367939299999</v>
      </c>
      <c r="C748" s="114">
        <f t="shared" si="445"/>
        <v>1000</v>
      </c>
      <c r="D748" s="115">
        <f t="shared" si="440"/>
        <v>6407.93</v>
      </c>
      <c r="E748" s="116">
        <f t="shared" si="453"/>
        <v>6434.2</v>
      </c>
      <c r="F748" s="117">
        <f t="shared" si="454"/>
        <v>44885</v>
      </c>
      <c r="G748" s="118">
        <f t="shared" si="432"/>
        <v>4.0996078296735572E-3</v>
      </c>
      <c r="H748" s="119">
        <f t="shared" si="446"/>
        <v>44946</v>
      </c>
      <c r="I748" s="119">
        <f t="shared" si="433"/>
        <v>44946</v>
      </c>
      <c r="J748" s="120">
        <f t="shared" si="441"/>
        <v>23</v>
      </c>
      <c r="K748" s="120">
        <f t="shared" si="455"/>
        <v>7</v>
      </c>
      <c r="L748" s="8">
        <f t="shared" si="442"/>
        <v>1.0012459300000001</v>
      </c>
      <c r="M748" s="121">
        <f t="shared" si="456"/>
        <v>1.0059007799999999</v>
      </c>
      <c r="N748" s="121">
        <f t="shared" si="450"/>
        <v>1.2047804947210163</v>
      </c>
      <c r="O748" s="114">
        <f t="shared" si="452"/>
        <v>1.2062815600000001</v>
      </c>
      <c r="P748" s="114">
        <f t="shared" si="434"/>
        <v>1206.2815599999999</v>
      </c>
      <c r="Q748" s="11">
        <f t="shared" si="447"/>
        <v>0</v>
      </c>
      <c r="R748" s="30">
        <f t="shared" si="443"/>
        <v>0</v>
      </c>
      <c r="S748" s="8">
        <f t="shared" si="435"/>
        <v>0</v>
      </c>
      <c r="T748" s="123">
        <f t="shared" si="444"/>
        <v>8.5599999999999996E-2</v>
      </c>
      <c r="U748" s="122">
        <f t="shared" si="451"/>
        <v>7</v>
      </c>
      <c r="V748" s="122">
        <v>252</v>
      </c>
      <c r="W748" s="121">
        <f t="shared" si="436"/>
        <v>1.0022840719999999</v>
      </c>
      <c r="X748" s="114">
        <f t="shared" si="437"/>
        <v>2.7552339300000002</v>
      </c>
      <c r="Y748" s="114">
        <f t="shared" si="438"/>
        <v>0</v>
      </c>
      <c r="Z748" s="126" t="str">
        <f t="shared" si="448"/>
        <v>A+J=</v>
      </c>
      <c r="AA748" s="119">
        <f t="shared" si="449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3">
        <f t="shared" si="439"/>
        <v>44925</v>
      </c>
      <c r="B749" s="114">
        <f t="shared" si="431"/>
        <v>1209.6460628999998</v>
      </c>
      <c r="C749" s="114">
        <f t="shared" si="445"/>
        <v>1000</v>
      </c>
      <c r="D749" s="115">
        <f t="shared" si="440"/>
        <v>6407.93</v>
      </c>
      <c r="E749" s="116">
        <f t="shared" si="453"/>
        <v>6434.2</v>
      </c>
      <c r="F749" s="117">
        <f t="shared" si="454"/>
        <v>44885</v>
      </c>
      <c r="G749" s="118">
        <f t="shared" si="432"/>
        <v>4.0996078296735572E-3</v>
      </c>
      <c r="H749" s="119">
        <f t="shared" si="446"/>
        <v>44946</v>
      </c>
      <c r="I749" s="119">
        <f t="shared" si="433"/>
        <v>44946</v>
      </c>
      <c r="J749" s="120">
        <f t="shared" si="441"/>
        <v>23</v>
      </c>
      <c r="K749" s="120">
        <f t="shared" si="455"/>
        <v>8</v>
      </c>
      <c r="L749" s="8">
        <f t="shared" si="442"/>
        <v>1.0014240400000001</v>
      </c>
      <c r="M749" s="121">
        <f t="shared" si="456"/>
        <v>1.0059007799999999</v>
      </c>
      <c r="N749" s="121">
        <f t="shared" si="450"/>
        <v>1.2047804947210163</v>
      </c>
      <c r="O749" s="114">
        <f t="shared" si="452"/>
        <v>1.20649615</v>
      </c>
      <c r="P749" s="114">
        <f t="shared" si="434"/>
        <v>1206.4961499999999</v>
      </c>
      <c r="Q749" s="11">
        <f t="shared" si="447"/>
        <v>0</v>
      </c>
      <c r="R749" s="30">
        <f t="shared" si="443"/>
        <v>0</v>
      </c>
      <c r="S749" s="8">
        <f t="shared" si="435"/>
        <v>0</v>
      </c>
      <c r="T749" s="123">
        <f t="shared" si="444"/>
        <v>8.5599999999999996E-2</v>
      </c>
      <c r="U749" s="122">
        <f t="shared" si="451"/>
        <v>8</v>
      </c>
      <c r="V749" s="122">
        <v>252</v>
      </c>
      <c r="W749" s="121">
        <f t="shared" si="436"/>
        <v>1.002610794</v>
      </c>
      <c r="X749" s="114">
        <f t="shared" si="437"/>
        <v>3.1499128999999999</v>
      </c>
      <c r="Y749" s="114">
        <f t="shared" si="438"/>
        <v>0</v>
      </c>
      <c r="Z749" s="126" t="str">
        <f t="shared" si="448"/>
        <v>A+J=</v>
      </c>
      <c r="AA749" s="119">
        <f t="shared" si="449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3">
        <f t="shared" si="439"/>
        <v>44926</v>
      </c>
      <c r="B750" s="114">
        <f t="shared" si="431"/>
        <v>1210.2556401300001</v>
      </c>
      <c r="C750" s="114">
        <f t="shared" si="445"/>
        <v>1000</v>
      </c>
      <c r="D750" s="115">
        <f t="shared" si="440"/>
        <v>6407.93</v>
      </c>
      <c r="E750" s="116">
        <f t="shared" si="453"/>
        <v>6434.2</v>
      </c>
      <c r="F750" s="117">
        <f t="shared" si="454"/>
        <v>44885</v>
      </c>
      <c r="G750" s="118">
        <f t="shared" si="432"/>
        <v>4.0996078296735572E-3</v>
      </c>
      <c r="H750" s="119">
        <f t="shared" si="446"/>
        <v>44946</v>
      </c>
      <c r="I750" s="119">
        <f t="shared" si="433"/>
        <v>44946</v>
      </c>
      <c r="J750" s="120">
        <f t="shared" si="441"/>
        <v>23</v>
      </c>
      <c r="K750" s="120">
        <f t="shared" si="455"/>
        <v>9</v>
      </c>
      <c r="L750" s="8">
        <f t="shared" si="442"/>
        <v>1.0016021900000001</v>
      </c>
      <c r="M750" s="121">
        <f t="shared" si="456"/>
        <v>1.0059007799999999</v>
      </c>
      <c r="N750" s="121">
        <f t="shared" si="450"/>
        <v>1.2047804947210163</v>
      </c>
      <c r="O750" s="114">
        <f t="shared" si="452"/>
        <v>1.2067107800000001</v>
      </c>
      <c r="P750" s="114">
        <f t="shared" si="434"/>
        <v>1206.7107800000001</v>
      </c>
      <c r="Q750" s="11">
        <f t="shared" si="447"/>
        <v>0</v>
      </c>
      <c r="R750" s="30">
        <f t="shared" si="443"/>
        <v>0</v>
      </c>
      <c r="S750" s="8">
        <f t="shared" si="435"/>
        <v>0</v>
      </c>
      <c r="T750" s="123">
        <f t="shared" si="444"/>
        <v>8.5599999999999996E-2</v>
      </c>
      <c r="U750" s="122">
        <f t="shared" si="451"/>
        <v>9</v>
      </c>
      <c r="V750" s="122">
        <v>252</v>
      </c>
      <c r="W750" s="121">
        <f t="shared" si="436"/>
        <v>1.0029376219999999</v>
      </c>
      <c r="X750" s="114">
        <f t="shared" si="437"/>
        <v>3.54486013</v>
      </c>
      <c r="Y750" s="114">
        <f t="shared" si="438"/>
        <v>0</v>
      </c>
      <c r="Z750" s="126" t="str">
        <f t="shared" si="448"/>
        <v>A+J=</v>
      </c>
      <c r="AA750" s="119">
        <f t="shared" si="449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3">
        <f t="shared" si="439"/>
        <v>44927</v>
      </c>
      <c r="B751" s="114">
        <f t="shared" si="431"/>
        <v>1210.2556401300001</v>
      </c>
      <c r="C751" s="114">
        <f t="shared" si="445"/>
        <v>1000</v>
      </c>
      <c r="D751" s="115">
        <f t="shared" si="440"/>
        <v>6407.93</v>
      </c>
      <c r="E751" s="116">
        <f t="shared" si="453"/>
        <v>6434.2</v>
      </c>
      <c r="F751" s="117">
        <f t="shared" si="454"/>
        <v>44885</v>
      </c>
      <c r="G751" s="118">
        <f t="shared" si="432"/>
        <v>4.0996078296735572E-3</v>
      </c>
      <c r="H751" s="119">
        <f t="shared" si="446"/>
        <v>44946</v>
      </c>
      <c r="I751" s="119">
        <f t="shared" si="433"/>
        <v>44946</v>
      </c>
      <c r="J751" s="120">
        <f t="shared" si="441"/>
        <v>23</v>
      </c>
      <c r="K751" s="120">
        <f t="shared" si="455"/>
        <v>9</v>
      </c>
      <c r="L751" s="8">
        <f t="shared" si="442"/>
        <v>1.0016021900000001</v>
      </c>
      <c r="M751" s="121">
        <f t="shared" si="456"/>
        <v>1.0059007799999999</v>
      </c>
      <c r="N751" s="121">
        <f t="shared" si="450"/>
        <v>1.2047804947210163</v>
      </c>
      <c r="O751" s="114">
        <f t="shared" si="452"/>
        <v>1.2067107800000001</v>
      </c>
      <c r="P751" s="114">
        <f t="shared" si="434"/>
        <v>1206.7107800000001</v>
      </c>
      <c r="Q751" s="11">
        <f t="shared" si="447"/>
        <v>0</v>
      </c>
      <c r="R751" s="30">
        <f t="shared" si="443"/>
        <v>0</v>
      </c>
      <c r="S751" s="8">
        <f t="shared" si="435"/>
        <v>0</v>
      </c>
      <c r="T751" s="123">
        <f t="shared" si="444"/>
        <v>8.5599999999999996E-2</v>
      </c>
      <c r="U751" s="122">
        <f t="shared" si="451"/>
        <v>9</v>
      </c>
      <c r="V751" s="122">
        <v>252</v>
      </c>
      <c r="W751" s="121">
        <f t="shared" si="436"/>
        <v>1.0029376219999999</v>
      </c>
      <c r="X751" s="114">
        <f t="shared" si="437"/>
        <v>3.54486013</v>
      </c>
      <c r="Y751" s="114">
        <f t="shared" si="438"/>
        <v>0</v>
      </c>
      <c r="Z751" s="126" t="str">
        <f t="shared" si="448"/>
        <v>A+J=</v>
      </c>
      <c r="AA751" s="119">
        <f t="shared" si="449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3">
        <f t="shared" si="439"/>
        <v>44928</v>
      </c>
      <c r="B752" s="114">
        <f t="shared" si="431"/>
        <v>1210.2556401300001</v>
      </c>
      <c r="C752" s="114">
        <f t="shared" si="445"/>
        <v>1000</v>
      </c>
      <c r="D752" s="115">
        <f t="shared" si="440"/>
        <v>6407.93</v>
      </c>
      <c r="E752" s="116">
        <f t="shared" si="453"/>
        <v>6434.2</v>
      </c>
      <c r="F752" s="117">
        <f t="shared" si="454"/>
        <v>44885</v>
      </c>
      <c r="G752" s="118">
        <f t="shared" si="432"/>
        <v>4.0996078296735572E-3</v>
      </c>
      <c r="H752" s="119">
        <f t="shared" si="446"/>
        <v>44946</v>
      </c>
      <c r="I752" s="119">
        <f t="shared" si="433"/>
        <v>44946</v>
      </c>
      <c r="J752" s="120">
        <f t="shared" si="441"/>
        <v>23</v>
      </c>
      <c r="K752" s="120">
        <f t="shared" si="455"/>
        <v>9</v>
      </c>
      <c r="L752" s="8">
        <f t="shared" si="442"/>
        <v>1.0016021900000001</v>
      </c>
      <c r="M752" s="121">
        <f t="shared" si="456"/>
        <v>1.0059007799999999</v>
      </c>
      <c r="N752" s="121">
        <f t="shared" si="450"/>
        <v>1.2047804947210163</v>
      </c>
      <c r="O752" s="114">
        <f t="shared" si="452"/>
        <v>1.2067107800000001</v>
      </c>
      <c r="P752" s="114">
        <f t="shared" si="434"/>
        <v>1206.7107800000001</v>
      </c>
      <c r="Q752" s="11">
        <f t="shared" si="447"/>
        <v>0</v>
      </c>
      <c r="R752" s="30">
        <f t="shared" si="443"/>
        <v>0</v>
      </c>
      <c r="S752" s="8">
        <f t="shared" si="435"/>
        <v>0</v>
      </c>
      <c r="T752" s="123">
        <f t="shared" si="444"/>
        <v>8.5599999999999996E-2</v>
      </c>
      <c r="U752" s="122">
        <f t="shared" si="451"/>
        <v>9</v>
      </c>
      <c r="V752" s="122">
        <v>252</v>
      </c>
      <c r="W752" s="121">
        <f t="shared" si="436"/>
        <v>1.0029376219999999</v>
      </c>
      <c r="X752" s="114">
        <f t="shared" si="437"/>
        <v>3.54486013</v>
      </c>
      <c r="Y752" s="114">
        <f t="shared" si="438"/>
        <v>0</v>
      </c>
      <c r="Z752" s="126" t="str">
        <f t="shared" si="448"/>
        <v>A+J=</v>
      </c>
      <c r="AA752" s="119">
        <f t="shared" si="449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3">
        <f t="shared" si="439"/>
        <v>44929</v>
      </c>
      <c r="B753" s="114">
        <f t="shared" si="431"/>
        <v>1210.86551568</v>
      </c>
      <c r="C753" s="114">
        <f t="shared" si="445"/>
        <v>1000</v>
      </c>
      <c r="D753" s="115">
        <f t="shared" si="440"/>
        <v>6407.93</v>
      </c>
      <c r="E753" s="116">
        <f t="shared" si="453"/>
        <v>6434.2</v>
      </c>
      <c r="F753" s="117">
        <f t="shared" si="454"/>
        <v>44885</v>
      </c>
      <c r="G753" s="118">
        <f t="shared" si="432"/>
        <v>4.0996078296735572E-3</v>
      </c>
      <c r="H753" s="119">
        <f t="shared" si="446"/>
        <v>44946</v>
      </c>
      <c r="I753" s="119">
        <f t="shared" si="433"/>
        <v>44946</v>
      </c>
      <c r="J753" s="120">
        <f t="shared" si="441"/>
        <v>23</v>
      </c>
      <c r="K753" s="120">
        <f t="shared" si="455"/>
        <v>10</v>
      </c>
      <c r="L753" s="8">
        <f t="shared" si="442"/>
        <v>1.0017803700000001</v>
      </c>
      <c r="M753" s="121">
        <f t="shared" si="456"/>
        <v>1.0059007799999999</v>
      </c>
      <c r="N753" s="121">
        <f t="shared" si="450"/>
        <v>1.2047804947210163</v>
      </c>
      <c r="O753" s="114">
        <f t="shared" si="452"/>
        <v>1.20692544</v>
      </c>
      <c r="P753" s="114">
        <f t="shared" si="434"/>
        <v>1206.92544</v>
      </c>
      <c r="Q753" s="11">
        <f t="shared" si="447"/>
        <v>0</v>
      </c>
      <c r="R753" s="30">
        <f t="shared" si="443"/>
        <v>0</v>
      </c>
      <c r="S753" s="8">
        <f t="shared" si="435"/>
        <v>0</v>
      </c>
      <c r="T753" s="123">
        <f t="shared" si="444"/>
        <v>8.5599999999999996E-2</v>
      </c>
      <c r="U753" s="122">
        <f t="shared" si="451"/>
        <v>10</v>
      </c>
      <c r="V753" s="122">
        <v>252</v>
      </c>
      <c r="W753" s="121">
        <f t="shared" si="436"/>
        <v>1.003264556</v>
      </c>
      <c r="X753" s="114">
        <f t="shared" si="437"/>
        <v>3.9400756800000001</v>
      </c>
      <c r="Y753" s="114">
        <f t="shared" si="438"/>
        <v>0</v>
      </c>
      <c r="Z753" s="126" t="str">
        <f t="shared" si="448"/>
        <v>A+J=</v>
      </c>
      <c r="AA753" s="119">
        <f t="shared" si="449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3">
        <f t="shared" si="439"/>
        <v>44930</v>
      </c>
      <c r="B754" s="114">
        <f t="shared" si="431"/>
        <v>1211.47571214</v>
      </c>
      <c r="C754" s="114">
        <f t="shared" si="445"/>
        <v>1000</v>
      </c>
      <c r="D754" s="115">
        <f t="shared" si="440"/>
        <v>6407.93</v>
      </c>
      <c r="E754" s="116">
        <f t="shared" si="453"/>
        <v>6434.2</v>
      </c>
      <c r="F754" s="117">
        <f t="shared" si="454"/>
        <v>44885</v>
      </c>
      <c r="G754" s="118">
        <f t="shared" si="432"/>
        <v>4.0996078296735572E-3</v>
      </c>
      <c r="H754" s="119">
        <f t="shared" si="446"/>
        <v>44946</v>
      </c>
      <c r="I754" s="119">
        <f t="shared" si="433"/>
        <v>44946</v>
      </c>
      <c r="J754" s="120">
        <f t="shared" si="441"/>
        <v>23</v>
      </c>
      <c r="K754" s="120">
        <f t="shared" si="455"/>
        <v>11</v>
      </c>
      <c r="L754" s="8">
        <f t="shared" si="442"/>
        <v>1.0019585799999999</v>
      </c>
      <c r="M754" s="121">
        <f t="shared" si="456"/>
        <v>1.0059007799999999</v>
      </c>
      <c r="N754" s="121">
        <f t="shared" si="450"/>
        <v>1.2047804947210163</v>
      </c>
      <c r="O754" s="114">
        <f t="shared" si="452"/>
        <v>1.2071401500000001</v>
      </c>
      <c r="P754" s="114">
        <f t="shared" si="434"/>
        <v>1207.1401499999999</v>
      </c>
      <c r="Q754" s="11">
        <f t="shared" si="447"/>
        <v>0</v>
      </c>
      <c r="R754" s="30">
        <f t="shared" si="443"/>
        <v>0</v>
      </c>
      <c r="S754" s="8">
        <f t="shared" si="435"/>
        <v>0</v>
      </c>
      <c r="T754" s="123">
        <f t="shared" si="444"/>
        <v>8.5599999999999996E-2</v>
      </c>
      <c r="U754" s="122">
        <f t="shared" si="451"/>
        <v>11</v>
      </c>
      <c r="V754" s="122">
        <v>252</v>
      </c>
      <c r="W754" s="121">
        <f t="shared" si="436"/>
        <v>1.0035915980000001</v>
      </c>
      <c r="X754" s="114">
        <f t="shared" si="437"/>
        <v>4.3355621400000004</v>
      </c>
      <c r="Y754" s="114">
        <f t="shared" si="438"/>
        <v>0</v>
      </c>
      <c r="Z754" s="126" t="str">
        <f t="shared" si="448"/>
        <v>A+J=</v>
      </c>
      <c r="AA754" s="119">
        <f t="shared" si="449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3">
        <f t="shared" si="439"/>
        <v>44931</v>
      </c>
      <c r="B755" s="114">
        <f t="shared" si="431"/>
        <v>1212.08621597</v>
      </c>
      <c r="C755" s="114">
        <f t="shared" si="445"/>
        <v>1000</v>
      </c>
      <c r="D755" s="115">
        <f t="shared" si="440"/>
        <v>6407.93</v>
      </c>
      <c r="E755" s="116">
        <f t="shared" si="453"/>
        <v>6434.2</v>
      </c>
      <c r="F755" s="117">
        <f t="shared" si="454"/>
        <v>44885</v>
      </c>
      <c r="G755" s="118">
        <f t="shared" si="432"/>
        <v>4.0996078296735572E-3</v>
      </c>
      <c r="H755" s="119">
        <f t="shared" si="446"/>
        <v>44946</v>
      </c>
      <c r="I755" s="119">
        <f t="shared" si="433"/>
        <v>44946</v>
      </c>
      <c r="J755" s="120">
        <f t="shared" si="441"/>
        <v>23</v>
      </c>
      <c r="K755" s="120">
        <f t="shared" si="455"/>
        <v>12</v>
      </c>
      <c r="L755" s="8">
        <f t="shared" si="442"/>
        <v>1.00213683</v>
      </c>
      <c r="M755" s="121">
        <f t="shared" si="456"/>
        <v>1.0059007799999999</v>
      </c>
      <c r="N755" s="121">
        <f t="shared" si="450"/>
        <v>1.2047804947210163</v>
      </c>
      <c r="O755" s="114">
        <f t="shared" si="452"/>
        <v>1.2073548999999999</v>
      </c>
      <c r="P755" s="114">
        <f t="shared" si="434"/>
        <v>1207.3549</v>
      </c>
      <c r="Q755" s="11">
        <f t="shared" si="447"/>
        <v>0</v>
      </c>
      <c r="R755" s="30">
        <f t="shared" si="443"/>
        <v>0</v>
      </c>
      <c r="S755" s="8">
        <f t="shared" si="435"/>
        <v>0</v>
      </c>
      <c r="T755" s="123">
        <f t="shared" si="444"/>
        <v>8.5599999999999996E-2</v>
      </c>
      <c r="U755" s="122">
        <f t="shared" si="451"/>
        <v>12</v>
      </c>
      <c r="V755" s="122">
        <v>252</v>
      </c>
      <c r="W755" s="121">
        <f t="shared" si="436"/>
        <v>1.003918745</v>
      </c>
      <c r="X755" s="114">
        <f t="shared" si="437"/>
        <v>4.7313159699999998</v>
      </c>
      <c r="Y755" s="114">
        <f t="shared" si="438"/>
        <v>0</v>
      </c>
      <c r="Z755" s="126" t="str">
        <f t="shared" si="448"/>
        <v>A+J=</v>
      </c>
      <c r="AA755" s="119">
        <f t="shared" si="449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3">
        <f t="shared" si="439"/>
        <v>44932</v>
      </c>
      <c r="B756" s="114">
        <f t="shared" si="431"/>
        <v>1212.6970208600001</v>
      </c>
      <c r="C756" s="114">
        <f t="shared" si="445"/>
        <v>1000</v>
      </c>
      <c r="D756" s="115">
        <f t="shared" si="440"/>
        <v>6407.93</v>
      </c>
      <c r="E756" s="116">
        <f t="shared" si="453"/>
        <v>6434.2</v>
      </c>
      <c r="F756" s="117">
        <f t="shared" si="454"/>
        <v>44885</v>
      </c>
      <c r="G756" s="118">
        <f t="shared" si="432"/>
        <v>4.0996078296735572E-3</v>
      </c>
      <c r="H756" s="119">
        <f t="shared" si="446"/>
        <v>44946</v>
      </c>
      <c r="I756" s="119">
        <f t="shared" si="433"/>
        <v>44946</v>
      </c>
      <c r="J756" s="120">
        <f t="shared" si="441"/>
        <v>23</v>
      </c>
      <c r="K756" s="120">
        <f t="shared" si="455"/>
        <v>13</v>
      </c>
      <c r="L756" s="8">
        <f t="shared" si="442"/>
        <v>1.0023150999999999</v>
      </c>
      <c r="M756" s="121">
        <f t="shared" si="456"/>
        <v>1.0059007799999999</v>
      </c>
      <c r="N756" s="121">
        <f t="shared" si="450"/>
        <v>1.2047804947210163</v>
      </c>
      <c r="O756" s="114">
        <f t="shared" si="452"/>
        <v>1.20756968</v>
      </c>
      <c r="P756" s="114">
        <f t="shared" si="434"/>
        <v>1207.5696800000001</v>
      </c>
      <c r="Q756" s="11">
        <f t="shared" si="447"/>
        <v>0</v>
      </c>
      <c r="R756" s="30">
        <f t="shared" si="443"/>
        <v>0</v>
      </c>
      <c r="S756" s="8">
        <f t="shared" si="435"/>
        <v>0</v>
      </c>
      <c r="T756" s="123">
        <f t="shared" si="444"/>
        <v>8.5599999999999996E-2</v>
      </c>
      <c r="U756" s="122">
        <f t="shared" si="451"/>
        <v>13</v>
      </c>
      <c r="V756" s="122">
        <v>252</v>
      </c>
      <c r="W756" s="121">
        <f t="shared" si="436"/>
        <v>1.004246</v>
      </c>
      <c r="X756" s="114">
        <f t="shared" si="437"/>
        <v>5.1273408600000003</v>
      </c>
      <c r="Y756" s="114">
        <f t="shared" si="438"/>
        <v>0</v>
      </c>
      <c r="Z756" s="126" t="str">
        <f t="shared" si="448"/>
        <v>A+J=</v>
      </c>
      <c r="AA756" s="119">
        <f t="shared" si="449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3">
        <f t="shared" si="439"/>
        <v>44933</v>
      </c>
      <c r="B757" s="114">
        <f t="shared" si="431"/>
        <v>1213.3081345200001</v>
      </c>
      <c r="C757" s="114">
        <f t="shared" si="445"/>
        <v>1000</v>
      </c>
      <c r="D757" s="115">
        <f t="shared" si="440"/>
        <v>6407.93</v>
      </c>
      <c r="E757" s="116">
        <f t="shared" si="453"/>
        <v>6434.2</v>
      </c>
      <c r="F757" s="117">
        <f t="shared" si="454"/>
        <v>44885</v>
      </c>
      <c r="G757" s="118">
        <f t="shared" si="432"/>
        <v>4.0996078296735572E-3</v>
      </c>
      <c r="H757" s="119">
        <f t="shared" si="446"/>
        <v>44946</v>
      </c>
      <c r="I757" s="119">
        <f t="shared" si="433"/>
        <v>44946</v>
      </c>
      <c r="J757" s="120">
        <f t="shared" si="441"/>
        <v>23</v>
      </c>
      <c r="K757" s="120">
        <f t="shared" si="455"/>
        <v>14</v>
      </c>
      <c r="L757" s="8">
        <f t="shared" si="442"/>
        <v>1.00249341</v>
      </c>
      <c r="M757" s="121">
        <f t="shared" si="456"/>
        <v>1.0059007799999999</v>
      </c>
      <c r="N757" s="121">
        <f t="shared" si="450"/>
        <v>1.2047804947210163</v>
      </c>
      <c r="O757" s="114">
        <f t="shared" si="452"/>
        <v>1.2077845</v>
      </c>
      <c r="P757" s="114">
        <f t="shared" si="434"/>
        <v>1207.7845</v>
      </c>
      <c r="Q757" s="11">
        <f t="shared" si="447"/>
        <v>0</v>
      </c>
      <c r="R757" s="30">
        <f t="shared" si="443"/>
        <v>0</v>
      </c>
      <c r="S757" s="8">
        <f t="shared" si="435"/>
        <v>0</v>
      </c>
      <c r="T757" s="123">
        <f t="shared" si="444"/>
        <v>8.5599999999999996E-2</v>
      </c>
      <c r="U757" s="122">
        <f t="shared" si="451"/>
        <v>14</v>
      </c>
      <c r="V757" s="122">
        <v>252</v>
      </c>
      <c r="W757" s="121">
        <f t="shared" si="436"/>
        <v>1.0045733610000001</v>
      </c>
      <c r="X757" s="114">
        <f t="shared" si="437"/>
        <v>5.5236345199999999</v>
      </c>
      <c r="Y757" s="114">
        <f t="shared" si="438"/>
        <v>0</v>
      </c>
      <c r="Z757" s="126" t="str">
        <f t="shared" si="448"/>
        <v>A+J=</v>
      </c>
      <c r="AA757" s="119">
        <f t="shared" si="449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3">
        <f t="shared" si="439"/>
        <v>44934</v>
      </c>
      <c r="B758" s="114">
        <f t="shared" si="431"/>
        <v>1213.3081345200001</v>
      </c>
      <c r="C758" s="114">
        <f t="shared" si="445"/>
        <v>1000</v>
      </c>
      <c r="D758" s="115">
        <f t="shared" si="440"/>
        <v>6407.93</v>
      </c>
      <c r="E758" s="116">
        <f t="shared" si="453"/>
        <v>6434.2</v>
      </c>
      <c r="F758" s="117">
        <f t="shared" si="454"/>
        <v>44885</v>
      </c>
      <c r="G758" s="118">
        <f t="shared" si="432"/>
        <v>4.0996078296735572E-3</v>
      </c>
      <c r="H758" s="119">
        <f t="shared" si="446"/>
        <v>44946</v>
      </c>
      <c r="I758" s="119">
        <f t="shared" si="433"/>
        <v>44946</v>
      </c>
      <c r="J758" s="120">
        <f t="shared" si="441"/>
        <v>23</v>
      </c>
      <c r="K758" s="120">
        <f t="shared" si="455"/>
        <v>14</v>
      </c>
      <c r="L758" s="8">
        <f t="shared" si="442"/>
        <v>1.00249341</v>
      </c>
      <c r="M758" s="121">
        <f t="shared" si="456"/>
        <v>1.0059007799999999</v>
      </c>
      <c r="N758" s="121">
        <f t="shared" si="450"/>
        <v>1.2047804947210163</v>
      </c>
      <c r="O758" s="114">
        <f t="shared" si="452"/>
        <v>1.2077845</v>
      </c>
      <c r="P758" s="114">
        <f t="shared" si="434"/>
        <v>1207.7845</v>
      </c>
      <c r="Q758" s="11">
        <f t="shared" si="447"/>
        <v>0</v>
      </c>
      <c r="R758" s="30">
        <f t="shared" si="443"/>
        <v>0</v>
      </c>
      <c r="S758" s="8">
        <f t="shared" si="435"/>
        <v>0</v>
      </c>
      <c r="T758" s="123">
        <f t="shared" si="444"/>
        <v>8.5599999999999996E-2</v>
      </c>
      <c r="U758" s="122">
        <f t="shared" si="451"/>
        <v>14</v>
      </c>
      <c r="V758" s="122">
        <v>252</v>
      </c>
      <c r="W758" s="121">
        <f t="shared" si="436"/>
        <v>1.0045733610000001</v>
      </c>
      <c r="X758" s="114">
        <f t="shared" si="437"/>
        <v>5.5236345199999999</v>
      </c>
      <c r="Y758" s="114">
        <f t="shared" si="438"/>
        <v>0</v>
      </c>
      <c r="Z758" s="126" t="str">
        <f t="shared" si="448"/>
        <v>A+J=</v>
      </c>
      <c r="AA758" s="119">
        <f t="shared" si="449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3">
        <f t="shared" si="439"/>
        <v>44935</v>
      </c>
      <c r="B759" s="114">
        <f t="shared" si="431"/>
        <v>1213.3081345200001</v>
      </c>
      <c r="C759" s="114">
        <f t="shared" si="445"/>
        <v>1000</v>
      </c>
      <c r="D759" s="115">
        <f t="shared" si="440"/>
        <v>6407.93</v>
      </c>
      <c r="E759" s="116">
        <f t="shared" si="453"/>
        <v>6434.2</v>
      </c>
      <c r="F759" s="117">
        <f t="shared" si="454"/>
        <v>44885</v>
      </c>
      <c r="G759" s="118">
        <f t="shared" si="432"/>
        <v>4.0996078296735572E-3</v>
      </c>
      <c r="H759" s="119">
        <f t="shared" si="446"/>
        <v>44946</v>
      </c>
      <c r="I759" s="119">
        <f t="shared" si="433"/>
        <v>44946</v>
      </c>
      <c r="J759" s="120">
        <f t="shared" si="441"/>
        <v>23</v>
      </c>
      <c r="K759" s="120">
        <f t="shared" si="455"/>
        <v>14</v>
      </c>
      <c r="L759" s="8">
        <f t="shared" si="442"/>
        <v>1.00249341</v>
      </c>
      <c r="M759" s="121">
        <f t="shared" si="456"/>
        <v>1.0059007799999999</v>
      </c>
      <c r="N759" s="121">
        <f t="shared" si="450"/>
        <v>1.2047804947210163</v>
      </c>
      <c r="O759" s="114">
        <f t="shared" si="452"/>
        <v>1.2077845</v>
      </c>
      <c r="P759" s="114">
        <f t="shared" si="434"/>
        <v>1207.7845</v>
      </c>
      <c r="Q759" s="11">
        <f t="shared" si="447"/>
        <v>0</v>
      </c>
      <c r="R759" s="30">
        <f t="shared" si="443"/>
        <v>0</v>
      </c>
      <c r="S759" s="8">
        <f t="shared" si="435"/>
        <v>0</v>
      </c>
      <c r="T759" s="123">
        <f t="shared" si="444"/>
        <v>8.5599999999999996E-2</v>
      </c>
      <c r="U759" s="122">
        <f t="shared" si="451"/>
        <v>14</v>
      </c>
      <c r="V759" s="122">
        <v>252</v>
      </c>
      <c r="W759" s="121">
        <f t="shared" si="436"/>
        <v>1.0045733610000001</v>
      </c>
      <c r="X759" s="114">
        <f t="shared" si="437"/>
        <v>5.5236345199999999</v>
      </c>
      <c r="Y759" s="114">
        <f t="shared" si="438"/>
        <v>0</v>
      </c>
      <c r="Z759" s="126" t="str">
        <f t="shared" si="448"/>
        <v>A+J=</v>
      </c>
      <c r="AA759" s="119">
        <f t="shared" si="449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3">
        <f t="shared" si="439"/>
        <v>44936</v>
      </c>
      <c r="B760" s="114">
        <f t="shared" si="431"/>
        <v>1213.9195582899999</v>
      </c>
      <c r="C760" s="114">
        <f t="shared" si="445"/>
        <v>1000</v>
      </c>
      <c r="D760" s="115">
        <f t="shared" si="440"/>
        <v>6407.93</v>
      </c>
      <c r="E760" s="116">
        <f t="shared" si="453"/>
        <v>6434.2</v>
      </c>
      <c r="F760" s="117">
        <f t="shared" si="454"/>
        <v>44885</v>
      </c>
      <c r="G760" s="118">
        <f t="shared" si="432"/>
        <v>4.0996078296735572E-3</v>
      </c>
      <c r="H760" s="119">
        <f t="shared" si="446"/>
        <v>44946</v>
      </c>
      <c r="I760" s="119">
        <f t="shared" si="433"/>
        <v>44946</v>
      </c>
      <c r="J760" s="120">
        <f t="shared" si="441"/>
        <v>23</v>
      </c>
      <c r="K760" s="120">
        <f t="shared" si="455"/>
        <v>15</v>
      </c>
      <c r="L760" s="8">
        <f t="shared" si="442"/>
        <v>1.00267175</v>
      </c>
      <c r="M760" s="121">
        <f t="shared" si="456"/>
        <v>1.0059007799999999</v>
      </c>
      <c r="N760" s="121">
        <f t="shared" si="450"/>
        <v>1.2047804947210163</v>
      </c>
      <c r="O760" s="114">
        <f t="shared" si="452"/>
        <v>1.2079993600000001</v>
      </c>
      <c r="P760" s="114">
        <f t="shared" si="434"/>
        <v>1207.99936</v>
      </c>
      <c r="Q760" s="11">
        <f t="shared" si="447"/>
        <v>0</v>
      </c>
      <c r="R760" s="30">
        <f t="shared" si="443"/>
        <v>0</v>
      </c>
      <c r="S760" s="8">
        <f t="shared" si="435"/>
        <v>0</v>
      </c>
      <c r="T760" s="123">
        <f t="shared" si="444"/>
        <v>8.5599999999999996E-2</v>
      </c>
      <c r="U760" s="122">
        <f t="shared" si="451"/>
        <v>15</v>
      </c>
      <c r="V760" s="122">
        <v>252</v>
      </c>
      <c r="W760" s="121">
        <f t="shared" si="436"/>
        <v>1.0049008290000001</v>
      </c>
      <c r="X760" s="114">
        <f t="shared" si="437"/>
        <v>5.9201982900000001</v>
      </c>
      <c r="Y760" s="114">
        <f t="shared" si="438"/>
        <v>0</v>
      </c>
      <c r="Z760" s="126" t="str">
        <f t="shared" si="448"/>
        <v>A+J=</v>
      </c>
      <c r="AA760" s="119">
        <f t="shared" si="449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3">
        <f t="shared" si="439"/>
        <v>44937</v>
      </c>
      <c r="B761" s="114">
        <f t="shared" si="431"/>
        <v>1214.5312910600001</v>
      </c>
      <c r="C761" s="114">
        <f t="shared" si="445"/>
        <v>1000</v>
      </c>
      <c r="D761" s="115">
        <f t="shared" si="440"/>
        <v>6407.93</v>
      </c>
      <c r="E761" s="116">
        <f t="shared" si="453"/>
        <v>6434.2</v>
      </c>
      <c r="F761" s="117">
        <f t="shared" si="454"/>
        <v>44885</v>
      </c>
      <c r="G761" s="118">
        <f t="shared" si="432"/>
        <v>4.0996078296735572E-3</v>
      </c>
      <c r="H761" s="119">
        <f t="shared" si="446"/>
        <v>44946</v>
      </c>
      <c r="I761" s="119">
        <f t="shared" si="433"/>
        <v>44946</v>
      </c>
      <c r="J761" s="120">
        <f t="shared" si="441"/>
        <v>23</v>
      </c>
      <c r="K761" s="120">
        <f t="shared" si="455"/>
        <v>16</v>
      </c>
      <c r="L761" s="8">
        <f t="shared" si="442"/>
        <v>1.00285012</v>
      </c>
      <c r="M761" s="121">
        <f t="shared" si="456"/>
        <v>1.0059007799999999</v>
      </c>
      <c r="N761" s="121">
        <f t="shared" si="450"/>
        <v>1.2047804947210163</v>
      </c>
      <c r="O761" s="114">
        <f t="shared" si="452"/>
        <v>1.2082142600000001</v>
      </c>
      <c r="P761" s="114">
        <f t="shared" si="434"/>
        <v>1208.21426</v>
      </c>
      <c r="Q761" s="11">
        <f t="shared" si="447"/>
        <v>0</v>
      </c>
      <c r="R761" s="30">
        <f t="shared" si="443"/>
        <v>0</v>
      </c>
      <c r="S761" s="8">
        <f t="shared" si="435"/>
        <v>0</v>
      </c>
      <c r="T761" s="123">
        <f t="shared" si="444"/>
        <v>8.5599999999999996E-2</v>
      </c>
      <c r="U761" s="122">
        <f t="shared" si="451"/>
        <v>16</v>
      </c>
      <c r="V761" s="122">
        <v>252</v>
      </c>
      <c r="W761" s="121">
        <f t="shared" si="436"/>
        <v>1.005228403</v>
      </c>
      <c r="X761" s="114">
        <f t="shared" si="437"/>
        <v>6.3170310599999997</v>
      </c>
      <c r="Y761" s="114">
        <f t="shared" si="438"/>
        <v>0</v>
      </c>
      <c r="Z761" s="126" t="str">
        <f t="shared" si="448"/>
        <v>A+J=</v>
      </c>
      <c r="AA761" s="119">
        <f t="shared" si="449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3">
        <f t="shared" si="439"/>
        <v>44938</v>
      </c>
      <c r="B762" s="114">
        <f t="shared" si="431"/>
        <v>1215.1433252900001</v>
      </c>
      <c r="C762" s="114">
        <f t="shared" si="445"/>
        <v>1000</v>
      </c>
      <c r="D762" s="115">
        <f t="shared" si="440"/>
        <v>6407.93</v>
      </c>
      <c r="E762" s="116">
        <f t="shared" si="453"/>
        <v>6434.2</v>
      </c>
      <c r="F762" s="117">
        <f t="shared" si="454"/>
        <v>44885</v>
      </c>
      <c r="G762" s="118">
        <f t="shared" si="432"/>
        <v>4.0996078296735572E-3</v>
      </c>
      <c r="H762" s="119">
        <f t="shared" si="446"/>
        <v>44946</v>
      </c>
      <c r="I762" s="119">
        <f t="shared" si="433"/>
        <v>44946</v>
      </c>
      <c r="J762" s="120">
        <f t="shared" si="441"/>
        <v>23</v>
      </c>
      <c r="K762" s="120">
        <f t="shared" si="455"/>
        <v>17</v>
      </c>
      <c r="L762" s="8">
        <f t="shared" si="442"/>
        <v>1.00302852</v>
      </c>
      <c r="M762" s="121">
        <f t="shared" si="456"/>
        <v>1.0059007799999999</v>
      </c>
      <c r="N762" s="121">
        <f t="shared" si="450"/>
        <v>1.2047804947210163</v>
      </c>
      <c r="O762" s="114">
        <f t="shared" si="452"/>
        <v>1.2084291899999999</v>
      </c>
      <c r="P762" s="114">
        <f t="shared" si="434"/>
        <v>1208.4291900000001</v>
      </c>
      <c r="Q762" s="11">
        <f t="shared" si="447"/>
        <v>0</v>
      </c>
      <c r="R762" s="30">
        <f t="shared" si="443"/>
        <v>0</v>
      </c>
      <c r="S762" s="8">
        <f t="shared" si="435"/>
        <v>0</v>
      </c>
      <c r="T762" s="123">
        <f t="shared" si="444"/>
        <v>8.5599999999999996E-2</v>
      </c>
      <c r="U762" s="122">
        <f t="shared" si="451"/>
        <v>17</v>
      </c>
      <c r="V762" s="122">
        <v>252</v>
      </c>
      <c r="W762" s="121">
        <f t="shared" si="436"/>
        <v>1.005556085</v>
      </c>
      <c r="X762" s="114">
        <f t="shared" si="437"/>
        <v>6.7141352899999998</v>
      </c>
      <c r="Y762" s="114">
        <f t="shared" si="438"/>
        <v>0</v>
      </c>
      <c r="Z762" s="126" t="str">
        <f t="shared" si="448"/>
        <v>A+J=</v>
      </c>
      <c r="AA762" s="119">
        <f t="shared" si="449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3">
        <f t="shared" si="439"/>
        <v>44939</v>
      </c>
      <c r="B763" s="114">
        <f t="shared" si="431"/>
        <v>1215.75567879</v>
      </c>
      <c r="C763" s="114">
        <f t="shared" si="445"/>
        <v>1000</v>
      </c>
      <c r="D763" s="115">
        <f t="shared" si="440"/>
        <v>6407.93</v>
      </c>
      <c r="E763" s="116">
        <f t="shared" si="453"/>
        <v>6434.2</v>
      </c>
      <c r="F763" s="117">
        <f t="shared" si="454"/>
        <v>44885</v>
      </c>
      <c r="G763" s="118">
        <f t="shared" si="432"/>
        <v>4.0996078296735572E-3</v>
      </c>
      <c r="H763" s="119">
        <f t="shared" si="446"/>
        <v>44946</v>
      </c>
      <c r="I763" s="119">
        <f t="shared" si="433"/>
        <v>44946</v>
      </c>
      <c r="J763" s="120">
        <f t="shared" si="441"/>
        <v>23</v>
      </c>
      <c r="K763" s="120">
        <f t="shared" si="455"/>
        <v>18</v>
      </c>
      <c r="L763" s="8">
        <f t="shared" si="442"/>
        <v>1.00320696</v>
      </c>
      <c r="M763" s="121">
        <f t="shared" si="456"/>
        <v>1.0059007799999999</v>
      </c>
      <c r="N763" s="121">
        <f t="shared" si="450"/>
        <v>1.2047804947210163</v>
      </c>
      <c r="O763" s="114">
        <f t="shared" si="452"/>
        <v>1.2086441699999999</v>
      </c>
      <c r="P763" s="114">
        <f t="shared" si="434"/>
        <v>1208.64417</v>
      </c>
      <c r="Q763" s="11">
        <f t="shared" si="447"/>
        <v>0</v>
      </c>
      <c r="R763" s="30">
        <f t="shared" si="443"/>
        <v>0</v>
      </c>
      <c r="S763" s="8">
        <f t="shared" si="435"/>
        <v>0</v>
      </c>
      <c r="T763" s="123">
        <f t="shared" si="444"/>
        <v>8.5599999999999996E-2</v>
      </c>
      <c r="U763" s="122">
        <f t="shared" si="451"/>
        <v>18</v>
      </c>
      <c r="V763" s="122">
        <v>252</v>
      </c>
      <c r="W763" s="121">
        <f t="shared" si="436"/>
        <v>1.0058838729999999</v>
      </c>
      <c r="X763" s="114">
        <f t="shared" si="437"/>
        <v>7.1115087900000002</v>
      </c>
      <c r="Y763" s="114">
        <f t="shared" si="438"/>
        <v>0</v>
      </c>
      <c r="Z763" s="126" t="str">
        <f t="shared" si="448"/>
        <v>A+J=</v>
      </c>
      <c r="AA763" s="119">
        <f t="shared" si="449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3">
        <f t="shared" si="439"/>
        <v>44940</v>
      </c>
      <c r="B764" s="114">
        <f t="shared" si="431"/>
        <v>1216.3683327699998</v>
      </c>
      <c r="C764" s="114">
        <f t="shared" si="445"/>
        <v>1000</v>
      </c>
      <c r="D764" s="115">
        <f t="shared" si="440"/>
        <v>6407.93</v>
      </c>
      <c r="E764" s="116">
        <f t="shared" si="453"/>
        <v>6434.2</v>
      </c>
      <c r="F764" s="117">
        <f t="shared" si="454"/>
        <v>44885</v>
      </c>
      <c r="G764" s="118">
        <f t="shared" si="432"/>
        <v>4.0996078296735572E-3</v>
      </c>
      <c r="H764" s="119">
        <f t="shared" si="446"/>
        <v>44946</v>
      </c>
      <c r="I764" s="119">
        <f t="shared" si="433"/>
        <v>44946</v>
      </c>
      <c r="J764" s="120">
        <f t="shared" si="441"/>
        <v>23</v>
      </c>
      <c r="K764" s="120">
        <f t="shared" si="455"/>
        <v>19</v>
      </c>
      <c r="L764" s="8">
        <f t="shared" si="442"/>
        <v>1.0033854200000001</v>
      </c>
      <c r="M764" s="121">
        <f t="shared" si="456"/>
        <v>1.0059007799999999</v>
      </c>
      <c r="N764" s="121">
        <f t="shared" si="450"/>
        <v>1.2047804947210163</v>
      </c>
      <c r="O764" s="114">
        <f t="shared" si="452"/>
        <v>1.2088591799999999</v>
      </c>
      <c r="P764" s="114">
        <f t="shared" si="434"/>
        <v>1208.8591799999999</v>
      </c>
      <c r="Q764" s="11">
        <f t="shared" si="447"/>
        <v>0</v>
      </c>
      <c r="R764" s="30">
        <f t="shared" si="443"/>
        <v>0</v>
      </c>
      <c r="S764" s="8">
        <f t="shared" si="435"/>
        <v>0</v>
      </c>
      <c r="T764" s="123">
        <f t="shared" si="444"/>
        <v>8.5599999999999996E-2</v>
      </c>
      <c r="U764" s="122">
        <f t="shared" si="451"/>
        <v>19</v>
      </c>
      <c r="V764" s="122">
        <v>252</v>
      </c>
      <c r="W764" s="121">
        <f t="shared" si="436"/>
        <v>1.006211768</v>
      </c>
      <c r="X764" s="114">
        <f t="shared" si="437"/>
        <v>7.50915277</v>
      </c>
      <c r="Y764" s="114">
        <f t="shared" si="438"/>
        <v>0</v>
      </c>
      <c r="Z764" s="126" t="str">
        <f t="shared" si="448"/>
        <v>A+J=</v>
      </c>
      <c r="AA764" s="119">
        <f t="shared" si="449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3">
        <f t="shared" si="439"/>
        <v>44941</v>
      </c>
      <c r="B765" s="114">
        <f t="shared" si="431"/>
        <v>1216.3683327699998</v>
      </c>
      <c r="C765" s="114">
        <f t="shared" si="445"/>
        <v>1000</v>
      </c>
      <c r="D765" s="115">
        <f t="shared" si="440"/>
        <v>6407.93</v>
      </c>
      <c r="E765" s="116">
        <f t="shared" si="453"/>
        <v>6434.2</v>
      </c>
      <c r="F765" s="117">
        <f t="shared" si="454"/>
        <v>44885</v>
      </c>
      <c r="G765" s="118">
        <f t="shared" si="432"/>
        <v>4.0996078296735572E-3</v>
      </c>
      <c r="H765" s="119">
        <f t="shared" si="446"/>
        <v>44946</v>
      </c>
      <c r="I765" s="119">
        <f t="shared" si="433"/>
        <v>44946</v>
      </c>
      <c r="J765" s="120">
        <f t="shared" si="441"/>
        <v>23</v>
      </c>
      <c r="K765" s="120">
        <f t="shared" si="455"/>
        <v>19</v>
      </c>
      <c r="L765" s="8">
        <f t="shared" si="442"/>
        <v>1.0033854200000001</v>
      </c>
      <c r="M765" s="121">
        <f t="shared" si="456"/>
        <v>1.0059007799999999</v>
      </c>
      <c r="N765" s="121">
        <f t="shared" si="450"/>
        <v>1.2047804947210163</v>
      </c>
      <c r="O765" s="114">
        <f t="shared" si="452"/>
        <v>1.2088591799999999</v>
      </c>
      <c r="P765" s="114">
        <f t="shared" si="434"/>
        <v>1208.8591799999999</v>
      </c>
      <c r="Q765" s="11">
        <f t="shared" si="447"/>
        <v>0</v>
      </c>
      <c r="R765" s="30">
        <f t="shared" si="443"/>
        <v>0</v>
      </c>
      <c r="S765" s="8">
        <f t="shared" si="435"/>
        <v>0</v>
      </c>
      <c r="T765" s="123">
        <f t="shared" si="444"/>
        <v>8.5599999999999996E-2</v>
      </c>
      <c r="U765" s="122">
        <f t="shared" si="451"/>
        <v>19</v>
      </c>
      <c r="V765" s="122">
        <v>252</v>
      </c>
      <c r="W765" s="121">
        <f t="shared" si="436"/>
        <v>1.006211768</v>
      </c>
      <c r="X765" s="114">
        <f t="shared" si="437"/>
        <v>7.50915277</v>
      </c>
      <c r="Y765" s="114">
        <f t="shared" si="438"/>
        <v>0</v>
      </c>
      <c r="Z765" s="126" t="str">
        <f t="shared" si="448"/>
        <v>A+J=</v>
      </c>
      <c r="AA765" s="119">
        <f t="shared" si="449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3">
        <f t="shared" si="439"/>
        <v>44942</v>
      </c>
      <c r="B766" s="114">
        <f t="shared" si="431"/>
        <v>1216.3683327699998</v>
      </c>
      <c r="C766" s="114">
        <f t="shared" si="445"/>
        <v>1000</v>
      </c>
      <c r="D766" s="115">
        <f t="shared" si="440"/>
        <v>6407.93</v>
      </c>
      <c r="E766" s="116">
        <f t="shared" si="453"/>
        <v>6434.2</v>
      </c>
      <c r="F766" s="117">
        <f t="shared" si="454"/>
        <v>44885</v>
      </c>
      <c r="G766" s="118">
        <f t="shared" si="432"/>
        <v>4.0996078296735572E-3</v>
      </c>
      <c r="H766" s="119">
        <f t="shared" si="446"/>
        <v>44946</v>
      </c>
      <c r="I766" s="119">
        <f t="shared" si="433"/>
        <v>44946</v>
      </c>
      <c r="J766" s="120">
        <f t="shared" si="441"/>
        <v>23</v>
      </c>
      <c r="K766" s="120">
        <f t="shared" si="455"/>
        <v>19</v>
      </c>
      <c r="L766" s="8">
        <f t="shared" si="442"/>
        <v>1.0033854200000001</v>
      </c>
      <c r="M766" s="121">
        <f t="shared" si="456"/>
        <v>1.0059007799999999</v>
      </c>
      <c r="N766" s="121">
        <f t="shared" si="450"/>
        <v>1.2047804947210163</v>
      </c>
      <c r="O766" s="114">
        <f t="shared" si="452"/>
        <v>1.2088591799999999</v>
      </c>
      <c r="P766" s="114">
        <f t="shared" si="434"/>
        <v>1208.8591799999999</v>
      </c>
      <c r="Q766" s="11">
        <f t="shared" si="447"/>
        <v>0</v>
      </c>
      <c r="R766" s="30">
        <f t="shared" si="443"/>
        <v>0</v>
      </c>
      <c r="S766" s="8">
        <f t="shared" si="435"/>
        <v>0</v>
      </c>
      <c r="T766" s="123">
        <f t="shared" si="444"/>
        <v>8.5599999999999996E-2</v>
      </c>
      <c r="U766" s="122">
        <f t="shared" si="451"/>
        <v>19</v>
      </c>
      <c r="V766" s="122">
        <v>252</v>
      </c>
      <c r="W766" s="121">
        <f t="shared" si="436"/>
        <v>1.006211768</v>
      </c>
      <c r="X766" s="114">
        <f t="shared" si="437"/>
        <v>7.50915277</v>
      </c>
      <c r="Y766" s="114">
        <f t="shared" si="438"/>
        <v>0</v>
      </c>
      <c r="Z766" s="126" t="str">
        <f t="shared" si="448"/>
        <v>A+J=</v>
      </c>
      <c r="AA766" s="119">
        <f t="shared" si="449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3">
        <f t="shared" si="439"/>
        <v>44943</v>
      </c>
      <c r="B767" s="114">
        <f t="shared" si="431"/>
        <v>1216.98129737</v>
      </c>
      <c r="C767" s="114">
        <f t="shared" si="445"/>
        <v>1000</v>
      </c>
      <c r="D767" s="115">
        <f t="shared" si="440"/>
        <v>6407.93</v>
      </c>
      <c r="E767" s="116">
        <f t="shared" si="453"/>
        <v>6434.2</v>
      </c>
      <c r="F767" s="117">
        <f t="shared" si="454"/>
        <v>44885</v>
      </c>
      <c r="G767" s="118">
        <f t="shared" si="432"/>
        <v>4.0996078296735572E-3</v>
      </c>
      <c r="H767" s="119">
        <f t="shared" si="446"/>
        <v>44946</v>
      </c>
      <c r="I767" s="119">
        <f t="shared" si="433"/>
        <v>44946</v>
      </c>
      <c r="J767" s="120">
        <f t="shared" si="441"/>
        <v>23</v>
      </c>
      <c r="K767" s="120">
        <f t="shared" si="455"/>
        <v>20</v>
      </c>
      <c r="L767" s="8">
        <f t="shared" si="442"/>
        <v>1.0035639199999999</v>
      </c>
      <c r="M767" s="121">
        <f t="shared" si="456"/>
        <v>1.0059007799999999</v>
      </c>
      <c r="N767" s="121">
        <f t="shared" si="450"/>
        <v>1.2047804947210163</v>
      </c>
      <c r="O767" s="114">
        <f t="shared" si="452"/>
        <v>1.2090742299999999</v>
      </c>
      <c r="P767" s="114">
        <f t="shared" si="434"/>
        <v>1209.0742299999999</v>
      </c>
      <c r="Q767" s="11">
        <f t="shared" si="447"/>
        <v>0</v>
      </c>
      <c r="R767" s="30">
        <f t="shared" si="443"/>
        <v>0</v>
      </c>
      <c r="S767" s="8">
        <f t="shared" si="435"/>
        <v>0</v>
      </c>
      <c r="T767" s="123">
        <f t="shared" si="444"/>
        <v>8.5599999999999996E-2</v>
      </c>
      <c r="U767" s="122">
        <f t="shared" si="451"/>
        <v>20</v>
      </c>
      <c r="V767" s="122">
        <v>252</v>
      </c>
      <c r="W767" s="121">
        <f t="shared" si="436"/>
        <v>1.0065397700000001</v>
      </c>
      <c r="X767" s="114">
        <f t="shared" si="437"/>
        <v>7.90706737</v>
      </c>
      <c r="Y767" s="114">
        <f t="shared" si="438"/>
        <v>0</v>
      </c>
      <c r="Z767" s="126" t="str">
        <f t="shared" si="448"/>
        <v>A+J=</v>
      </c>
      <c r="AA767" s="119">
        <f t="shared" si="449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3">
        <f t="shared" si="439"/>
        <v>44944</v>
      </c>
      <c r="B768" s="114">
        <f t="shared" si="431"/>
        <v>1217.5945727200001</v>
      </c>
      <c r="C768" s="114">
        <f t="shared" si="445"/>
        <v>1000</v>
      </c>
      <c r="D768" s="115">
        <f t="shared" si="440"/>
        <v>6407.93</v>
      </c>
      <c r="E768" s="116">
        <f t="shared" si="453"/>
        <v>6434.2</v>
      </c>
      <c r="F768" s="117">
        <f t="shared" si="454"/>
        <v>44885</v>
      </c>
      <c r="G768" s="118">
        <f t="shared" si="432"/>
        <v>4.0996078296735572E-3</v>
      </c>
      <c r="H768" s="119">
        <f t="shared" si="446"/>
        <v>44946</v>
      </c>
      <c r="I768" s="119">
        <f t="shared" si="433"/>
        <v>44946</v>
      </c>
      <c r="J768" s="120">
        <f t="shared" si="441"/>
        <v>23</v>
      </c>
      <c r="K768" s="120">
        <f t="shared" si="455"/>
        <v>21</v>
      </c>
      <c r="L768" s="8">
        <f t="shared" si="442"/>
        <v>1.0037424500000001</v>
      </c>
      <c r="M768" s="121">
        <f t="shared" si="456"/>
        <v>1.0059007799999999</v>
      </c>
      <c r="N768" s="121">
        <f t="shared" si="450"/>
        <v>1.2047804947210163</v>
      </c>
      <c r="O768" s="114">
        <f t="shared" si="452"/>
        <v>1.2092893199999999</v>
      </c>
      <c r="P768" s="114">
        <f t="shared" si="434"/>
        <v>1209.2893200000001</v>
      </c>
      <c r="Q768" s="11">
        <f t="shared" si="447"/>
        <v>0</v>
      </c>
      <c r="R768" s="30">
        <f t="shared" si="443"/>
        <v>0</v>
      </c>
      <c r="S768" s="8">
        <f t="shared" si="435"/>
        <v>0</v>
      </c>
      <c r="T768" s="123">
        <f t="shared" si="444"/>
        <v>8.5599999999999996E-2</v>
      </c>
      <c r="U768" s="122">
        <f t="shared" si="451"/>
        <v>21</v>
      </c>
      <c r="V768" s="122">
        <v>252</v>
      </c>
      <c r="W768" s="121">
        <f t="shared" si="436"/>
        <v>1.0068678790000001</v>
      </c>
      <c r="X768" s="114">
        <f t="shared" si="437"/>
        <v>8.3052527200000004</v>
      </c>
      <c r="Y768" s="114">
        <f t="shared" si="438"/>
        <v>0</v>
      </c>
      <c r="Z768" s="126" t="str">
        <f t="shared" si="448"/>
        <v>A+J=</v>
      </c>
      <c r="AA768" s="119">
        <f t="shared" si="449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3">
        <f t="shared" si="439"/>
        <v>44945</v>
      </c>
      <c r="B769" s="114">
        <f t="shared" si="431"/>
        <v>1218.20815892</v>
      </c>
      <c r="C769" s="114">
        <f t="shared" si="445"/>
        <v>1000</v>
      </c>
      <c r="D769" s="115">
        <f t="shared" si="440"/>
        <v>6407.93</v>
      </c>
      <c r="E769" s="116">
        <f t="shared" si="453"/>
        <v>6434.2</v>
      </c>
      <c r="F769" s="117">
        <f t="shared" si="454"/>
        <v>44885</v>
      </c>
      <c r="G769" s="118">
        <f t="shared" si="432"/>
        <v>4.0996078296735572E-3</v>
      </c>
      <c r="H769" s="119">
        <f t="shared" si="446"/>
        <v>44946</v>
      </c>
      <c r="I769" s="119">
        <f t="shared" si="433"/>
        <v>44946</v>
      </c>
      <c r="J769" s="120">
        <f t="shared" si="441"/>
        <v>23</v>
      </c>
      <c r="K769" s="120">
        <f t="shared" si="455"/>
        <v>22</v>
      </c>
      <c r="L769" s="8">
        <f t="shared" si="442"/>
        <v>1.00392101</v>
      </c>
      <c r="M769" s="121">
        <f t="shared" si="456"/>
        <v>1.0059007799999999</v>
      </c>
      <c r="N769" s="121">
        <f t="shared" si="450"/>
        <v>1.2047804947210163</v>
      </c>
      <c r="O769" s="114">
        <f t="shared" si="452"/>
        <v>1.2095044500000001</v>
      </c>
      <c r="P769" s="114">
        <f t="shared" si="434"/>
        <v>1209.5044499999999</v>
      </c>
      <c r="Q769" s="11">
        <f t="shared" si="447"/>
        <v>0</v>
      </c>
      <c r="R769" s="30">
        <f t="shared" si="443"/>
        <v>0</v>
      </c>
      <c r="S769" s="8">
        <f t="shared" si="435"/>
        <v>0</v>
      </c>
      <c r="T769" s="123">
        <f t="shared" si="444"/>
        <v>8.5599999999999996E-2</v>
      </c>
      <c r="U769" s="122">
        <f t="shared" si="451"/>
        <v>22</v>
      </c>
      <c r="V769" s="122">
        <v>252</v>
      </c>
      <c r="W769" s="121">
        <f t="shared" si="436"/>
        <v>1.0071960950000001</v>
      </c>
      <c r="X769" s="114">
        <f t="shared" si="437"/>
        <v>8.7037089200000004</v>
      </c>
      <c r="Y769" s="114">
        <f t="shared" si="438"/>
        <v>0</v>
      </c>
      <c r="Z769" s="126" t="str">
        <f t="shared" si="448"/>
        <v>A+J=</v>
      </c>
      <c r="AA769" s="119">
        <f t="shared" si="449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3">
        <f t="shared" si="439"/>
        <v>44946</v>
      </c>
      <c r="B770" s="114">
        <f t="shared" si="431"/>
        <v>1218.822046</v>
      </c>
      <c r="C770" s="114">
        <f t="shared" si="445"/>
        <v>1000</v>
      </c>
      <c r="D770" s="115">
        <f t="shared" si="440"/>
        <v>6407.93</v>
      </c>
      <c r="E770" s="116">
        <f t="shared" si="453"/>
        <v>6434.2</v>
      </c>
      <c r="F770" s="117">
        <f t="shared" si="454"/>
        <v>44885</v>
      </c>
      <c r="G770" s="118">
        <f t="shared" si="432"/>
        <v>4.0996078296735572E-3</v>
      </c>
      <c r="H770" s="119">
        <f t="shared" si="446"/>
        <v>44979</v>
      </c>
      <c r="I770" s="119">
        <f t="shared" si="433"/>
        <v>44946</v>
      </c>
      <c r="J770" s="120">
        <f t="shared" si="441"/>
        <v>23</v>
      </c>
      <c r="K770" s="120">
        <f t="shared" si="455"/>
        <v>23</v>
      </c>
      <c r="L770" s="8">
        <f t="shared" si="442"/>
        <v>1.0040996</v>
      </c>
      <c r="M770" s="121">
        <f t="shared" si="456"/>
        <v>1.0059007799999999</v>
      </c>
      <c r="N770" s="121">
        <f t="shared" si="450"/>
        <v>1.2047804947210163</v>
      </c>
      <c r="O770" s="114">
        <f t="shared" si="452"/>
        <v>1.2097196100000001</v>
      </c>
      <c r="P770" s="114">
        <f t="shared" si="434"/>
        <v>1209.7196100000001</v>
      </c>
      <c r="Q770" s="11">
        <f t="shared" si="447"/>
        <v>25</v>
      </c>
      <c r="R770" s="30">
        <f t="shared" si="443"/>
        <v>2.3923E-2</v>
      </c>
      <c r="S770" s="8">
        <f t="shared" si="435"/>
        <v>28.94012223</v>
      </c>
      <c r="T770" s="123">
        <f t="shared" si="444"/>
        <v>8.5599999999999996E-2</v>
      </c>
      <c r="U770" s="122">
        <f t="shared" si="451"/>
        <v>23</v>
      </c>
      <c r="V770" s="122">
        <v>252</v>
      </c>
      <c r="W770" s="121">
        <f t="shared" si="436"/>
        <v>1.007524418</v>
      </c>
      <c r="X770" s="114">
        <f t="shared" si="437"/>
        <v>9.1024360000000009</v>
      </c>
      <c r="Y770" s="114">
        <f t="shared" si="438"/>
        <v>38.042558229999997</v>
      </c>
      <c r="Z770" s="126" t="str">
        <f t="shared" si="448"/>
        <v>A+J=</v>
      </c>
      <c r="AA770" s="119">
        <f t="shared" si="449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3">
        <f t="shared" si="439"/>
        <v>44947</v>
      </c>
      <c r="B771" s="114">
        <f t="shared" si="431"/>
        <v>1181.5120695099999</v>
      </c>
      <c r="C771" s="114">
        <f t="shared" si="445"/>
        <v>976.077</v>
      </c>
      <c r="D771" s="115">
        <f t="shared" si="440"/>
        <v>6434.2</v>
      </c>
      <c r="E771" s="116">
        <f t="shared" si="453"/>
        <v>6474.09</v>
      </c>
      <c r="F771" s="117">
        <f t="shared" si="454"/>
        <v>44915</v>
      </c>
      <c r="G771" s="118">
        <f t="shared" si="432"/>
        <v>6.199682944266538E-3</v>
      </c>
      <c r="H771" s="119">
        <f t="shared" si="446"/>
        <v>44979</v>
      </c>
      <c r="I771" s="119">
        <f t="shared" si="433"/>
        <v>44979</v>
      </c>
      <c r="J771" s="120">
        <f t="shared" si="441"/>
        <v>21</v>
      </c>
      <c r="K771" s="120">
        <f t="shared" si="455"/>
        <v>1</v>
      </c>
      <c r="L771" s="8">
        <f t="shared" si="442"/>
        <v>1.0002943500000001</v>
      </c>
      <c r="M771" s="121">
        <f t="shared" si="456"/>
        <v>1.0040996</v>
      </c>
      <c r="N771" s="121">
        <f t="shared" si="450"/>
        <v>1.2097196128371746</v>
      </c>
      <c r="O771" s="114">
        <f t="shared" si="452"/>
        <v>1.21007569</v>
      </c>
      <c r="P771" s="114">
        <f t="shared" si="434"/>
        <v>1181.1270492599999</v>
      </c>
      <c r="Q771" s="11">
        <f t="shared" si="447"/>
        <v>0</v>
      </c>
      <c r="R771" s="30">
        <f t="shared" si="443"/>
        <v>0</v>
      </c>
      <c r="S771" s="8">
        <f t="shared" si="435"/>
        <v>0</v>
      </c>
      <c r="T771" s="123">
        <f t="shared" si="444"/>
        <v>8.5599999999999996E-2</v>
      </c>
      <c r="U771" s="122">
        <f t="shared" si="451"/>
        <v>1</v>
      </c>
      <c r="V771" s="122">
        <v>252</v>
      </c>
      <c r="W771" s="121">
        <f t="shared" si="436"/>
        <v>1.0003259769999999</v>
      </c>
      <c r="X771" s="114">
        <f t="shared" si="437"/>
        <v>0.38502025000000001</v>
      </c>
      <c r="Y771" s="114">
        <f t="shared" si="438"/>
        <v>0</v>
      </c>
      <c r="Z771" s="126" t="str">
        <f t="shared" si="448"/>
        <v>A+J=</v>
      </c>
      <c r="AA771" s="119">
        <f t="shared" si="449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3">
        <f t="shared" si="439"/>
        <v>44948</v>
      </c>
      <c r="B772" s="114">
        <f t="shared" si="431"/>
        <v>1181.5120695099999</v>
      </c>
      <c r="C772" s="114">
        <f t="shared" si="445"/>
        <v>976.077</v>
      </c>
      <c r="D772" s="115">
        <f t="shared" si="440"/>
        <v>6434.2</v>
      </c>
      <c r="E772" s="116">
        <f t="shared" si="453"/>
        <v>6474.09</v>
      </c>
      <c r="F772" s="117">
        <f t="shared" si="454"/>
        <v>44915</v>
      </c>
      <c r="G772" s="118">
        <f t="shared" si="432"/>
        <v>6.199682944266538E-3</v>
      </c>
      <c r="H772" s="119">
        <f t="shared" si="446"/>
        <v>44979</v>
      </c>
      <c r="I772" s="119">
        <f t="shared" si="433"/>
        <v>44979</v>
      </c>
      <c r="J772" s="120">
        <f t="shared" si="441"/>
        <v>21</v>
      </c>
      <c r="K772" s="120">
        <f t="shared" si="455"/>
        <v>1</v>
      </c>
      <c r="L772" s="8">
        <f t="shared" si="442"/>
        <v>1.0002943500000001</v>
      </c>
      <c r="M772" s="121">
        <f t="shared" si="456"/>
        <v>1.0040996</v>
      </c>
      <c r="N772" s="121">
        <f t="shared" si="450"/>
        <v>1.2097196128371746</v>
      </c>
      <c r="O772" s="114">
        <f t="shared" si="452"/>
        <v>1.21007569</v>
      </c>
      <c r="P772" s="114">
        <f t="shared" si="434"/>
        <v>1181.1270492599999</v>
      </c>
      <c r="Q772" s="11">
        <f t="shared" si="447"/>
        <v>0</v>
      </c>
      <c r="R772" s="30">
        <f t="shared" si="443"/>
        <v>0</v>
      </c>
      <c r="S772" s="8">
        <f t="shared" si="435"/>
        <v>0</v>
      </c>
      <c r="T772" s="123">
        <f t="shared" si="444"/>
        <v>8.5599999999999996E-2</v>
      </c>
      <c r="U772" s="122">
        <f t="shared" si="451"/>
        <v>1</v>
      </c>
      <c r="V772" s="122">
        <v>252</v>
      </c>
      <c r="W772" s="121">
        <f t="shared" si="436"/>
        <v>1.0003259769999999</v>
      </c>
      <c r="X772" s="114">
        <f t="shared" si="437"/>
        <v>0.38502025000000001</v>
      </c>
      <c r="Y772" s="114">
        <f t="shared" si="438"/>
        <v>0</v>
      </c>
      <c r="Z772" s="126" t="str">
        <f t="shared" si="448"/>
        <v>A+J=</v>
      </c>
      <c r="AA772" s="119">
        <f t="shared" si="449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3">
        <f t="shared" si="439"/>
        <v>44949</v>
      </c>
      <c r="B773" s="114">
        <f t="shared" si="431"/>
        <v>1181.5120695099999</v>
      </c>
      <c r="C773" s="114">
        <f t="shared" si="445"/>
        <v>976.077</v>
      </c>
      <c r="D773" s="115">
        <f t="shared" si="440"/>
        <v>6434.2</v>
      </c>
      <c r="E773" s="116">
        <f t="shared" si="453"/>
        <v>6474.09</v>
      </c>
      <c r="F773" s="117">
        <f t="shared" si="454"/>
        <v>44915</v>
      </c>
      <c r="G773" s="118">
        <f t="shared" si="432"/>
        <v>6.199682944266538E-3</v>
      </c>
      <c r="H773" s="119">
        <f t="shared" si="446"/>
        <v>44979</v>
      </c>
      <c r="I773" s="119">
        <f t="shared" si="433"/>
        <v>44979</v>
      </c>
      <c r="J773" s="120">
        <f t="shared" si="441"/>
        <v>21</v>
      </c>
      <c r="K773" s="120">
        <f t="shared" si="455"/>
        <v>1</v>
      </c>
      <c r="L773" s="8">
        <f t="shared" si="442"/>
        <v>1.0002943500000001</v>
      </c>
      <c r="M773" s="121">
        <f t="shared" si="456"/>
        <v>1.0040996</v>
      </c>
      <c r="N773" s="121">
        <f t="shared" si="450"/>
        <v>1.2097196128371746</v>
      </c>
      <c r="O773" s="114">
        <f t="shared" si="452"/>
        <v>1.21007569</v>
      </c>
      <c r="P773" s="114">
        <f t="shared" si="434"/>
        <v>1181.1270492599999</v>
      </c>
      <c r="Q773" s="11">
        <f t="shared" si="447"/>
        <v>0</v>
      </c>
      <c r="R773" s="30">
        <f t="shared" si="443"/>
        <v>0</v>
      </c>
      <c r="S773" s="8">
        <f t="shared" si="435"/>
        <v>0</v>
      </c>
      <c r="T773" s="123">
        <f t="shared" si="444"/>
        <v>8.5599999999999996E-2</v>
      </c>
      <c r="U773" s="122">
        <f t="shared" si="451"/>
        <v>1</v>
      </c>
      <c r="V773" s="122">
        <v>252</v>
      </c>
      <c r="W773" s="121">
        <f t="shared" si="436"/>
        <v>1.0003259769999999</v>
      </c>
      <c r="X773" s="114">
        <f t="shared" si="437"/>
        <v>0.38502025000000001</v>
      </c>
      <c r="Y773" s="114">
        <f t="shared" si="438"/>
        <v>0</v>
      </c>
      <c r="Z773" s="126" t="str">
        <f t="shared" si="448"/>
        <v>A+J=</v>
      </c>
      <c r="AA773" s="119">
        <f t="shared" si="449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3">
        <f t="shared" si="439"/>
        <v>44950</v>
      </c>
      <c r="B774" s="114">
        <f t="shared" si="431"/>
        <v>1182.2451105299999</v>
      </c>
      <c r="C774" s="114">
        <f t="shared" si="445"/>
        <v>976.077</v>
      </c>
      <c r="D774" s="115">
        <f t="shared" si="440"/>
        <v>6434.2</v>
      </c>
      <c r="E774" s="116">
        <f t="shared" si="453"/>
        <v>6474.09</v>
      </c>
      <c r="F774" s="117">
        <f t="shared" si="454"/>
        <v>44915</v>
      </c>
      <c r="G774" s="118">
        <f t="shared" si="432"/>
        <v>6.199682944266538E-3</v>
      </c>
      <c r="H774" s="119">
        <f t="shared" si="446"/>
        <v>44979</v>
      </c>
      <c r="I774" s="119">
        <f t="shared" si="433"/>
        <v>44979</v>
      </c>
      <c r="J774" s="120">
        <f t="shared" si="441"/>
        <v>21</v>
      </c>
      <c r="K774" s="120">
        <f t="shared" si="455"/>
        <v>2</v>
      </c>
      <c r="L774" s="8">
        <f t="shared" si="442"/>
        <v>1.0005887899999999</v>
      </c>
      <c r="M774" s="121">
        <f t="shared" si="456"/>
        <v>1.0040996</v>
      </c>
      <c r="N774" s="121">
        <f t="shared" si="450"/>
        <v>1.2097196128371746</v>
      </c>
      <c r="O774" s="114">
        <f t="shared" si="452"/>
        <v>1.21043188</v>
      </c>
      <c r="P774" s="114">
        <f t="shared" si="434"/>
        <v>1181.4747181299999</v>
      </c>
      <c r="Q774" s="11">
        <f t="shared" si="447"/>
        <v>0</v>
      </c>
      <c r="R774" s="30">
        <f t="shared" si="443"/>
        <v>0</v>
      </c>
      <c r="S774" s="8">
        <f t="shared" si="435"/>
        <v>0</v>
      </c>
      <c r="T774" s="123">
        <f t="shared" si="444"/>
        <v>8.5599999999999996E-2</v>
      </c>
      <c r="U774" s="122">
        <f t="shared" si="451"/>
        <v>2</v>
      </c>
      <c r="V774" s="122">
        <v>252</v>
      </c>
      <c r="W774" s="121">
        <f t="shared" si="436"/>
        <v>1.00065206</v>
      </c>
      <c r="X774" s="114">
        <f t="shared" si="437"/>
        <v>0.77039239999999998</v>
      </c>
      <c r="Y774" s="114">
        <f t="shared" si="438"/>
        <v>0</v>
      </c>
      <c r="Z774" s="126" t="str">
        <f t="shared" si="448"/>
        <v>A+J=</v>
      </c>
      <c r="AA774" s="119">
        <f t="shared" si="449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3">
        <f t="shared" si="439"/>
        <v>44951</v>
      </c>
      <c r="B775" s="114">
        <f t="shared" si="431"/>
        <v>1182.9786122100002</v>
      </c>
      <c r="C775" s="114">
        <f t="shared" si="445"/>
        <v>976.077</v>
      </c>
      <c r="D775" s="115">
        <f t="shared" si="440"/>
        <v>6434.2</v>
      </c>
      <c r="E775" s="116">
        <f t="shared" si="453"/>
        <v>6474.09</v>
      </c>
      <c r="F775" s="117">
        <f t="shared" si="454"/>
        <v>44915</v>
      </c>
      <c r="G775" s="118">
        <f t="shared" si="432"/>
        <v>6.199682944266538E-3</v>
      </c>
      <c r="H775" s="119">
        <f t="shared" si="446"/>
        <v>44979</v>
      </c>
      <c r="I775" s="119">
        <f t="shared" si="433"/>
        <v>44979</v>
      </c>
      <c r="J775" s="120">
        <f t="shared" si="441"/>
        <v>21</v>
      </c>
      <c r="K775" s="120">
        <f t="shared" si="455"/>
        <v>3</v>
      </c>
      <c r="L775" s="8">
        <f t="shared" si="442"/>
        <v>1.00088332</v>
      </c>
      <c r="M775" s="121">
        <f t="shared" si="456"/>
        <v>1.0040996</v>
      </c>
      <c r="N775" s="121">
        <f t="shared" si="450"/>
        <v>1.2097196128371746</v>
      </c>
      <c r="O775" s="114">
        <f t="shared" si="452"/>
        <v>1.21078818</v>
      </c>
      <c r="P775" s="114">
        <f t="shared" si="434"/>
        <v>1181.8224943600001</v>
      </c>
      <c r="Q775" s="11">
        <f t="shared" si="447"/>
        <v>0</v>
      </c>
      <c r="R775" s="30">
        <f t="shared" si="443"/>
        <v>0</v>
      </c>
      <c r="S775" s="8">
        <f t="shared" si="435"/>
        <v>0</v>
      </c>
      <c r="T775" s="123">
        <f t="shared" si="444"/>
        <v>8.5599999999999996E-2</v>
      </c>
      <c r="U775" s="122">
        <f t="shared" si="451"/>
        <v>3</v>
      </c>
      <c r="V775" s="122">
        <v>252</v>
      </c>
      <c r="W775" s="121">
        <f t="shared" si="436"/>
        <v>1.00097825</v>
      </c>
      <c r="X775" s="114">
        <f t="shared" si="437"/>
        <v>1.15611785</v>
      </c>
      <c r="Y775" s="114">
        <f t="shared" si="438"/>
        <v>0</v>
      </c>
      <c r="Z775" s="126" t="str">
        <f t="shared" si="448"/>
        <v>A+J=</v>
      </c>
      <c r="AA775" s="119">
        <f t="shared" si="449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3">
        <f t="shared" si="439"/>
        <v>44952</v>
      </c>
      <c r="B776" s="114">
        <f t="shared" si="431"/>
        <v>1183.71255406</v>
      </c>
      <c r="C776" s="114">
        <f t="shared" si="445"/>
        <v>976.077</v>
      </c>
      <c r="D776" s="115">
        <f t="shared" si="440"/>
        <v>6434.2</v>
      </c>
      <c r="E776" s="116">
        <f t="shared" si="453"/>
        <v>6474.09</v>
      </c>
      <c r="F776" s="117">
        <f t="shared" si="454"/>
        <v>44915</v>
      </c>
      <c r="G776" s="118">
        <f t="shared" si="432"/>
        <v>6.199682944266538E-3</v>
      </c>
      <c r="H776" s="119">
        <f t="shared" si="446"/>
        <v>44979</v>
      </c>
      <c r="I776" s="119">
        <f t="shared" si="433"/>
        <v>44979</v>
      </c>
      <c r="J776" s="120">
        <f t="shared" si="441"/>
        <v>21</v>
      </c>
      <c r="K776" s="120">
        <f t="shared" si="455"/>
        <v>4</v>
      </c>
      <c r="L776" s="8">
        <f t="shared" si="442"/>
        <v>1.0011779300000001</v>
      </c>
      <c r="M776" s="121">
        <f t="shared" si="456"/>
        <v>1.0040996</v>
      </c>
      <c r="N776" s="121">
        <f t="shared" si="450"/>
        <v>1.2097196128371746</v>
      </c>
      <c r="O776" s="114">
        <f t="shared" si="452"/>
        <v>1.2111445700000001</v>
      </c>
      <c r="P776" s="114">
        <f t="shared" si="434"/>
        <v>1182.1703584500001</v>
      </c>
      <c r="Q776" s="11">
        <f t="shared" si="447"/>
        <v>0</v>
      </c>
      <c r="R776" s="30">
        <f t="shared" si="443"/>
        <v>0</v>
      </c>
      <c r="S776" s="8">
        <f t="shared" si="435"/>
        <v>0</v>
      </c>
      <c r="T776" s="123">
        <f t="shared" si="444"/>
        <v>8.5599999999999996E-2</v>
      </c>
      <c r="U776" s="122">
        <f t="shared" si="451"/>
        <v>4</v>
      </c>
      <c r="V776" s="122">
        <v>252</v>
      </c>
      <c r="W776" s="121">
        <f t="shared" si="436"/>
        <v>1.0013045460000001</v>
      </c>
      <c r="X776" s="114">
        <f t="shared" si="437"/>
        <v>1.5421956100000001</v>
      </c>
      <c r="Y776" s="114">
        <f t="shared" si="438"/>
        <v>0</v>
      </c>
      <c r="Z776" s="126" t="str">
        <f t="shared" si="448"/>
        <v>A+J=</v>
      </c>
      <c r="AA776" s="119">
        <f t="shared" si="449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3">
        <f t="shared" si="439"/>
        <v>44953</v>
      </c>
      <c r="B777" s="114">
        <f t="shared" si="431"/>
        <v>1184.44697535</v>
      </c>
      <c r="C777" s="114">
        <f t="shared" si="445"/>
        <v>976.077</v>
      </c>
      <c r="D777" s="115">
        <f t="shared" si="440"/>
        <v>6434.2</v>
      </c>
      <c r="E777" s="116">
        <f t="shared" si="453"/>
        <v>6474.09</v>
      </c>
      <c r="F777" s="117">
        <f t="shared" si="454"/>
        <v>44915</v>
      </c>
      <c r="G777" s="118">
        <f t="shared" si="432"/>
        <v>6.199682944266538E-3</v>
      </c>
      <c r="H777" s="119">
        <f t="shared" si="446"/>
        <v>44979</v>
      </c>
      <c r="I777" s="119">
        <f t="shared" si="433"/>
        <v>44979</v>
      </c>
      <c r="J777" s="120">
        <f t="shared" si="441"/>
        <v>21</v>
      </c>
      <c r="K777" s="120">
        <f t="shared" si="455"/>
        <v>5</v>
      </c>
      <c r="L777" s="8">
        <f t="shared" si="442"/>
        <v>1.00147264</v>
      </c>
      <c r="M777" s="121">
        <f t="shared" si="456"/>
        <v>1.0040996</v>
      </c>
      <c r="N777" s="121">
        <f t="shared" si="450"/>
        <v>1.2097196128371746</v>
      </c>
      <c r="O777" s="114">
        <f t="shared" si="452"/>
        <v>1.2115010900000001</v>
      </c>
      <c r="P777" s="114">
        <f t="shared" si="434"/>
        <v>1182.51834942</v>
      </c>
      <c r="Q777" s="11">
        <f t="shared" si="447"/>
        <v>0</v>
      </c>
      <c r="R777" s="30">
        <f t="shared" si="443"/>
        <v>0</v>
      </c>
      <c r="S777" s="8">
        <f t="shared" si="435"/>
        <v>0</v>
      </c>
      <c r="T777" s="123">
        <f t="shared" si="444"/>
        <v>8.5599999999999996E-2</v>
      </c>
      <c r="U777" s="122">
        <f t="shared" si="451"/>
        <v>5</v>
      </c>
      <c r="V777" s="122">
        <v>252</v>
      </c>
      <c r="W777" s="121">
        <f t="shared" si="436"/>
        <v>1.0016309480000001</v>
      </c>
      <c r="X777" s="114">
        <f t="shared" si="437"/>
        <v>1.9286259299999999</v>
      </c>
      <c r="Y777" s="114">
        <f t="shared" si="438"/>
        <v>0</v>
      </c>
      <c r="Z777" s="126" t="str">
        <f t="shared" si="448"/>
        <v>A+J=</v>
      </c>
      <c r="AA777" s="119">
        <f t="shared" si="449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3">
        <f t="shared" si="439"/>
        <v>44954</v>
      </c>
      <c r="B778" s="114">
        <f t="shared" ref="B778:B841" si="457">(P778+X778)</f>
        <v>1185.1818286299999</v>
      </c>
      <c r="C778" s="114">
        <f t="shared" si="445"/>
        <v>976.077</v>
      </c>
      <c r="D778" s="115">
        <f t="shared" si="440"/>
        <v>6434.2</v>
      </c>
      <c r="E778" s="116">
        <f t="shared" si="453"/>
        <v>6474.09</v>
      </c>
      <c r="F778" s="117">
        <f t="shared" si="454"/>
        <v>44915</v>
      </c>
      <c r="G778" s="118">
        <f t="shared" ref="G778:G841" si="458">(E778/D778)-1</f>
        <v>6.199682944266538E-3</v>
      </c>
      <c r="H778" s="119">
        <f t="shared" si="446"/>
        <v>44979</v>
      </c>
      <c r="I778" s="119">
        <f t="shared" ref="I778:I841" si="459">IF(A778&gt;I777,H778,I777)</f>
        <v>44979</v>
      </c>
      <c r="J778" s="120">
        <f t="shared" si="441"/>
        <v>21</v>
      </c>
      <c r="K778" s="120">
        <f t="shared" si="455"/>
        <v>6</v>
      </c>
      <c r="L778" s="8">
        <f t="shared" si="442"/>
        <v>1.00176742</v>
      </c>
      <c r="M778" s="121">
        <f t="shared" si="456"/>
        <v>1.0040996</v>
      </c>
      <c r="N778" s="121">
        <f t="shared" si="450"/>
        <v>1.2097196128371746</v>
      </c>
      <c r="O778" s="114">
        <f t="shared" si="452"/>
        <v>1.21185769</v>
      </c>
      <c r="P778" s="114">
        <f t="shared" ref="P778:P841" si="460">TRUNC(C778*O778,8)</f>
        <v>1182.86641848</v>
      </c>
      <c r="Q778" s="11">
        <f t="shared" si="447"/>
        <v>0</v>
      </c>
      <c r="R778" s="30">
        <f t="shared" si="443"/>
        <v>0</v>
      </c>
      <c r="S778" s="8">
        <f t="shared" ref="S778:S841" si="461">IF(R778&gt;0,TRUNC(R778*P778,8),0)</f>
        <v>0</v>
      </c>
      <c r="T778" s="123">
        <f t="shared" si="444"/>
        <v>8.5599999999999996E-2</v>
      </c>
      <c r="U778" s="122">
        <f t="shared" si="451"/>
        <v>6</v>
      </c>
      <c r="V778" s="122">
        <v>252</v>
      </c>
      <c r="W778" s="121">
        <f t="shared" ref="W778:W841" si="462">ROUND((1+T778)^TRUNC((U778/V778),9),9)</f>
        <v>1.0019574570000001</v>
      </c>
      <c r="X778" s="114">
        <f t="shared" ref="X778:X841" si="463">TRUNC((P778*(W778-1)),8)</f>
        <v>2.3154101499999999</v>
      </c>
      <c r="Y778" s="114">
        <f t="shared" ref="Y778:Y841" si="464">IF(Q778&gt;0,S778+X778,0)</f>
        <v>0</v>
      </c>
      <c r="Z778" s="126" t="str">
        <f t="shared" si="448"/>
        <v>A+J=</v>
      </c>
      <c r="AA778" s="119">
        <f t="shared" si="449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3">
        <f t="shared" ref="A779:A842" si="465">(A778+1)</f>
        <v>44955</v>
      </c>
      <c r="B779" s="114">
        <f t="shared" si="457"/>
        <v>1185.1818286299999</v>
      </c>
      <c r="C779" s="114">
        <f t="shared" si="445"/>
        <v>976.077</v>
      </c>
      <c r="D779" s="115">
        <f t="shared" ref="D779:D842" si="466">IF(E779=E778,D778,E778)</f>
        <v>6434.2</v>
      </c>
      <c r="E779" s="116">
        <f t="shared" si="453"/>
        <v>6474.09</v>
      </c>
      <c r="F779" s="117">
        <f t="shared" si="454"/>
        <v>44915</v>
      </c>
      <c r="G779" s="118">
        <f t="shared" si="458"/>
        <v>6.199682944266538E-3</v>
      </c>
      <c r="H779" s="119">
        <f t="shared" si="446"/>
        <v>44979</v>
      </c>
      <c r="I779" s="119">
        <f t="shared" si="459"/>
        <v>44979</v>
      </c>
      <c r="J779" s="120">
        <f t="shared" ref="J779:J842" si="467">IF(I779=I778,J778,NETWORKDAYS(I778,I779,$AD$176:$AD$502)-1)</f>
        <v>21</v>
      </c>
      <c r="K779" s="120">
        <f t="shared" si="455"/>
        <v>6</v>
      </c>
      <c r="L779" s="8">
        <f t="shared" ref="L779:L842" si="468">IF(E779&lt;D779,1,TRUNC((E779/D779)^TRUNC((K779/J779),9),8))</f>
        <v>1.00176742</v>
      </c>
      <c r="M779" s="121">
        <f t="shared" si="456"/>
        <v>1.0040996</v>
      </c>
      <c r="N779" s="121">
        <f t="shared" si="450"/>
        <v>1.2097196128371746</v>
      </c>
      <c r="O779" s="114">
        <f t="shared" si="452"/>
        <v>1.21185769</v>
      </c>
      <c r="P779" s="114">
        <f t="shared" si="460"/>
        <v>1182.86641848</v>
      </c>
      <c r="Q779" s="11">
        <f t="shared" si="447"/>
        <v>0</v>
      </c>
      <c r="R779" s="30">
        <f t="shared" ref="R779:R842" si="469">IF(Q779&gt;0,VLOOKUP($A779,$AD$10:$AI$170,6),0)</f>
        <v>0</v>
      </c>
      <c r="S779" s="8">
        <f t="shared" si="461"/>
        <v>0</v>
      </c>
      <c r="T779" s="123">
        <f t="shared" ref="T779:T842" si="470">(T778)</f>
        <v>8.5599999999999996E-2</v>
      </c>
      <c r="U779" s="122">
        <f t="shared" si="451"/>
        <v>6</v>
      </c>
      <c r="V779" s="122">
        <v>252</v>
      </c>
      <c r="W779" s="121">
        <f t="shared" si="462"/>
        <v>1.0019574570000001</v>
      </c>
      <c r="X779" s="114">
        <f t="shared" si="463"/>
        <v>2.3154101499999999</v>
      </c>
      <c r="Y779" s="114">
        <f t="shared" si="464"/>
        <v>0</v>
      </c>
      <c r="Z779" s="126" t="str">
        <f t="shared" si="448"/>
        <v>A+J=</v>
      </c>
      <c r="AA779" s="119">
        <f t="shared" si="449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3">
        <f t="shared" si="465"/>
        <v>44956</v>
      </c>
      <c r="B780" s="114">
        <f t="shared" si="457"/>
        <v>1185.1818286299999</v>
      </c>
      <c r="C780" s="114">
        <f t="shared" ref="C780:C843" si="471">TRUNC(IF(Q779&gt;0,VLOOKUP(A779,$AD$12:$AE$170,2),C779),8)</f>
        <v>976.077</v>
      </c>
      <c r="D780" s="115">
        <f t="shared" si="466"/>
        <v>6434.2</v>
      </c>
      <c r="E780" s="116">
        <f t="shared" si="453"/>
        <v>6474.09</v>
      </c>
      <c r="F780" s="117">
        <f t="shared" si="454"/>
        <v>44915</v>
      </c>
      <c r="G780" s="118">
        <f t="shared" si="458"/>
        <v>6.199682944266538E-3</v>
      </c>
      <c r="H780" s="119">
        <f t="shared" ref="H780:H843" si="472">IF(DAY(A780)=H$9,VLOOKUP(A780,AH$118:AN$450,4),H779)</f>
        <v>44979</v>
      </c>
      <c r="I780" s="119">
        <f t="shared" si="459"/>
        <v>44979</v>
      </c>
      <c r="J780" s="120">
        <f t="shared" si="467"/>
        <v>21</v>
      </c>
      <c r="K780" s="120">
        <f t="shared" si="455"/>
        <v>6</v>
      </c>
      <c r="L780" s="8">
        <f t="shared" si="468"/>
        <v>1.00176742</v>
      </c>
      <c r="M780" s="121">
        <f t="shared" si="456"/>
        <v>1.0040996</v>
      </c>
      <c r="N780" s="121">
        <f t="shared" si="450"/>
        <v>1.2097196128371746</v>
      </c>
      <c r="O780" s="114">
        <f t="shared" si="452"/>
        <v>1.21185769</v>
      </c>
      <c r="P780" s="114">
        <f t="shared" si="460"/>
        <v>1182.86641848</v>
      </c>
      <c r="Q780" s="11">
        <f t="shared" ref="Q780:Q843" si="473">IF(VLOOKUP(A780,AD$10:AK$170,8)=VLOOKUP(A779,AD$10:AK$170,8),0,VLOOKUP(A780,AD$10:AK$170,8))</f>
        <v>0</v>
      </c>
      <c r="R780" s="30">
        <f t="shared" si="469"/>
        <v>0</v>
      </c>
      <c r="S780" s="8">
        <f t="shared" si="461"/>
        <v>0</v>
      </c>
      <c r="T780" s="123">
        <f t="shared" si="470"/>
        <v>8.5599999999999996E-2</v>
      </c>
      <c r="U780" s="122">
        <f t="shared" si="451"/>
        <v>6</v>
      </c>
      <c r="V780" s="122">
        <v>252</v>
      </c>
      <c r="W780" s="121">
        <f t="shared" si="462"/>
        <v>1.0019574570000001</v>
      </c>
      <c r="X780" s="114">
        <f t="shared" si="463"/>
        <v>2.3154101499999999</v>
      </c>
      <c r="Y780" s="114">
        <f t="shared" si="464"/>
        <v>0</v>
      </c>
      <c r="Z780" s="126" t="str">
        <f t="shared" ref="Z780:Z843" si="474">IF($Q779&gt;0,VLOOKUP($A779,$AD$10:$AM$170,9),Z779)</f>
        <v>A+J=</v>
      </c>
      <c r="AA780" s="119">
        <f t="shared" ref="AA780:AA843" si="475">IF($Q779&gt;0,VLOOKUP($A779,$AD$10:$AM$170,10),AA779)</f>
        <v>44979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3">
        <f t="shared" si="465"/>
        <v>44957</v>
      </c>
      <c r="B781" s="114">
        <f t="shared" si="457"/>
        <v>1185.917152</v>
      </c>
      <c r="C781" s="114">
        <f t="shared" si="471"/>
        <v>976.077</v>
      </c>
      <c r="D781" s="115">
        <f t="shared" si="466"/>
        <v>6434.2</v>
      </c>
      <c r="E781" s="116">
        <f t="shared" si="453"/>
        <v>6474.09</v>
      </c>
      <c r="F781" s="117">
        <f t="shared" si="454"/>
        <v>44915</v>
      </c>
      <c r="G781" s="118">
        <f t="shared" si="458"/>
        <v>6.199682944266538E-3</v>
      </c>
      <c r="H781" s="119">
        <f t="shared" si="472"/>
        <v>44979</v>
      </c>
      <c r="I781" s="119">
        <f t="shared" si="459"/>
        <v>44979</v>
      </c>
      <c r="J781" s="120">
        <f t="shared" si="467"/>
        <v>21</v>
      </c>
      <c r="K781" s="120">
        <f t="shared" si="455"/>
        <v>7</v>
      </c>
      <c r="L781" s="8">
        <f t="shared" si="468"/>
        <v>1.0020623</v>
      </c>
      <c r="M781" s="121">
        <f t="shared" si="456"/>
        <v>1.0040996</v>
      </c>
      <c r="N781" s="121">
        <f t="shared" si="450"/>
        <v>1.2097196128371746</v>
      </c>
      <c r="O781" s="114">
        <f t="shared" si="452"/>
        <v>1.2122144100000001</v>
      </c>
      <c r="P781" s="114">
        <f t="shared" si="460"/>
        <v>1183.2146046600001</v>
      </c>
      <c r="Q781" s="11">
        <f t="shared" si="473"/>
        <v>0</v>
      </c>
      <c r="R781" s="30">
        <f t="shared" si="469"/>
        <v>0</v>
      </c>
      <c r="S781" s="8">
        <f t="shared" si="461"/>
        <v>0</v>
      </c>
      <c r="T781" s="123">
        <f t="shared" si="470"/>
        <v>8.5599999999999996E-2</v>
      </c>
      <c r="U781" s="122">
        <f t="shared" si="451"/>
        <v>7</v>
      </c>
      <c r="V781" s="122">
        <v>252</v>
      </c>
      <c r="W781" s="121">
        <f t="shared" si="462"/>
        <v>1.0022840719999999</v>
      </c>
      <c r="X781" s="114">
        <f t="shared" si="463"/>
        <v>2.7025473400000002</v>
      </c>
      <c r="Y781" s="114">
        <f t="shared" si="464"/>
        <v>0</v>
      </c>
      <c r="Z781" s="126" t="str">
        <f t="shared" si="474"/>
        <v>A+J=</v>
      </c>
      <c r="AA781" s="119">
        <f t="shared" si="475"/>
        <v>44979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3">
        <f t="shared" si="465"/>
        <v>44958</v>
      </c>
      <c r="B782" s="114">
        <f t="shared" si="457"/>
        <v>1186.6529273400001</v>
      </c>
      <c r="C782" s="114">
        <f t="shared" si="471"/>
        <v>976.077</v>
      </c>
      <c r="D782" s="115">
        <f t="shared" si="466"/>
        <v>6434.2</v>
      </c>
      <c r="E782" s="116">
        <f t="shared" si="453"/>
        <v>6474.09</v>
      </c>
      <c r="F782" s="117">
        <f t="shared" si="454"/>
        <v>44915</v>
      </c>
      <c r="G782" s="118">
        <f t="shared" si="458"/>
        <v>6.199682944266538E-3</v>
      </c>
      <c r="H782" s="119">
        <f t="shared" si="472"/>
        <v>44979</v>
      </c>
      <c r="I782" s="119">
        <f t="shared" si="459"/>
        <v>44979</v>
      </c>
      <c r="J782" s="120">
        <f t="shared" si="467"/>
        <v>21</v>
      </c>
      <c r="K782" s="120">
        <f t="shared" si="455"/>
        <v>8</v>
      </c>
      <c r="L782" s="8">
        <f t="shared" si="468"/>
        <v>1.0023572599999999</v>
      </c>
      <c r="M782" s="121">
        <f t="shared" si="456"/>
        <v>1.0040996</v>
      </c>
      <c r="N782" s="121">
        <f t="shared" si="450"/>
        <v>1.2097196128371746</v>
      </c>
      <c r="O782" s="114">
        <f t="shared" si="452"/>
        <v>1.21257123</v>
      </c>
      <c r="P782" s="114">
        <f t="shared" si="460"/>
        <v>1183.5628884600001</v>
      </c>
      <c r="Q782" s="11">
        <f t="shared" si="473"/>
        <v>0</v>
      </c>
      <c r="R782" s="30">
        <f t="shared" si="469"/>
        <v>0</v>
      </c>
      <c r="S782" s="8">
        <f t="shared" si="461"/>
        <v>0</v>
      </c>
      <c r="T782" s="123">
        <f t="shared" si="470"/>
        <v>8.5599999999999996E-2</v>
      </c>
      <c r="U782" s="122">
        <f t="shared" si="451"/>
        <v>8</v>
      </c>
      <c r="V782" s="122">
        <v>252</v>
      </c>
      <c r="W782" s="121">
        <f t="shared" si="462"/>
        <v>1.002610794</v>
      </c>
      <c r="X782" s="114">
        <f t="shared" si="463"/>
        <v>3.0900388799999998</v>
      </c>
      <c r="Y782" s="114">
        <f t="shared" si="464"/>
        <v>0</v>
      </c>
      <c r="Z782" s="126" t="str">
        <f t="shared" si="474"/>
        <v>A+J=</v>
      </c>
      <c r="AA782" s="119">
        <f t="shared" si="475"/>
        <v>44979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3">
        <f t="shared" si="465"/>
        <v>44959</v>
      </c>
      <c r="B783" s="114">
        <f t="shared" si="457"/>
        <v>1187.3891634399999</v>
      </c>
      <c r="C783" s="114">
        <f t="shared" si="471"/>
        <v>976.077</v>
      </c>
      <c r="D783" s="115">
        <f t="shared" si="466"/>
        <v>6434.2</v>
      </c>
      <c r="E783" s="116">
        <f t="shared" si="453"/>
        <v>6474.09</v>
      </c>
      <c r="F783" s="117">
        <f t="shared" si="454"/>
        <v>44915</v>
      </c>
      <c r="G783" s="118">
        <f t="shared" si="458"/>
        <v>6.199682944266538E-3</v>
      </c>
      <c r="H783" s="119">
        <f t="shared" si="472"/>
        <v>44979</v>
      </c>
      <c r="I783" s="119">
        <f t="shared" si="459"/>
        <v>44979</v>
      </c>
      <c r="J783" s="120">
        <f t="shared" si="467"/>
        <v>21</v>
      </c>
      <c r="K783" s="120">
        <f t="shared" si="455"/>
        <v>9</v>
      </c>
      <c r="L783" s="8">
        <f t="shared" si="468"/>
        <v>1.00265231</v>
      </c>
      <c r="M783" s="121">
        <f t="shared" si="456"/>
        <v>1.0040996</v>
      </c>
      <c r="N783" s="121">
        <f t="shared" si="450"/>
        <v>1.2097196128371746</v>
      </c>
      <c r="O783" s="114">
        <f t="shared" si="452"/>
        <v>1.2129281599999999</v>
      </c>
      <c r="P783" s="114">
        <f t="shared" si="460"/>
        <v>1183.91127962</v>
      </c>
      <c r="Q783" s="11">
        <f t="shared" si="473"/>
        <v>0</v>
      </c>
      <c r="R783" s="30">
        <f t="shared" si="469"/>
        <v>0</v>
      </c>
      <c r="S783" s="8">
        <f t="shared" si="461"/>
        <v>0</v>
      </c>
      <c r="T783" s="123">
        <f t="shared" si="470"/>
        <v>8.5599999999999996E-2</v>
      </c>
      <c r="U783" s="122">
        <f t="shared" si="451"/>
        <v>9</v>
      </c>
      <c r="V783" s="122">
        <v>252</v>
      </c>
      <c r="W783" s="121">
        <f t="shared" si="462"/>
        <v>1.0029376219999999</v>
      </c>
      <c r="X783" s="114">
        <f t="shared" si="463"/>
        <v>3.4778838200000002</v>
      </c>
      <c r="Y783" s="114">
        <f t="shared" si="464"/>
        <v>0</v>
      </c>
      <c r="Z783" s="126" t="str">
        <f t="shared" si="474"/>
        <v>A+J=</v>
      </c>
      <c r="AA783" s="119">
        <f t="shared" si="475"/>
        <v>44979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3">
        <f t="shared" si="465"/>
        <v>44960</v>
      </c>
      <c r="B784" s="114">
        <f t="shared" si="457"/>
        <v>1188.1258605200001</v>
      </c>
      <c r="C784" s="114">
        <f t="shared" si="471"/>
        <v>976.077</v>
      </c>
      <c r="D784" s="115">
        <f t="shared" si="466"/>
        <v>6434.2</v>
      </c>
      <c r="E784" s="116">
        <f t="shared" si="453"/>
        <v>6474.09</v>
      </c>
      <c r="F784" s="117">
        <f t="shared" si="454"/>
        <v>44915</v>
      </c>
      <c r="G784" s="118">
        <f t="shared" si="458"/>
        <v>6.199682944266538E-3</v>
      </c>
      <c r="H784" s="119">
        <f t="shared" si="472"/>
        <v>44979</v>
      </c>
      <c r="I784" s="119">
        <f t="shared" si="459"/>
        <v>44979</v>
      </c>
      <c r="J784" s="120">
        <f t="shared" si="467"/>
        <v>21</v>
      </c>
      <c r="K784" s="120">
        <f t="shared" si="455"/>
        <v>10</v>
      </c>
      <c r="L784" s="8">
        <f t="shared" si="468"/>
        <v>1.00294745</v>
      </c>
      <c r="M784" s="121">
        <f t="shared" si="456"/>
        <v>1.0040996</v>
      </c>
      <c r="N784" s="121">
        <f t="shared" si="450"/>
        <v>1.2097196128371746</v>
      </c>
      <c r="O784" s="114">
        <f t="shared" si="452"/>
        <v>1.2132852000000001</v>
      </c>
      <c r="P784" s="114">
        <f t="shared" si="460"/>
        <v>1184.25977816</v>
      </c>
      <c r="Q784" s="11">
        <f t="shared" si="473"/>
        <v>0</v>
      </c>
      <c r="R784" s="30">
        <f t="shared" si="469"/>
        <v>0</v>
      </c>
      <c r="S784" s="8">
        <f t="shared" si="461"/>
        <v>0</v>
      </c>
      <c r="T784" s="123">
        <f t="shared" si="470"/>
        <v>8.5599999999999996E-2</v>
      </c>
      <c r="U784" s="122">
        <f t="shared" si="451"/>
        <v>10</v>
      </c>
      <c r="V784" s="122">
        <v>252</v>
      </c>
      <c r="W784" s="121">
        <f t="shared" si="462"/>
        <v>1.003264556</v>
      </c>
      <c r="X784" s="114">
        <f t="shared" si="463"/>
        <v>3.8660823600000001</v>
      </c>
      <c r="Y784" s="114">
        <f t="shared" si="464"/>
        <v>0</v>
      </c>
      <c r="Z784" s="126" t="str">
        <f t="shared" si="474"/>
        <v>A+J=</v>
      </c>
      <c r="AA784" s="119">
        <f t="shared" si="475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3">
        <f t="shared" si="465"/>
        <v>44961</v>
      </c>
      <c r="B785" s="114">
        <f t="shared" si="457"/>
        <v>1188.8630015599999</v>
      </c>
      <c r="C785" s="114">
        <f t="shared" si="471"/>
        <v>976.077</v>
      </c>
      <c r="D785" s="115">
        <f t="shared" si="466"/>
        <v>6434.2</v>
      </c>
      <c r="E785" s="116">
        <f t="shared" si="453"/>
        <v>6474.09</v>
      </c>
      <c r="F785" s="117">
        <f t="shared" si="454"/>
        <v>44915</v>
      </c>
      <c r="G785" s="118">
        <f t="shared" si="458"/>
        <v>6.199682944266538E-3</v>
      </c>
      <c r="H785" s="119">
        <f t="shared" si="472"/>
        <v>44979</v>
      </c>
      <c r="I785" s="119">
        <f t="shared" si="459"/>
        <v>44979</v>
      </c>
      <c r="J785" s="120">
        <f t="shared" si="467"/>
        <v>21</v>
      </c>
      <c r="K785" s="120">
        <f t="shared" si="455"/>
        <v>11</v>
      </c>
      <c r="L785" s="8">
        <f t="shared" si="468"/>
        <v>1.0032426699999999</v>
      </c>
      <c r="M785" s="121">
        <f t="shared" si="456"/>
        <v>1.0040996</v>
      </c>
      <c r="N785" s="121">
        <f t="shared" si="450"/>
        <v>1.2097196128371746</v>
      </c>
      <c r="O785" s="114">
        <f t="shared" si="452"/>
        <v>1.2136423300000001</v>
      </c>
      <c r="P785" s="114">
        <f t="shared" si="460"/>
        <v>1184.60836453</v>
      </c>
      <c r="Q785" s="11">
        <f t="shared" si="473"/>
        <v>0</v>
      </c>
      <c r="R785" s="30">
        <f t="shared" si="469"/>
        <v>0</v>
      </c>
      <c r="S785" s="8">
        <f t="shared" si="461"/>
        <v>0</v>
      </c>
      <c r="T785" s="123">
        <f t="shared" si="470"/>
        <v>8.5599999999999996E-2</v>
      </c>
      <c r="U785" s="122">
        <f t="shared" si="451"/>
        <v>11</v>
      </c>
      <c r="V785" s="122">
        <v>252</v>
      </c>
      <c r="W785" s="121">
        <f t="shared" si="462"/>
        <v>1.0035915980000001</v>
      </c>
      <c r="X785" s="114">
        <f t="shared" si="463"/>
        <v>4.2546370299999996</v>
      </c>
      <c r="Y785" s="114">
        <f t="shared" si="464"/>
        <v>0</v>
      </c>
      <c r="Z785" s="126" t="str">
        <f t="shared" si="474"/>
        <v>A+J=</v>
      </c>
      <c r="AA785" s="119">
        <f t="shared" si="475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3">
        <f t="shared" si="465"/>
        <v>44962</v>
      </c>
      <c r="B786" s="114">
        <f t="shared" si="457"/>
        <v>1188.8630015599999</v>
      </c>
      <c r="C786" s="114">
        <f t="shared" si="471"/>
        <v>976.077</v>
      </c>
      <c r="D786" s="115">
        <f t="shared" si="466"/>
        <v>6434.2</v>
      </c>
      <c r="E786" s="116">
        <f t="shared" si="453"/>
        <v>6474.09</v>
      </c>
      <c r="F786" s="117">
        <f t="shared" si="454"/>
        <v>44915</v>
      </c>
      <c r="G786" s="118">
        <f t="shared" si="458"/>
        <v>6.199682944266538E-3</v>
      </c>
      <c r="H786" s="119">
        <f t="shared" si="472"/>
        <v>44979</v>
      </c>
      <c r="I786" s="119">
        <f t="shared" si="459"/>
        <v>44979</v>
      </c>
      <c r="J786" s="120">
        <f t="shared" si="467"/>
        <v>21</v>
      </c>
      <c r="K786" s="120">
        <f t="shared" si="455"/>
        <v>11</v>
      </c>
      <c r="L786" s="8">
        <f t="shared" si="468"/>
        <v>1.0032426699999999</v>
      </c>
      <c r="M786" s="121">
        <f t="shared" si="456"/>
        <v>1.0040996</v>
      </c>
      <c r="N786" s="121">
        <f t="shared" si="450"/>
        <v>1.2097196128371746</v>
      </c>
      <c r="O786" s="114">
        <f t="shared" si="452"/>
        <v>1.2136423300000001</v>
      </c>
      <c r="P786" s="114">
        <f t="shared" si="460"/>
        <v>1184.60836453</v>
      </c>
      <c r="Q786" s="11">
        <f t="shared" si="473"/>
        <v>0</v>
      </c>
      <c r="R786" s="30">
        <f t="shared" si="469"/>
        <v>0</v>
      </c>
      <c r="S786" s="8">
        <f t="shared" si="461"/>
        <v>0</v>
      </c>
      <c r="T786" s="123">
        <f t="shared" si="470"/>
        <v>8.5599999999999996E-2</v>
      </c>
      <c r="U786" s="122">
        <f t="shared" si="451"/>
        <v>11</v>
      </c>
      <c r="V786" s="122">
        <v>252</v>
      </c>
      <c r="W786" s="121">
        <f t="shared" si="462"/>
        <v>1.0035915980000001</v>
      </c>
      <c r="X786" s="114">
        <f t="shared" si="463"/>
        <v>4.2546370299999996</v>
      </c>
      <c r="Y786" s="114">
        <f t="shared" si="464"/>
        <v>0</v>
      </c>
      <c r="Z786" s="126" t="str">
        <f t="shared" si="474"/>
        <v>A+J=</v>
      </c>
      <c r="AA786" s="119">
        <f t="shared" si="475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3">
        <f t="shared" si="465"/>
        <v>44963</v>
      </c>
      <c r="B787" s="114">
        <f t="shared" si="457"/>
        <v>1188.8630015599999</v>
      </c>
      <c r="C787" s="114">
        <f t="shared" si="471"/>
        <v>976.077</v>
      </c>
      <c r="D787" s="115">
        <f t="shared" si="466"/>
        <v>6434.2</v>
      </c>
      <c r="E787" s="116">
        <f t="shared" si="453"/>
        <v>6474.09</v>
      </c>
      <c r="F787" s="117">
        <f t="shared" si="454"/>
        <v>44915</v>
      </c>
      <c r="G787" s="118">
        <f t="shared" si="458"/>
        <v>6.199682944266538E-3</v>
      </c>
      <c r="H787" s="119">
        <f t="shared" si="472"/>
        <v>44979</v>
      </c>
      <c r="I787" s="119">
        <f t="shared" si="459"/>
        <v>44979</v>
      </c>
      <c r="J787" s="120">
        <f t="shared" si="467"/>
        <v>21</v>
      </c>
      <c r="K787" s="120">
        <f t="shared" si="455"/>
        <v>11</v>
      </c>
      <c r="L787" s="8">
        <f t="shared" si="468"/>
        <v>1.0032426699999999</v>
      </c>
      <c r="M787" s="121">
        <f t="shared" si="456"/>
        <v>1.0040996</v>
      </c>
      <c r="N787" s="121">
        <f t="shared" si="450"/>
        <v>1.2097196128371746</v>
      </c>
      <c r="O787" s="114">
        <f t="shared" si="452"/>
        <v>1.2136423300000001</v>
      </c>
      <c r="P787" s="114">
        <f t="shared" si="460"/>
        <v>1184.60836453</v>
      </c>
      <c r="Q787" s="11">
        <f t="shared" si="473"/>
        <v>0</v>
      </c>
      <c r="R787" s="30">
        <f t="shared" si="469"/>
        <v>0</v>
      </c>
      <c r="S787" s="8">
        <f t="shared" si="461"/>
        <v>0</v>
      </c>
      <c r="T787" s="123">
        <f t="shared" si="470"/>
        <v>8.5599999999999996E-2</v>
      </c>
      <c r="U787" s="122">
        <f t="shared" si="451"/>
        <v>11</v>
      </c>
      <c r="V787" s="122">
        <v>252</v>
      </c>
      <c r="W787" s="121">
        <f t="shared" si="462"/>
        <v>1.0035915980000001</v>
      </c>
      <c r="X787" s="114">
        <f t="shared" si="463"/>
        <v>4.2546370299999996</v>
      </c>
      <c r="Y787" s="114">
        <f t="shared" si="464"/>
        <v>0</v>
      </c>
      <c r="Z787" s="126" t="str">
        <f t="shared" si="474"/>
        <v>A+J=</v>
      </c>
      <c r="AA787" s="119">
        <f t="shared" si="475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3">
        <f t="shared" si="465"/>
        <v>44964</v>
      </c>
      <c r="B788" s="114">
        <f t="shared" si="457"/>
        <v>1189.6006028199999</v>
      </c>
      <c r="C788" s="114">
        <f t="shared" si="471"/>
        <v>976.077</v>
      </c>
      <c r="D788" s="115">
        <f t="shared" si="466"/>
        <v>6434.2</v>
      </c>
      <c r="E788" s="116">
        <f t="shared" si="453"/>
        <v>6474.09</v>
      </c>
      <c r="F788" s="117">
        <f t="shared" si="454"/>
        <v>44915</v>
      </c>
      <c r="G788" s="118">
        <f t="shared" si="458"/>
        <v>6.199682944266538E-3</v>
      </c>
      <c r="H788" s="119">
        <f t="shared" si="472"/>
        <v>44979</v>
      </c>
      <c r="I788" s="119">
        <f t="shared" si="459"/>
        <v>44979</v>
      </c>
      <c r="J788" s="120">
        <f t="shared" si="467"/>
        <v>21</v>
      </c>
      <c r="K788" s="120">
        <f t="shared" si="455"/>
        <v>12</v>
      </c>
      <c r="L788" s="8">
        <f t="shared" si="468"/>
        <v>1.0035379799999999</v>
      </c>
      <c r="M788" s="121">
        <f t="shared" si="456"/>
        <v>1.0040996</v>
      </c>
      <c r="N788" s="121">
        <f t="shared" si="450"/>
        <v>1.2097196128371746</v>
      </c>
      <c r="O788" s="114">
        <f t="shared" si="452"/>
        <v>1.2139995699999999</v>
      </c>
      <c r="P788" s="114">
        <f t="shared" si="460"/>
        <v>1184.95705828</v>
      </c>
      <c r="Q788" s="11">
        <f t="shared" si="473"/>
        <v>0</v>
      </c>
      <c r="R788" s="30">
        <f t="shared" si="469"/>
        <v>0</v>
      </c>
      <c r="S788" s="8">
        <f t="shared" si="461"/>
        <v>0</v>
      </c>
      <c r="T788" s="123">
        <f t="shared" si="470"/>
        <v>8.5599999999999996E-2</v>
      </c>
      <c r="U788" s="122">
        <f t="shared" si="451"/>
        <v>12</v>
      </c>
      <c r="V788" s="122">
        <v>252</v>
      </c>
      <c r="W788" s="121">
        <f t="shared" si="462"/>
        <v>1.003918745</v>
      </c>
      <c r="X788" s="114">
        <f t="shared" si="463"/>
        <v>4.6435445399999997</v>
      </c>
      <c r="Y788" s="114">
        <f t="shared" si="464"/>
        <v>0</v>
      </c>
      <c r="Z788" s="126" t="str">
        <f t="shared" si="474"/>
        <v>A+J=</v>
      </c>
      <c r="AA788" s="119">
        <f t="shared" si="475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3">
        <f t="shared" si="465"/>
        <v>44965</v>
      </c>
      <c r="B789" s="114">
        <f t="shared" si="457"/>
        <v>1190.33865827</v>
      </c>
      <c r="C789" s="114">
        <f t="shared" si="471"/>
        <v>976.077</v>
      </c>
      <c r="D789" s="115">
        <f t="shared" si="466"/>
        <v>6434.2</v>
      </c>
      <c r="E789" s="116">
        <f t="shared" si="453"/>
        <v>6474.09</v>
      </c>
      <c r="F789" s="117">
        <f t="shared" si="454"/>
        <v>44915</v>
      </c>
      <c r="G789" s="118">
        <f t="shared" si="458"/>
        <v>6.199682944266538E-3</v>
      </c>
      <c r="H789" s="119">
        <f t="shared" si="472"/>
        <v>44979</v>
      </c>
      <c r="I789" s="119">
        <f t="shared" si="459"/>
        <v>44979</v>
      </c>
      <c r="J789" s="120">
        <f t="shared" si="467"/>
        <v>21</v>
      </c>
      <c r="K789" s="120">
        <f t="shared" si="455"/>
        <v>13</v>
      </c>
      <c r="L789" s="8">
        <f t="shared" si="468"/>
        <v>1.0038333699999999</v>
      </c>
      <c r="M789" s="121">
        <f t="shared" si="456"/>
        <v>1.0040996</v>
      </c>
      <c r="N789" s="121">
        <f t="shared" si="450"/>
        <v>1.2097196128371746</v>
      </c>
      <c r="O789" s="114">
        <f t="shared" si="452"/>
        <v>1.21435691</v>
      </c>
      <c r="P789" s="114">
        <f t="shared" si="460"/>
        <v>1185.3058496399999</v>
      </c>
      <c r="Q789" s="11">
        <f t="shared" si="473"/>
        <v>0</v>
      </c>
      <c r="R789" s="30">
        <f t="shared" si="469"/>
        <v>0</v>
      </c>
      <c r="S789" s="8">
        <f t="shared" si="461"/>
        <v>0</v>
      </c>
      <c r="T789" s="123">
        <f t="shared" si="470"/>
        <v>8.5599999999999996E-2</v>
      </c>
      <c r="U789" s="122">
        <f t="shared" si="451"/>
        <v>13</v>
      </c>
      <c r="V789" s="122">
        <v>252</v>
      </c>
      <c r="W789" s="121">
        <f t="shared" si="462"/>
        <v>1.004246</v>
      </c>
      <c r="X789" s="114">
        <f t="shared" si="463"/>
        <v>5.0328086299999999</v>
      </c>
      <c r="Y789" s="114">
        <f t="shared" si="464"/>
        <v>0</v>
      </c>
      <c r="Z789" s="126" t="str">
        <f t="shared" si="474"/>
        <v>A+J=</v>
      </c>
      <c r="AA789" s="119">
        <f t="shared" si="475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3">
        <f t="shared" si="465"/>
        <v>44966</v>
      </c>
      <c r="B790" s="114">
        <f t="shared" si="457"/>
        <v>1191.07718535</v>
      </c>
      <c r="C790" s="114">
        <f t="shared" si="471"/>
        <v>976.077</v>
      </c>
      <c r="D790" s="115">
        <f t="shared" si="466"/>
        <v>6434.2</v>
      </c>
      <c r="E790" s="116">
        <f t="shared" si="453"/>
        <v>6474.09</v>
      </c>
      <c r="F790" s="117">
        <f t="shared" si="454"/>
        <v>44915</v>
      </c>
      <c r="G790" s="118">
        <f t="shared" si="458"/>
        <v>6.199682944266538E-3</v>
      </c>
      <c r="H790" s="119">
        <f t="shared" si="472"/>
        <v>44979</v>
      </c>
      <c r="I790" s="119">
        <f t="shared" si="459"/>
        <v>44979</v>
      </c>
      <c r="J790" s="120">
        <f t="shared" si="467"/>
        <v>21</v>
      </c>
      <c r="K790" s="120">
        <f t="shared" si="455"/>
        <v>14</v>
      </c>
      <c r="L790" s="8">
        <f t="shared" si="468"/>
        <v>1.00412886</v>
      </c>
      <c r="M790" s="121">
        <f t="shared" si="456"/>
        <v>1.0040996</v>
      </c>
      <c r="N790" s="121">
        <f t="shared" si="450"/>
        <v>1.2097196128371746</v>
      </c>
      <c r="O790" s="114">
        <f t="shared" si="452"/>
        <v>1.21471437</v>
      </c>
      <c r="P790" s="114">
        <f t="shared" si="460"/>
        <v>1185.65475812</v>
      </c>
      <c r="Q790" s="11">
        <f t="shared" si="473"/>
        <v>0</v>
      </c>
      <c r="R790" s="30">
        <f t="shared" si="469"/>
        <v>0</v>
      </c>
      <c r="S790" s="8">
        <f t="shared" si="461"/>
        <v>0</v>
      </c>
      <c r="T790" s="123">
        <f t="shared" si="470"/>
        <v>8.5599999999999996E-2</v>
      </c>
      <c r="U790" s="122">
        <f t="shared" si="451"/>
        <v>14</v>
      </c>
      <c r="V790" s="122">
        <v>252</v>
      </c>
      <c r="W790" s="121">
        <f t="shared" si="462"/>
        <v>1.0045733610000001</v>
      </c>
      <c r="X790" s="114">
        <f t="shared" si="463"/>
        <v>5.4224272300000003</v>
      </c>
      <c r="Y790" s="114">
        <f t="shared" si="464"/>
        <v>0</v>
      </c>
      <c r="Z790" s="126" t="str">
        <f t="shared" si="474"/>
        <v>A+J=</v>
      </c>
      <c r="AA790" s="119">
        <f t="shared" si="475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3">
        <f t="shared" si="465"/>
        <v>44967</v>
      </c>
      <c r="B791" s="114">
        <f t="shared" si="457"/>
        <v>1191.8161658500001</v>
      </c>
      <c r="C791" s="114">
        <f t="shared" si="471"/>
        <v>976.077</v>
      </c>
      <c r="D791" s="115">
        <f t="shared" si="466"/>
        <v>6434.2</v>
      </c>
      <c r="E791" s="116">
        <f t="shared" si="453"/>
        <v>6474.09</v>
      </c>
      <c r="F791" s="117">
        <f t="shared" si="454"/>
        <v>44915</v>
      </c>
      <c r="G791" s="118">
        <f t="shared" si="458"/>
        <v>6.199682944266538E-3</v>
      </c>
      <c r="H791" s="119">
        <f t="shared" si="472"/>
        <v>44979</v>
      </c>
      <c r="I791" s="119">
        <f t="shared" si="459"/>
        <v>44979</v>
      </c>
      <c r="J791" s="120">
        <f t="shared" si="467"/>
        <v>21</v>
      </c>
      <c r="K791" s="120">
        <f t="shared" si="455"/>
        <v>15</v>
      </c>
      <c r="L791" s="8">
        <f t="shared" si="468"/>
        <v>1.00442443</v>
      </c>
      <c r="M791" s="121">
        <f t="shared" si="456"/>
        <v>1.0040996</v>
      </c>
      <c r="N791" s="121">
        <f t="shared" si="450"/>
        <v>1.2097196128371746</v>
      </c>
      <c r="O791" s="114">
        <f t="shared" si="452"/>
        <v>1.2150719299999999</v>
      </c>
      <c r="P791" s="114">
        <f t="shared" si="460"/>
        <v>1186.0037642100001</v>
      </c>
      <c r="Q791" s="11">
        <f t="shared" si="473"/>
        <v>0</v>
      </c>
      <c r="R791" s="30">
        <f t="shared" si="469"/>
        <v>0</v>
      </c>
      <c r="S791" s="8">
        <f t="shared" si="461"/>
        <v>0</v>
      </c>
      <c r="T791" s="123">
        <f t="shared" si="470"/>
        <v>8.5599999999999996E-2</v>
      </c>
      <c r="U791" s="122">
        <f t="shared" si="451"/>
        <v>15</v>
      </c>
      <c r="V791" s="122">
        <v>252</v>
      </c>
      <c r="W791" s="121">
        <f t="shared" si="462"/>
        <v>1.0049008290000001</v>
      </c>
      <c r="X791" s="114">
        <f t="shared" si="463"/>
        <v>5.81240164</v>
      </c>
      <c r="Y791" s="114">
        <f t="shared" si="464"/>
        <v>0</v>
      </c>
      <c r="Z791" s="126" t="str">
        <f t="shared" si="474"/>
        <v>A+J=</v>
      </c>
      <c r="AA791" s="119">
        <f t="shared" si="475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3">
        <f t="shared" si="465"/>
        <v>44968</v>
      </c>
      <c r="B792" s="114">
        <f t="shared" si="457"/>
        <v>1192.5555988000001</v>
      </c>
      <c r="C792" s="114">
        <f t="shared" si="471"/>
        <v>976.077</v>
      </c>
      <c r="D792" s="115">
        <f t="shared" si="466"/>
        <v>6434.2</v>
      </c>
      <c r="E792" s="116">
        <f t="shared" si="453"/>
        <v>6474.09</v>
      </c>
      <c r="F792" s="117">
        <f t="shared" si="454"/>
        <v>44915</v>
      </c>
      <c r="G792" s="118">
        <f t="shared" si="458"/>
        <v>6.199682944266538E-3</v>
      </c>
      <c r="H792" s="119">
        <f t="shared" si="472"/>
        <v>44979</v>
      </c>
      <c r="I792" s="119">
        <f t="shared" si="459"/>
        <v>44979</v>
      </c>
      <c r="J792" s="120">
        <f t="shared" si="467"/>
        <v>21</v>
      </c>
      <c r="K792" s="120">
        <f t="shared" si="455"/>
        <v>16</v>
      </c>
      <c r="L792" s="8">
        <f t="shared" si="468"/>
        <v>1.00472009</v>
      </c>
      <c r="M792" s="121">
        <f t="shared" si="456"/>
        <v>1.0040996</v>
      </c>
      <c r="N792" s="121">
        <f t="shared" si="450"/>
        <v>1.2097196128371746</v>
      </c>
      <c r="O792" s="114">
        <f t="shared" si="452"/>
        <v>1.2154295900000001</v>
      </c>
      <c r="P792" s="114">
        <f t="shared" si="460"/>
        <v>1186.35286791</v>
      </c>
      <c r="Q792" s="11">
        <f t="shared" si="473"/>
        <v>0</v>
      </c>
      <c r="R792" s="30">
        <f t="shared" si="469"/>
        <v>0</v>
      </c>
      <c r="S792" s="8">
        <f t="shared" si="461"/>
        <v>0</v>
      </c>
      <c r="T792" s="123">
        <f t="shared" si="470"/>
        <v>8.5599999999999996E-2</v>
      </c>
      <c r="U792" s="122">
        <f t="shared" si="451"/>
        <v>16</v>
      </c>
      <c r="V792" s="122">
        <v>252</v>
      </c>
      <c r="W792" s="121">
        <f t="shared" si="462"/>
        <v>1.005228403</v>
      </c>
      <c r="X792" s="114">
        <f t="shared" si="463"/>
        <v>6.2027308899999998</v>
      </c>
      <c r="Y792" s="114">
        <f t="shared" si="464"/>
        <v>0</v>
      </c>
      <c r="Z792" s="126" t="str">
        <f t="shared" si="474"/>
        <v>A+J=</v>
      </c>
      <c r="AA792" s="119">
        <f t="shared" si="475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3">
        <f t="shared" si="465"/>
        <v>44969</v>
      </c>
      <c r="B793" s="114">
        <f t="shared" si="457"/>
        <v>1192.5555988000001</v>
      </c>
      <c r="C793" s="114">
        <f t="shared" si="471"/>
        <v>976.077</v>
      </c>
      <c r="D793" s="115">
        <f t="shared" si="466"/>
        <v>6434.2</v>
      </c>
      <c r="E793" s="116">
        <f t="shared" si="453"/>
        <v>6474.09</v>
      </c>
      <c r="F793" s="117">
        <f t="shared" si="454"/>
        <v>44915</v>
      </c>
      <c r="G793" s="118">
        <f t="shared" si="458"/>
        <v>6.199682944266538E-3</v>
      </c>
      <c r="H793" s="119">
        <f t="shared" si="472"/>
        <v>44979</v>
      </c>
      <c r="I793" s="119">
        <f t="shared" si="459"/>
        <v>44979</v>
      </c>
      <c r="J793" s="120">
        <f t="shared" si="467"/>
        <v>21</v>
      </c>
      <c r="K793" s="120">
        <f t="shared" si="455"/>
        <v>16</v>
      </c>
      <c r="L793" s="8">
        <f t="shared" si="468"/>
        <v>1.00472009</v>
      </c>
      <c r="M793" s="121">
        <f t="shared" si="456"/>
        <v>1.0040996</v>
      </c>
      <c r="N793" s="121">
        <f t="shared" si="450"/>
        <v>1.2097196128371746</v>
      </c>
      <c r="O793" s="114">
        <f t="shared" si="452"/>
        <v>1.2154295900000001</v>
      </c>
      <c r="P793" s="114">
        <f t="shared" si="460"/>
        <v>1186.35286791</v>
      </c>
      <c r="Q793" s="11">
        <f t="shared" si="473"/>
        <v>0</v>
      </c>
      <c r="R793" s="30">
        <f t="shared" si="469"/>
        <v>0</v>
      </c>
      <c r="S793" s="8">
        <f t="shared" si="461"/>
        <v>0</v>
      </c>
      <c r="T793" s="123">
        <f t="shared" si="470"/>
        <v>8.5599999999999996E-2</v>
      </c>
      <c r="U793" s="122">
        <f t="shared" si="451"/>
        <v>16</v>
      </c>
      <c r="V793" s="122">
        <v>252</v>
      </c>
      <c r="W793" s="121">
        <f t="shared" si="462"/>
        <v>1.005228403</v>
      </c>
      <c r="X793" s="114">
        <f t="shared" si="463"/>
        <v>6.2027308899999998</v>
      </c>
      <c r="Y793" s="114">
        <f t="shared" si="464"/>
        <v>0</v>
      </c>
      <c r="Z793" s="126" t="str">
        <f t="shared" si="474"/>
        <v>A+J=</v>
      </c>
      <c r="AA793" s="119">
        <f t="shared" si="475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3">
        <f t="shared" si="465"/>
        <v>44970</v>
      </c>
      <c r="B794" s="114">
        <f t="shared" si="457"/>
        <v>1192.5555988000001</v>
      </c>
      <c r="C794" s="114">
        <f t="shared" si="471"/>
        <v>976.077</v>
      </c>
      <c r="D794" s="115">
        <f t="shared" si="466"/>
        <v>6434.2</v>
      </c>
      <c r="E794" s="116">
        <f t="shared" si="453"/>
        <v>6474.09</v>
      </c>
      <c r="F794" s="117">
        <f t="shared" si="454"/>
        <v>44915</v>
      </c>
      <c r="G794" s="118">
        <f t="shared" si="458"/>
        <v>6.199682944266538E-3</v>
      </c>
      <c r="H794" s="119">
        <f t="shared" si="472"/>
        <v>44979</v>
      </c>
      <c r="I794" s="119">
        <f t="shared" si="459"/>
        <v>44979</v>
      </c>
      <c r="J794" s="120">
        <f t="shared" si="467"/>
        <v>21</v>
      </c>
      <c r="K794" s="120">
        <f t="shared" si="455"/>
        <v>16</v>
      </c>
      <c r="L794" s="8">
        <f t="shared" si="468"/>
        <v>1.00472009</v>
      </c>
      <c r="M794" s="121">
        <f t="shared" si="456"/>
        <v>1.0040996</v>
      </c>
      <c r="N794" s="121">
        <f t="shared" si="450"/>
        <v>1.2097196128371746</v>
      </c>
      <c r="O794" s="114">
        <f t="shared" si="452"/>
        <v>1.2154295900000001</v>
      </c>
      <c r="P794" s="114">
        <f t="shared" si="460"/>
        <v>1186.35286791</v>
      </c>
      <c r="Q794" s="11">
        <f t="shared" si="473"/>
        <v>0</v>
      </c>
      <c r="R794" s="30">
        <f t="shared" si="469"/>
        <v>0</v>
      </c>
      <c r="S794" s="8">
        <f t="shared" si="461"/>
        <v>0</v>
      </c>
      <c r="T794" s="123">
        <f t="shared" si="470"/>
        <v>8.5599999999999996E-2</v>
      </c>
      <c r="U794" s="122">
        <f t="shared" si="451"/>
        <v>16</v>
      </c>
      <c r="V794" s="122">
        <v>252</v>
      </c>
      <c r="W794" s="121">
        <f t="shared" si="462"/>
        <v>1.005228403</v>
      </c>
      <c r="X794" s="114">
        <f t="shared" si="463"/>
        <v>6.2027308899999998</v>
      </c>
      <c r="Y794" s="114">
        <f t="shared" si="464"/>
        <v>0</v>
      </c>
      <c r="Z794" s="126" t="str">
        <f t="shared" si="474"/>
        <v>A+J=</v>
      </c>
      <c r="AA794" s="119">
        <f t="shared" si="475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3">
        <f t="shared" si="465"/>
        <v>44971</v>
      </c>
      <c r="B795" s="114">
        <f t="shared" si="457"/>
        <v>1193.2954966</v>
      </c>
      <c r="C795" s="114">
        <f t="shared" si="471"/>
        <v>976.077</v>
      </c>
      <c r="D795" s="115">
        <f t="shared" si="466"/>
        <v>6434.2</v>
      </c>
      <c r="E795" s="116">
        <f t="shared" si="453"/>
        <v>6474.09</v>
      </c>
      <c r="F795" s="117">
        <f t="shared" si="454"/>
        <v>44915</v>
      </c>
      <c r="G795" s="118">
        <f t="shared" si="458"/>
        <v>6.199682944266538E-3</v>
      </c>
      <c r="H795" s="119">
        <f t="shared" si="472"/>
        <v>44979</v>
      </c>
      <c r="I795" s="119">
        <f t="shared" si="459"/>
        <v>44979</v>
      </c>
      <c r="J795" s="120">
        <f t="shared" si="467"/>
        <v>21</v>
      </c>
      <c r="K795" s="120">
        <f t="shared" si="455"/>
        <v>17</v>
      </c>
      <c r="L795" s="8">
        <f t="shared" si="468"/>
        <v>1.0050158300000001</v>
      </c>
      <c r="M795" s="121">
        <f t="shared" si="456"/>
        <v>1.0040996</v>
      </c>
      <c r="N795" s="121">
        <f t="shared" si="450"/>
        <v>1.2097196128371746</v>
      </c>
      <c r="O795" s="114">
        <f t="shared" si="452"/>
        <v>1.21578736</v>
      </c>
      <c r="P795" s="114">
        <f t="shared" si="460"/>
        <v>1186.7020789799999</v>
      </c>
      <c r="Q795" s="11">
        <f t="shared" si="473"/>
        <v>0</v>
      </c>
      <c r="R795" s="30">
        <f t="shared" si="469"/>
        <v>0</v>
      </c>
      <c r="S795" s="8">
        <f t="shared" si="461"/>
        <v>0</v>
      </c>
      <c r="T795" s="123">
        <f t="shared" si="470"/>
        <v>8.5599999999999996E-2</v>
      </c>
      <c r="U795" s="122">
        <f t="shared" si="451"/>
        <v>17</v>
      </c>
      <c r="V795" s="122">
        <v>252</v>
      </c>
      <c r="W795" s="121">
        <f t="shared" si="462"/>
        <v>1.005556085</v>
      </c>
      <c r="X795" s="114">
        <f t="shared" si="463"/>
        <v>6.5934176200000003</v>
      </c>
      <c r="Y795" s="114">
        <f t="shared" si="464"/>
        <v>0</v>
      </c>
      <c r="Z795" s="126" t="str">
        <f t="shared" si="474"/>
        <v>A+J=</v>
      </c>
      <c r="AA795" s="119">
        <f t="shared" si="475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3">
        <f t="shared" si="465"/>
        <v>44972</v>
      </c>
      <c r="B796" s="114">
        <f t="shared" si="457"/>
        <v>1194.0358472600001</v>
      </c>
      <c r="C796" s="114">
        <f t="shared" si="471"/>
        <v>976.077</v>
      </c>
      <c r="D796" s="115">
        <f t="shared" si="466"/>
        <v>6434.2</v>
      </c>
      <c r="E796" s="116">
        <f t="shared" si="453"/>
        <v>6474.09</v>
      </c>
      <c r="F796" s="117">
        <f t="shared" si="454"/>
        <v>44915</v>
      </c>
      <c r="G796" s="118">
        <f t="shared" si="458"/>
        <v>6.199682944266538E-3</v>
      </c>
      <c r="H796" s="119">
        <f t="shared" si="472"/>
        <v>44979</v>
      </c>
      <c r="I796" s="119">
        <f t="shared" si="459"/>
        <v>44979</v>
      </c>
      <c r="J796" s="120">
        <f t="shared" si="467"/>
        <v>21</v>
      </c>
      <c r="K796" s="120">
        <f t="shared" si="455"/>
        <v>18</v>
      </c>
      <c r="L796" s="8">
        <f t="shared" si="468"/>
        <v>1.0053116600000001</v>
      </c>
      <c r="M796" s="121">
        <f t="shared" si="456"/>
        <v>1.0040996</v>
      </c>
      <c r="N796" s="121">
        <f t="shared" si="450"/>
        <v>1.2097196128371746</v>
      </c>
      <c r="O796" s="114">
        <f t="shared" si="452"/>
        <v>1.21614523</v>
      </c>
      <c r="P796" s="114">
        <f t="shared" si="460"/>
        <v>1187.05138766</v>
      </c>
      <c r="Q796" s="11">
        <f t="shared" si="473"/>
        <v>0</v>
      </c>
      <c r="R796" s="30">
        <f t="shared" si="469"/>
        <v>0</v>
      </c>
      <c r="S796" s="8">
        <f t="shared" si="461"/>
        <v>0</v>
      </c>
      <c r="T796" s="123">
        <f t="shared" si="470"/>
        <v>8.5599999999999996E-2</v>
      </c>
      <c r="U796" s="122">
        <f t="shared" si="451"/>
        <v>18</v>
      </c>
      <c r="V796" s="122">
        <v>252</v>
      </c>
      <c r="W796" s="121">
        <f t="shared" si="462"/>
        <v>1.0058838729999999</v>
      </c>
      <c r="X796" s="114">
        <f t="shared" si="463"/>
        <v>6.9844596000000001</v>
      </c>
      <c r="Y796" s="114">
        <f t="shared" si="464"/>
        <v>0</v>
      </c>
      <c r="Z796" s="126" t="str">
        <f t="shared" si="474"/>
        <v>A+J=</v>
      </c>
      <c r="AA796" s="119">
        <f t="shared" si="475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3">
        <f t="shared" si="465"/>
        <v>44973</v>
      </c>
      <c r="B797" s="114">
        <f t="shared" si="457"/>
        <v>1194.7766620100001</v>
      </c>
      <c r="C797" s="114">
        <f t="shared" si="471"/>
        <v>976.077</v>
      </c>
      <c r="D797" s="115">
        <f t="shared" si="466"/>
        <v>6434.2</v>
      </c>
      <c r="E797" s="116">
        <f t="shared" si="453"/>
        <v>6474.09</v>
      </c>
      <c r="F797" s="117">
        <f t="shared" si="454"/>
        <v>44915</v>
      </c>
      <c r="G797" s="118">
        <f t="shared" si="458"/>
        <v>6.199682944266538E-3</v>
      </c>
      <c r="H797" s="119">
        <f t="shared" si="472"/>
        <v>44979</v>
      </c>
      <c r="I797" s="119">
        <f t="shared" si="459"/>
        <v>44979</v>
      </c>
      <c r="J797" s="120">
        <f t="shared" si="467"/>
        <v>21</v>
      </c>
      <c r="K797" s="120">
        <f t="shared" si="455"/>
        <v>19</v>
      </c>
      <c r="L797" s="8">
        <f t="shared" si="468"/>
        <v>1.0056075799999999</v>
      </c>
      <c r="M797" s="121">
        <f t="shared" si="456"/>
        <v>1.0040996</v>
      </c>
      <c r="N797" s="121">
        <f t="shared" si="450"/>
        <v>1.2097196128371746</v>
      </c>
      <c r="O797" s="114">
        <f t="shared" si="452"/>
        <v>1.2165032099999999</v>
      </c>
      <c r="P797" s="114">
        <f t="shared" si="460"/>
        <v>1187.4008037000001</v>
      </c>
      <c r="Q797" s="11">
        <f t="shared" si="473"/>
        <v>0</v>
      </c>
      <c r="R797" s="30">
        <f t="shared" si="469"/>
        <v>0</v>
      </c>
      <c r="S797" s="8">
        <f t="shared" si="461"/>
        <v>0</v>
      </c>
      <c r="T797" s="123">
        <f t="shared" si="470"/>
        <v>8.5599999999999996E-2</v>
      </c>
      <c r="U797" s="122">
        <f t="shared" si="451"/>
        <v>19</v>
      </c>
      <c r="V797" s="122">
        <v>252</v>
      </c>
      <c r="W797" s="121">
        <f t="shared" si="462"/>
        <v>1.006211768</v>
      </c>
      <c r="X797" s="114">
        <f t="shared" si="463"/>
        <v>7.3758583099999999</v>
      </c>
      <c r="Y797" s="114">
        <f t="shared" si="464"/>
        <v>0</v>
      </c>
      <c r="Z797" s="126" t="str">
        <f t="shared" si="474"/>
        <v>A+J=</v>
      </c>
      <c r="AA797" s="119">
        <f t="shared" si="475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3">
        <f t="shared" si="465"/>
        <v>44974</v>
      </c>
      <c r="B798" s="114">
        <f t="shared" si="457"/>
        <v>1195.51794107</v>
      </c>
      <c r="C798" s="114">
        <f t="shared" si="471"/>
        <v>976.077</v>
      </c>
      <c r="D798" s="115">
        <f t="shared" si="466"/>
        <v>6434.2</v>
      </c>
      <c r="E798" s="116">
        <f t="shared" si="453"/>
        <v>6474.09</v>
      </c>
      <c r="F798" s="117">
        <f t="shared" si="454"/>
        <v>44915</v>
      </c>
      <c r="G798" s="118">
        <f t="shared" si="458"/>
        <v>6.199682944266538E-3</v>
      </c>
      <c r="H798" s="119">
        <f t="shared" si="472"/>
        <v>44979</v>
      </c>
      <c r="I798" s="119">
        <f t="shared" si="459"/>
        <v>44979</v>
      </c>
      <c r="J798" s="120">
        <f t="shared" si="467"/>
        <v>21</v>
      </c>
      <c r="K798" s="120">
        <f t="shared" si="455"/>
        <v>20</v>
      </c>
      <c r="L798" s="8">
        <f t="shared" si="468"/>
        <v>1.00590359</v>
      </c>
      <c r="M798" s="121">
        <f t="shared" si="456"/>
        <v>1.0040996</v>
      </c>
      <c r="N798" s="121">
        <f t="shared" si="450"/>
        <v>1.2097196128371746</v>
      </c>
      <c r="O798" s="114">
        <f t="shared" si="452"/>
        <v>1.2168612999999999</v>
      </c>
      <c r="P798" s="114">
        <f t="shared" si="460"/>
        <v>1187.7503271200001</v>
      </c>
      <c r="Q798" s="11">
        <f t="shared" si="473"/>
        <v>0</v>
      </c>
      <c r="R798" s="30">
        <f t="shared" si="469"/>
        <v>0</v>
      </c>
      <c r="S798" s="8">
        <f t="shared" si="461"/>
        <v>0</v>
      </c>
      <c r="T798" s="123">
        <f t="shared" si="470"/>
        <v>8.5599999999999996E-2</v>
      </c>
      <c r="U798" s="122">
        <f t="shared" si="451"/>
        <v>20</v>
      </c>
      <c r="V798" s="122">
        <v>252</v>
      </c>
      <c r="W798" s="121">
        <f t="shared" si="462"/>
        <v>1.0065397700000001</v>
      </c>
      <c r="X798" s="114">
        <f t="shared" si="463"/>
        <v>7.7676139500000003</v>
      </c>
      <c r="Y798" s="114">
        <f t="shared" si="464"/>
        <v>0</v>
      </c>
      <c r="Z798" s="126" t="str">
        <f t="shared" si="474"/>
        <v>A+J=</v>
      </c>
      <c r="AA798" s="119">
        <f t="shared" si="475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3">
        <f t="shared" si="465"/>
        <v>44975</v>
      </c>
      <c r="B799" s="114">
        <f t="shared" si="457"/>
        <v>1196.25966498</v>
      </c>
      <c r="C799" s="114">
        <f t="shared" si="471"/>
        <v>976.077</v>
      </c>
      <c r="D799" s="115">
        <f t="shared" si="466"/>
        <v>6434.2</v>
      </c>
      <c r="E799" s="116">
        <f t="shared" si="453"/>
        <v>6474.09</v>
      </c>
      <c r="F799" s="117">
        <f t="shared" si="454"/>
        <v>44915</v>
      </c>
      <c r="G799" s="118">
        <f t="shared" si="458"/>
        <v>6.199682944266538E-3</v>
      </c>
      <c r="H799" s="119">
        <f t="shared" si="472"/>
        <v>44979</v>
      </c>
      <c r="I799" s="119">
        <f t="shared" si="459"/>
        <v>44979</v>
      </c>
      <c r="J799" s="120">
        <f t="shared" si="467"/>
        <v>21</v>
      </c>
      <c r="K799" s="120">
        <f t="shared" si="455"/>
        <v>21</v>
      </c>
      <c r="L799" s="8">
        <f t="shared" si="468"/>
        <v>1.0061996799999999</v>
      </c>
      <c r="M799" s="121">
        <f t="shared" si="456"/>
        <v>1.0040996</v>
      </c>
      <c r="N799" s="121">
        <f t="shared" ref="N799:N862" si="476">IF(I799&gt;I798,N798*M799,N798)</f>
        <v>1.2097196128371746</v>
      </c>
      <c r="O799" s="114">
        <f t="shared" si="452"/>
        <v>1.21721948</v>
      </c>
      <c r="P799" s="114">
        <f t="shared" si="460"/>
        <v>1188.09993837</v>
      </c>
      <c r="Q799" s="11">
        <f t="shared" si="473"/>
        <v>0</v>
      </c>
      <c r="R799" s="30">
        <f t="shared" si="469"/>
        <v>0</v>
      </c>
      <c r="S799" s="8">
        <f t="shared" si="461"/>
        <v>0</v>
      </c>
      <c r="T799" s="123">
        <f t="shared" si="470"/>
        <v>8.5599999999999996E-2</v>
      </c>
      <c r="U799" s="122">
        <f t="shared" si="451"/>
        <v>21</v>
      </c>
      <c r="V799" s="122">
        <v>252</v>
      </c>
      <c r="W799" s="121">
        <f t="shared" si="462"/>
        <v>1.0068678790000001</v>
      </c>
      <c r="X799" s="114">
        <f t="shared" si="463"/>
        <v>8.1597266099999999</v>
      </c>
      <c r="Y799" s="114">
        <f t="shared" si="464"/>
        <v>0</v>
      </c>
      <c r="Z799" s="126" t="str">
        <f t="shared" si="474"/>
        <v>A+J=</v>
      </c>
      <c r="AA799" s="119">
        <f t="shared" si="475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3">
        <f t="shared" si="465"/>
        <v>44976</v>
      </c>
      <c r="B800" s="114">
        <f t="shared" si="457"/>
        <v>1196.25966498</v>
      </c>
      <c r="C800" s="114">
        <f t="shared" si="471"/>
        <v>976.077</v>
      </c>
      <c r="D800" s="115">
        <f t="shared" si="466"/>
        <v>6434.2</v>
      </c>
      <c r="E800" s="116">
        <f t="shared" si="453"/>
        <v>6474.09</v>
      </c>
      <c r="F800" s="117">
        <f t="shared" si="454"/>
        <v>44915</v>
      </c>
      <c r="G800" s="118">
        <f t="shared" si="458"/>
        <v>6.199682944266538E-3</v>
      </c>
      <c r="H800" s="119">
        <f t="shared" si="472"/>
        <v>44979</v>
      </c>
      <c r="I800" s="119">
        <f t="shared" si="459"/>
        <v>44979</v>
      </c>
      <c r="J800" s="120">
        <f t="shared" si="467"/>
        <v>21</v>
      </c>
      <c r="K800" s="120">
        <f t="shared" si="455"/>
        <v>21</v>
      </c>
      <c r="L800" s="8">
        <f t="shared" si="468"/>
        <v>1.0061996799999999</v>
      </c>
      <c r="M800" s="121">
        <f t="shared" si="456"/>
        <v>1.0040996</v>
      </c>
      <c r="N800" s="121">
        <f t="shared" si="476"/>
        <v>1.2097196128371746</v>
      </c>
      <c r="O800" s="114">
        <f t="shared" si="452"/>
        <v>1.21721948</v>
      </c>
      <c r="P800" s="114">
        <f t="shared" si="460"/>
        <v>1188.09993837</v>
      </c>
      <c r="Q800" s="11">
        <f t="shared" si="473"/>
        <v>0</v>
      </c>
      <c r="R800" s="30">
        <f t="shared" si="469"/>
        <v>0</v>
      </c>
      <c r="S800" s="8">
        <f t="shared" si="461"/>
        <v>0</v>
      </c>
      <c r="T800" s="123">
        <f t="shared" si="470"/>
        <v>8.5599999999999996E-2</v>
      </c>
      <c r="U800" s="122">
        <f t="shared" si="451"/>
        <v>21</v>
      </c>
      <c r="V800" s="122">
        <v>252</v>
      </c>
      <c r="W800" s="121">
        <f t="shared" si="462"/>
        <v>1.0068678790000001</v>
      </c>
      <c r="X800" s="114">
        <f t="shared" si="463"/>
        <v>8.1597266099999999</v>
      </c>
      <c r="Y800" s="114">
        <f t="shared" si="464"/>
        <v>0</v>
      </c>
      <c r="Z800" s="126" t="str">
        <f t="shared" si="474"/>
        <v>A+J=</v>
      </c>
      <c r="AA800" s="119">
        <f t="shared" si="475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3">
        <f t="shared" si="465"/>
        <v>44977</v>
      </c>
      <c r="B801" s="114">
        <f t="shared" si="457"/>
        <v>1196.25966498</v>
      </c>
      <c r="C801" s="114">
        <f t="shared" si="471"/>
        <v>976.077</v>
      </c>
      <c r="D801" s="115">
        <f t="shared" si="466"/>
        <v>6434.2</v>
      </c>
      <c r="E801" s="116">
        <f t="shared" si="453"/>
        <v>6474.09</v>
      </c>
      <c r="F801" s="117">
        <f t="shared" si="454"/>
        <v>44915</v>
      </c>
      <c r="G801" s="118">
        <f t="shared" si="458"/>
        <v>6.199682944266538E-3</v>
      </c>
      <c r="H801" s="119">
        <f t="shared" si="472"/>
        <v>45005</v>
      </c>
      <c r="I801" s="119">
        <f t="shared" si="459"/>
        <v>44979</v>
      </c>
      <c r="J801" s="120">
        <f t="shared" si="467"/>
        <v>21</v>
      </c>
      <c r="K801" s="120">
        <f t="shared" si="455"/>
        <v>21</v>
      </c>
      <c r="L801" s="8">
        <f t="shared" si="468"/>
        <v>1.0061996799999999</v>
      </c>
      <c r="M801" s="121">
        <f t="shared" si="456"/>
        <v>1.0040996</v>
      </c>
      <c r="N801" s="121">
        <f t="shared" si="476"/>
        <v>1.2097196128371746</v>
      </c>
      <c r="O801" s="114">
        <f t="shared" si="452"/>
        <v>1.21721948</v>
      </c>
      <c r="P801" s="114">
        <f t="shared" si="460"/>
        <v>1188.09993837</v>
      </c>
      <c r="Q801" s="11">
        <f t="shared" si="473"/>
        <v>0</v>
      </c>
      <c r="R801" s="30">
        <f t="shared" si="469"/>
        <v>0</v>
      </c>
      <c r="S801" s="8">
        <f t="shared" si="461"/>
        <v>0</v>
      </c>
      <c r="T801" s="123">
        <f t="shared" si="470"/>
        <v>8.5599999999999996E-2</v>
      </c>
      <c r="U801" s="122">
        <f t="shared" si="451"/>
        <v>21</v>
      </c>
      <c r="V801" s="122">
        <v>252</v>
      </c>
      <c r="W801" s="121">
        <f t="shared" si="462"/>
        <v>1.0068678790000001</v>
      </c>
      <c r="X801" s="114">
        <f t="shared" si="463"/>
        <v>8.1597266099999999</v>
      </c>
      <c r="Y801" s="114">
        <f t="shared" si="464"/>
        <v>0</v>
      </c>
      <c r="Z801" s="126" t="str">
        <f t="shared" si="474"/>
        <v>A+J=</v>
      </c>
      <c r="AA801" s="119">
        <f t="shared" si="475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3">
        <f t="shared" si="465"/>
        <v>44978</v>
      </c>
      <c r="B802" s="114">
        <f t="shared" si="457"/>
        <v>1196.25966498</v>
      </c>
      <c r="C802" s="114">
        <f t="shared" si="471"/>
        <v>976.077</v>
      </c>
      <c r="D802" s="115">
        <f t="shared" si="466"/>
        <v>6434.2</v>
      </c>
      <c r="E802" s="116">
        <f t="shared" si="453"/>
        <v>6474.09</v>
      </c>
      <c r="F802" s="117">
        <f t="shared" si="454"/>
        <v>44915</v>
      </c>
      <c r="G802" s="118">
        <f t="shared" si="458"/>
        <v>6.199682944266538E-3</v>
      </c>
      <c r="H802" s="119">
        <f t="shared" si="472"/>
        <v>45005</v>
      </c>
      <c r="I802" s="119">
        <f t="shared" si="459"/>
        <v>44979</v>
      </c>
      <c r="J802" s="120">
        <f t="shared" si="467"/>
        <v>21</v>
      </c>
      <c r="K802" s="120">
        <f t="shared" si="455"/>
        <v>21</v>
      </c>
      <c r="L802" s="8">
        <f t="shared" si="468"/>
        <v>1.0061996799999999</v>
      </c>
      <c r="M802" s="121">
        <f t="shared" si="456"/>
        <v>1.0040996</v>
      </c>
      <c r="N802" s="121">
        <f t="shared" si="476"/>
        <v>1.2097196128371746</v>
      </c>
      <c r="O802" s="114">
        <f t="shared" si="452"/>
        <v>1.21721948</v>
      </c>
      <c r="P802" s="114">
        <f t="shared" si="460"/>
        <v>1188.09993837</v>
      </c>
      <c r="Q802" s="11">
        <f t="shared" si="473"/>
        <v>0</v>
      </c>
      <c r="R802" s="30">
        <f t="shared" si="469"/>
        <v>0</v>
      </c>
      <c r="S802" s="8">
        <f t="shared" si="461"/>
        <v>0</v>
      </c>
      <c r="T802" s="123">
        <f t="shared" si="470"/>
        <v>8.5599999999999996E-2</v>
      </c>
      <c r="U802" s="122">
        <f t="shared" si="451"/>
        <v>21</v>
      </c>
      <c r="V802" s="122">
        <v>252</v>
      </c>
      <c r="W802" s="121">
        <f t="shared" si="462"/>
        <v>1.0068678790000001</v>
      </c>
      <c r="X802" s="114">
        <f t="shared" si="463"/>
        <v>8.1597266099999999</v>
      </c>
      <c r="Y802" s="114">
        <f t="shared" si="464"/>
        <v>0</v>
      </c>
      <c r="Z802" s="126" t="str">
        <f t="shared" si="474"/>
        <v>A+J=</v>
      </c>
      <c r="AA802" s="119">
        <f t="shared" si="475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3">
        <f t="shared" si="465"/>
        <v>44979</v>
      </c>
      <c r="B803" s="114">
        <f t="shared" si="457"/>
        <v>1196.25966498</v>
      </c>
      <c r="C803" s="114">
        <f t="shared" si="471"/>
        <v>976.077</v>
      </c>
      <c r="D803" s="115">
        <f t="shared" si="466"/>
        <v>6434.2</v>
      </c>
      <c r="E803" s="116">
        <f t="shared" si="453"/>
        <v>6474.09</v>
      </c>
      <c r="F803" s="117">
        <f t="shared" si="454"/>
        <v>44915</v>
      </c>
      <c r="G803" s="118">
        <f t="shared" si="458"/>
        <v>6.199682944266538E-3</v>
      </c>
      <c r="H803" s="119">
        <f t="shared" si="472"/>
        <v>45005</v>
      </c>
      <c r="I803" s="119">
        <f t="shared" si="459"/>
        <v>44979</v>
      </c>
      <c r="J803" s="120">
        <f t="shared" si="467"/>
        <v>21</v>
      </c>
      <c r="K803" s="120">
        <f t="shared" si="455"/>
        <v>21</v>
      </c>
      <c r="L803" s="8">
        <f t="shared" si="468"/>
        <v>1.0061996799999999</v>
      </c>
      <c r="M803" s="121">
        <f t="shared" si="456"/>
        <v>1.0040996</v>
      </c>
      <c r="N803" s="121">
        <f t="shared" si="476"/>
        <v>1.2097196128371746</v>
      </c>
      <c r="O803" s="114">
        <f t="shared" si="452"/>
        <v>1.21721948</v>
      </c>
      <c r="P803" s="114">
        <f t="shared" si="460"/>
        <v>1188.09993837</v>
      </c>
      <c r="Q803" s="11">
        <f t="shared" si="473"/>
        <v>26</v>
      </c>
      <c r="R803" s="30">
        <f t="shared" si="469"/>
        <v>2.5350999999999999E-2</v>
      </c>
      <c r="S803" s="8">
        <f t="shared" si="461"/>
        <v>30.11952153</v>
      </c>
      <c r="T803" s="123">
        <f t="shared" si="470"/>
        <v>8.5599999999999996E-2</v>
      </c>
      <c r="U803" s="122">
        <f t="shared" si="451"/>
        <v>21</v>
      </c>
      <c r="V803" s="122">
        <v>252</v>
      </c>
      <c r="W803" s="121">
        <f t="shared" si="462"/>
        <v>1.0068678790000001</v>
      </c>
      <c r="X803" s="114">
        <f t="shared" si="463"/>
        <v>8.1597266099999999</v>
      </c>
      <c r="Y803" s="114">
        <f t="shared" si="464"/>
        <v>38.27924814</v>
      </c>
      <c r="Z803" s="126" t="str">
        <f t="shared" si="474"/>
        <v>A+J=</v>
      </c>
      <c r="AA803" s="119">
        <f t="shared" si="475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3">
        <f t="shared" si="465"/>
        <v>44980</v>
      </c>
      <c r="B804" s="114">
        <f t="shared" si="457"/>
        <v>1158.69808502</v>
      </c>
      <c r="C804" s="114">
        <f t="shared" si="471"/>
        <v>951.33247198000004</v>
      </c>
      <c r="D804" s="115">
        <f t="shared" si="466"/>
        <v>6474.09</v>
      </c>
      <c r="E804" s="116">
        <f t="shared" si="453"/>
        <v>6508.4</v>
      </c>
      <c r="F804" s="117">
        <f t="shared" si="454"/>
        <v>44948</v>
      </c>
      <c r="G804" s="118">
        <f t="shared" si="458"/>
        <v>5.2995865055938118E-3</v>
      </c>
      <c r="H804" s="119">
        <f t="shared" si="472"/>
        <v>45005</v>
      </c>
      <c r="I804" s="119">
        <f t="shared" si="459"/>
        <v>45005</v>
      </c>
      <c r="J804" s="120">
        <f t="shared" si="467"/>
        <v>18</v>
      </c>
      <c r="K804" s="120">
        <f t="shared" si="455"/>
        <v>1</v>
      </c>
      <c r="L804" s="8">
        <f t="shared" si="468"/>
        <v>1.00029368</v>
      </c>
      <c r="M804" s="121">
        <f t="shared" si="456"/>
        <v>1.0061996799999999</v>
      </c>
      <c r="N804" s="121">
        <f t="shared" si="476"/>
        <v>1.2172194873264888</v>
      </c>
      <c r="O804" s="114">
        <f t="shared" si="452"/>
        <v>1.2175769599999999</v>
      </c>
      <c r="P804" s="114">
        <f t="shared" si="460"/>
        <v>1158.3204991800001</v>
      </c>
      <c r="Q804" s="11">
        <f t="shared" si="473"/>
        <v>0</v>
      </c>
      <c r="R804" s="30">
        <f t="shared" si="469"/>
        <v>0</v>
      </c>
      <c r="S804" s="8">
        <f t="shared" si="461"/>
        <v>0</v>
      </c>
      <c r="T804" s="123">
        <f t="shared" si="470"/>
        <v>8.5599999999999996E-2</v>
      </c>
      <c r="U804" s="122">
        <f t="shared" si="451"/>
        <v>1</v>
      </c>
      <c r="V804" s="122">
        <v>252</v>
      </c>
      <c r="W804" s="121">
        <f t="shared" si="462"/>
        <v>1.0003259769999999</v>
      </c>
      <c r="X804" s="114">
        <f t="shared" si="463"/>
        <v>0.37758584000000001</v>
      </c>
      <c r="Y804" s="114">
        <f t="shared" si="464"/>
        <v>0</v>
      </c>
      <c r="Z804" s="126" t="str">
        <f t="shared" si="474"/>
        <v>A+J=</v>
      </c>
      <c r="AA804" s="119">
        <f t="shared" si="475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3">
        <f t="shared" si="465"/>
        <v>44981</v>
      </c>
      <c r="B805" s="114">
        <f t="shared" si="457"/>
        <v>1159.41620244</v>
      </c>
      <c r="C805" s="114">
        <f t="shared" si="471"/>
        <v>951.33247198000004</v>
      </c>
      <c r="D805" s="115">
        <f t="shared" si="466"/>
        <v>6474.09</v>
      </c>
      <c r="E805" s="116">
        <f t="shared" si="453"/>
        <v>6508.4</v>
      </c>
      <c r="F805" s="117">
        <f t="shared" si="454"/>
        <v>44948</v>
      </c>
      <c r="G805" s="118">
        <f t="shared" si="458"/>
        <v>5.2995865055938118E-3</v>
      </c>
      <c r="H805" s="119">
        <f t="shared" si="472"/>
        <v>45005</v>
      </c>
      <c r="I805" s="119">
        <f t="shared" si="459"/>
        <v>45005</v>
      </c>
      <c r="J805" s="120">
        <f t="shared" si="467"/>
        <v>18</v>
      </c>
      <c r="K805" s="120">
        <f t="shared" si="455"/>
        <v>2</v>
      </c>
      <c r="L805" s="8">
        <f t="shared" si="468"/>
        <v>1.00058746</v>
      </c>
      <c r="M805" s="121">
        <f t="shared" si="456"/>
        <v>1.0061996799999999</v>
      </c>
      <c r="N805" s="121">
        <f t="shared" si="476"/>
        <v>1.2172194873264888</v>
      </c>
      <c r="O805" s="114">
        <f t="shared" si="452"/>
        <v>1.2179345500000001</v>
      </c>
      <c r="P805" s="114">
        <f t="shared" si="460"/>
        <v>1158.6606861600001</v>
      </c>
      <c r="Q805" s="11">
        <f t="shared" si="473"/>
        <v>0</v>
      </c>
      <c r="R805" s="30">
        <f t="shared" si="469"/>
        <v>0</v>
      </c>
      <c r="S805" s="8">
        <f t="shared" si="461"/>
        <v>0</v>
      </c>
      <c r="T805" s="123">
        <f t="shared" si="470"/>
        <v>8.5599999999999996E-2</v>
      </c>
      <c r="U805" s="122">
        <f t="shared" ref="U805:U868" si="477">IF(Q804&gt;0,1,IF(K805=K804,U804,U804+1))</f>
        <v>2</v>
      </c>
      <c r="V805" s="122">
        <v>252</v>
      </c>
      <c r="W805" s="121">
        <f t="shared" si="462"/>
        <v>1.00065206</v>
      </c>
      <c r="X805" s="114">
        <f t="shared" si="463"/>
        <v>0.75551628000000004</v>
      </c>
      <c r="Y805" s="114">
        <f t="shared" si="464"/>
        <v>0</v>
      </c>
      <c r="Z805" s="126" t="str">
        <f t="shared" si="474"/>
        <v>A+J=</v>
      </c>
      <c r="AA805" s="119">
        <f t="shared" si="475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3">
        <f t="shared" si="465"/>
        <v>44982</v>
      </c>
      <c r="B806" s="114">
        <f t="shared" si="457"/>
        <v>1160.13476096</v>
      </c>
      <c r="C806" s="114">
        <f t="shared" si="471"/>
        <v>951.33247198000004</v>
      </c>
      <c r="D806" s="115">
        <f t="shared" si="466"/>
        <v>6474.09</v>
      </c>
      <c r="E806" s="116">
        <f t="shared" si="453"/>
        <v>6508.4</v>
      </c>
      <c r="F806" s="117">
        <f t="shared" si="454"/>
        <v>44948</v>
      </c>
      <c r="G806" s="118">
        <f t="shared" si="458"/>
        <v>5.2995865055938118E-3</v>
      </c>
      <c r="H806" s="119">
        <f t="shared" si="472"/>
        <v>45005</v>
      </c>
      <c r="I806" s="119">
        <f t="shared" si="459"/>
        <v>45005</v>
      </c>
      <c r="J806" s="120">
        <f t="shared" si="467"/>
        <v>18</v>
      </c>
      <c r="K806" s="120">
        <f t="shared" si="455"/>
        <v>3</v>
      </c>
      <c r="L806" s="8">
        <f t="shared" si="468"/>
        <v>1.00088132</v>
      </c>
      <c r="M806" s="121">
        <f t="shared" si="456"/>
        <v>1.0061996799999999</v>
      </c>
      <c r="N806" s="121">
        <f t="shared" si="476"/>
        <v>1.2172194873264888</v>
      </c>
      <c r="O806" s="114">
        <f t="shared" si="452"/>
        <v>1.21829224</v>
      </c>
      <c r="P806" s="114">
        <f t="shared" si="460"/>
        <v>1159.0009682699999</v>
      </c>
      <c r="Q806" s="11">
        <f t="shared" si="473"/>
        <v>0</v>
      </c>
      <c r="R806" s="30">
        <f t="shared" si="469"/>
        <v>0</v>
      </c>
      <c r="S806" s="8">
        <f t="shared" si="461"/>
        <v>0</v>
      </c>
      <c r="T806" s="123">
        <f t="shared" si="470"/>
        <v>8.5599999999999996E-2</v>
      </c>
      <c r="U806" s="122">
        <f t="shared" si="477"/>
        <v>3</v>
      </c>
      <c r="V806" s="122">
        <v>252</v>
      </c>
      <c r="W806" s="121">
        <f t="shared" si="462"/>
        <v>1.00097825</v>
      </c>
      <c r="X806" s="114">
        <f t="shared" si="463"/>
        <v>1.1337926899999999</v>
      </c>
      <c r="Y806" s="114">
        <f t="shared" si="464"/>
        <v>0</v>
      </c>
      <c r="Z806" s="126" t="str">
        <f t="shared" si="474"/>
        <v>A+J=</v>
      </c>
      <c r="AA806" s="119">
        <f t="shared" si="475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3">
        <f t="shared" si="465"/>
        <v>44983</v>
      </c>
      <c r="B807" s="114">
        <f t="shared" si="457"/>
        <v>1160.13476096</v>
      </c>
      <c r="C807" s="114">
        <f t="shared" si="471"/>
        <v>951.33247198000004</v>
      </c>
      <c r="D807" s="115">
        <f t="shared" si="466"/>
        <v>6474.09</v>
      </c>
      <c r="E807" s="116">
        <f t="shared" si="453"/>
        <v>6508.4</v>
      </c>
      <c r="F807" s="117">
        <f t="shared" si="454"/>
        <v>44948</v>
      </c>
      <c r="G807" s="118">
        <f t="shared" si="458"/>
        <v>5.2995865055938118E-3</v>
      </c>
      <c r="H807" s="119">
        <f t="shared" si="472"/>
        <v>45005</v>
      </c>
      <c r="I807" s="119">
        <f t="shared" si="459"/>
        <v>45005</v>
      </c>
      <c r="J807" s="120">
        <f t="shared" si="467"/>
        <v>18</v>
      </c>
      <c r="K807" s="120">
        <f t="shared" si="455"/>
        <v>3</v>
      </c>
      <c r="L807" s="8">
        <f t="shared" si="468"/>
        <v>1.00088132</v>
      </c>
      <c r="M807" s="121">
        <f t="shared" si="456"/>
        <v>1.0061996799999999</v>
      </c>
      <c r="N807" s="121">
        <f t="shared" si="476"/>
        <v>1.2172194873264888</v>
      </c>
      <c r="O807" s="114">
        <f t="shared" si="452"/>
        <v>1.21829224</v>
      </c>
      <c r="P807" s="114">
        <f t="shared" si="460"/>
        <v>1159.0009682699999</v>
      </c>
      <c r="Q807" s="11">
        <f t="shared" si="473"/>
        <v>0</v>
      </c>
      <c r="R807" s="30">
        <f t="shared" si="469"/>
        <v>0</v>
      </c>
      <c r="S807" s="8">
        <f t="shared" si="461"/>
        <v>0</v>
      </c>
      <c r="T807" s="123">
        <f t="shared" si="470"/>
        <v>8.5599999999999996E-2</v>
      </c>
      <c r="U807" s="122">
        <f t="shared" si="477"/>
        <v>3</v>
      </c>
      <c r="V807" s="122">
        <v>252</v>
      </c>
      <c r="W807" s="121">
        <f t="shared" si="462"/>
        <v>1.00097825</v>
      </c>
      <c r="X807" s="114">
        <f t="shared" si="463"/>
        <v>1.1337926899999999</v>
      </c>
      <c r="Y807" s="114">
        <f t="shared" si="464"/>
        <v>0</v>
      </c>
      <c r="Z807" s="126" t="str">
        <f t="shared" si="474"/>
        <v>A+J=</v>
      </c>
      <c r="AA807" s="119">
        <f t="shared" si="475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3">
        <f t="shared" si="465"/>
        <v>44984</v>
      </c>
      <c r="B808" s="114">
        <f t="shared" si="457"/>
        <v>1160.13476096</v>
      </c>
      <c r="C808" s="114">
        <f t="shared" si="471"/>
        <v>951.33247198000004</v>
      </c>
      <c r="D808" s="115">
        <f t="shared" si="466"/>
        <v>6474.09</v>
      </c>
      <c r="E808" s="116">
        <f t="shared" si="453"/>
        <v>6508.4</v>
      </c>
      <c r="F808" s="117">
        <f t="shared" si="454"/>
        <v>44948</v>
      </c>
      <c r="G808" s="118">
        <f t="shared" si="458"/>
        <v>5.2995865055938118E-3</v>
      </c>
      <c r="H808" s="119">
        <f t="shared" si="472"/>
        <v>45005</v>
      </c>
      <c r="I808" s="119">
        <f t="shared" si="459"/>
        <v>45005</v>
      </c>
      <c r="J808" s="120">
        <f t="shared" si="467"/>
        <v>18</v>
      </c>
      <c r="K808" s="120">
        <f t="shared" si="455"/>
        <v>3</v>
      </c>
      <c r="L808" s="8">
        <f t="shared" si="468"/>
        <v>1.00088132</v>
      </c>
      <c r="M808" s="121">
        <f t="shared" si="456"/>
        <v>1.0061996799999999</v>
      </c>
      <c r="N808" s="121">
        <f t="shared" si="476"/>
        <v>1.2172194873264888</v>
      </c>
      <c r="O808" s="114">
        <f t="shared" si="452"/>
        <v>1.21829224</v>
      </c>
      <c r="P808" s="114">
        <f t="shared" si="460"/>
        <v>1159.0009682699999</v>
      </c>
      <c r="Q808" s="11">
        <f t="shared" si="473"/>
        <v>0</v>
      </c>
      <c r="R808" s="30">
        <f t="shared" si="469"/>
        <v>0</v>
      </c>
      <c r="S808" s="8">
        <f t="shared" si="461"/>
        <v>0</v>
      </c>
      <c r="T808" s="123">
        <f t="shared" si="470"/>
        <v>8.5599999999999996E-2</v>
      </c>
      <c r="U808" s="122">
        <f t="shared" si="477"/>
        <v>3</v>
      </c>
      <c r="V808" s="122">
        <v>252</v>
      </c>
      <c r="W808" s="121">
        <f t="shared" si="462"/>
        <v>1.00097825</v>
      </c>
      <c r="X808" s="114">
        <f t="shared" si="463"/>
        <v>1.1337926899999999</v>
      </c>
      <c r="Y808" s="114">
        <f t="shared" si="464"/>
        <v>0</v>
      </c>
      <c r="Z808" s="126" t="str">
        <f t="shared" si="474"/>
        <v>A+J=</v>
      </c>
      <c r="AA808" s="119">
        <f t="shared" si="475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3">
        <f t="shared" si="465"/>
        <v>44985</v>
      </c>
      <c r="B809" s="114">
        <f t="shared" si="457"/>
        <v>1160.8537596200001</v>
      </c>
      <c r="C809" s="114">
        <f t="shared" si="471"/>
        <v>951.33247198000004</v>
      </c>
      <c r="D809" s="115">
        <f t="shared" si="466"/>
        <v>6474.09</v>
      </c>
      <c r="E809" s="116">
        <f t="shared" si="453"/>
        <v>6508.4</v>
      </c>
      <c r="F809" s="117">
        <f t="shared" si="454"/>
        <v>44948</v>
      </c>
      <c r="G809" s="118">
        <f t="shared" si="458"/>
        <v>5.2995865055938118E-3</v>
      </c>
      <c r="H809" s="119">
        <f t="shared" si="472"/>
        <v>45005</v>
      </c>
      <c r="I809" s="119">
        <f t="shared" si="459"/>
        <v>45005</v>
      </c>
      <c r="J809" s="120">
        <f t="shared" si="467"/>
        <v>18</v>
      </c>
      <c r="K809" s="120">
        <f t="shared" si="455"/>
        <v>4</v>
      </c>
      <c r="L809" s="8">
        <f t="shared" si="468"/>
        <v>1.0011752599999999</v>
      </c>
      <c r="M809" s="121">
        <f t="shared" si="456"/>
        <v>1.0061996799999999</v>
      </c>
      <c r="N809" s="121">
        <f t="shared" si="476"/>
        <v>1.2172194873264888</v>
      </c>
      <c r="O809" s="114">
        <f t="shared" ref="O809:O872" si="478">TRUNC(TRUNC((L809*N809),15),8)</f>
        <v>1.2186500300000001</v>
      </c>
      <c r="P809" s="114">
        <f t="shared" si="460"/>
        <v>1159.3413455100001</v>
      </c>
      <c r="Q809" s="11">
        <f t="shared" si="473"/>
        <v>0</v>
      </c>
      <c r="R809" s="30">
        <f t="shared" si="469"/>
        <v>0</v>
      </c>
      <c r="S809" s="8">
        <f t="shared" si="461"/>
        <v>0</v>
      </c>
      <c r="T809" s="123">
        <f t="shared" si="470"/>
        <v>8.5599999999999996E-2</v>
      </c>
      <c r="U809" s="122">
        <f t="shared" si="477"/>
        <v>4</v>
      </c>
      <c r="V809" s="122">
        <v>252</v>
      </c>
      <c r="W809" s="121">
        <f t="shared" si="462"/>
        <v>1.0013045460000001</v>
      </c>
      <c r="X809" s="114">
        <f t="shared" si="463"/>
        <v>1.5124141099999999</v>
      </c>
      <c r="Y809" s="114">
        <f t="shared" si="464"/>
        <v>0</v>
      </c>
      <c r="Z809" s="126" t="str">
        <f t="shared" si="474"/>
        <v>A+J=</v>
      </c>
      <c r="AA809" s="119">
        <f t="shared" si="475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3">
        <f t="shared" si="465"/>
        <v>44986</v>
      </c>
      <c r="B810" s="114">
        <f t="shared" si="457"/>
        <v>1161.5732081600001</v>
      </c>
      <c r="C810" s="114">
        <f t="shared" si="471"/>
        <v>951.33247198000004</v>
      </c>
      <c r="D810" s="115">
        <f t="shared" si="466"/>
        <v>6474.09</v>
      </c>
      <c r="E810" s="116">
        <f t="shared" ref="E810:E873" si="479">IF($K810=1,VLOOKUP($A809,$AO$10:$AS$131,4),E809)</f>
        <v>6508.4</v>
      </c>
      <c r="F810" s="117">
        <f t="shared" ref="F810:F873" si="480">IF($K810=1,VLOOKUP($A809,$AO$10:$AS$131,5),F809)</f>
        <v>44948</v>
      </c>
      <c r="G810" s="118">
        <f t="shared" si="458"/>
        <v>5.2995865055938118E-3</v>
      </c>
      <c r="H810" s="119">
        <f t="shared" si="472"/>
        <v>45005</v>
      </c>
      <c r="I810" s="119">
        <f t="shared" si="459"/>
        <v>45005</v>
      </c>
      <c r="J810" s="120">
        <f t="shared" si="467"/>
        <v>18</v>
      </c>
      <c r="K810" s="120">
        <f t="shared" ref="K810:K873" si="481">(J810-(NETWORKDAYS(A810,I810,AD$176:AD$502)-1))</f>
        <v>5</v>
      </c>
      <c r="L810" s="8">
        <f t="shared" si="468"/>
        <v>1.00146929</v>
      </c>
      <c r="M810" s="121">
        <f t="shared" ref="M810:M873" si="482">IF(I810&gt;I809,L809,M809)</f>
        <v>1.0061996799999999</v>
      </c>
      <c r="N810" s="121">
        <f t="shared" si="476"/>
        <v>1.2172194873264888</v>
      </c>
      <c r="O810" s="114">
        <f t="shared" si="478"/>
        <v>1.2190079300000001</v>
      </c>
      <c r="P810" s="114">
        <f t="shared" si="460"/>
        <v>1159.6818274100001</v>
      </c>
      <c r="Q810" s="11">
        <f t="shared" si="473"/>
        <v>0</v>
      </c>
      <c r="R810" s="30">
        <f t="shared" si="469"/>
        <v>0</v>
      </c>
      <c r="S810" s="8">
        <f t="shared" si="461"/>
        <v>0</v>
      </c>
      <c r="T810" s="123">
        <f t="shared" si="470"/>
        <v>8.5599999999999996E-2</v>
      </c>
      <c r="U810" s="122">
        <f t="shared" si="477"/>
        <v>5</v>
      </c>
      <c r="V810" s="122">
        <v>252</v>
      </c>
      <c r="W810" s="121">
        <f t="shared" si="462"/>
        <v>1.0016309480000001</v>
      </c>
      <c r="X810" s="114">
        <f t="shared" si="463"/>
        <v>1.8913807499999999</v>
      </c>
      <c r="Y810" s="114">
        <f t="shared" si="464"/>
        <v>0</v>
      </c>
      <c r="Z810" s="126" t="str">
        <f t="shared" si="474"/>
        <v>A+J=</v>
      </c>
      <c r="AA810" s="119">
        <f t="shared" si="475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3">
        <f t="shared" si="465"/>
        <v>44987</v>
      </c>
      <c r="B811" s="114">
        <f t="shared" si="457"/>
        <v>1162.2931079299999</v>
      </c>
      <c r="C811" s="114">
        <f t="shared" si="471"/>
        <v>951.33247198000004</v>
      </c>
      <c r="D811" s="115">
        <f t="shared" si="466"/>
        <v>6474.09</v>
      </c>
      <c r="E811" s="116">
        <f t="shared" si="479"/>
        <v>6508.4</v>
      </c>
      <c r="F811" s="117">
        <f t="shared" si="480"/>
        <v>44948</v>
      </c>
      <c r="G811" s="118">
        <f t="shared" si="458"/>
        <v>5.2995865055938118E-3</v>
      </c>
      <c r="H811" s="119">
        <f t="shared" si="472"/>
        <v>45005</v>
      </c>
      <c r="I811" s="119">
        <f t="shared" si="459"/>
        <v>45005</v>
      </c>
      <c r="J811" s="120">
        <f t="shared" si="467"/>
        <v>18</v>
      </c>
      <c r="K811" s="120">
        <f t="shared" si="481"/>
        <v>6</v>
      </c>
      <c r="L811" s="8">
        <f t="shared" si="468"/>
        <v>1.0017634099999999</v>
      </c>
      <c r="M811" s="121">
        <f t="shared" si="482"/>
        <v>1.0061996799999999</v>
      </c>
      <c r="N811" s="121">
        <f t="shared" si="476"/>
        <v>1.2172194873264888</v>
      </c>
      <c r="O811" s="114">
        <f t="shared" si="478"/>
        <v>1.2193659400000001</v>
      </c>
      <c r="P811" s="114">
        <f t="shared" si="460"/>
        <v>1160.02241394</v>
      </c>
      <c r="Q811" s="11">
        <f t="shared" si="473"/>
        <v>0</v>
      </c>
      <c r="R811" s="30">
        <f t="shared" si="469"/>
        <v>0</v>
      </c>
      <c r="S811" s="8">
        <f t="shared" si="461"/>
        <v>0</v>
      </c>
      <c r="T811" s="123">
        <f t="shared" si="470"/>
        <v>8.5599999999999996E-2</v>
      </c>
      <c r="U811" s="122">
        <f t="shared" si="477"/>
        <v>6</v>
      </c>
      <c r="V811" s="122">
        <v>252</v>
      </c>
      <c r="W811" s="121">
        <f t="shared" si="462"/>
        <v>1.0019574570000001</v>
      </c>
      <c r="X811" s="114">
        <f t="shared" si="463"/>
        <v>2.2706939899999998</v>
      </c>
      <c r="Y811" s="114">
        <f t="shared" si="464"/>
        <v>0</v>
      </c>
      <c r="Z811" s="126" t="str">
        <f t="shared" si="474"/>
        <v>A+J=</v>
      </c>
      <c r="AA811" s="119">
        <f t="shared" si="475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3">
        <f t="shared" si="465"/>
        <v>44988</v>
      </c>
      <c r="B812" s="114">
        <f t="shared" si="457"/>
        <v>1163.0134579999999</v>
      </c>
      <c r="C812" s="114">
        <f t="shared" si="471"/>
        <v>951.33247198000004</v>
      </c>
      <c r="D812" s="115">
        <f t="shared" si="466"/>
        <v>6474.09</v>
      </c>
      <c r="E812" s="116">
        <f t="shared" si="479"/>
        <v>6508.4</v>
      </c>
      <c r="F812" s="117">
        <f t="shared" si="480"/>
        <v>44948</v>
      </c>
      <c r="G812" s="118">
        <f t="shared" si="458"/>
        <v>5.2995865055938118E-3</v>
      </c>
      <c r="H812" s="119">
        <f t="shared" si="472"/>
        <v>45005</v>
      </c>
      <c r="I812" s="119">
        <f t="shared" si="459"/>
        <v>45005</v>
      </c>
      <c r="J812" s="120">
        <f t="shared" si="467"/>
        <v>18</v>
      </c>
      <c r="K812" s="120">
        <f t="shared" si="481"/>
        <v>7</v>
      </c>
      <c r="L812" s="8">
        <f t="shared" si="468"/>
        <v>1.00205762</v>
      </c>
      <c r="M812" s="121">
        <f t="shared" si="482"/>
        <v>1.0061996799999999</v>
      </c>
      <c r="N812" s="121">
        <f t="shared" si="476"/>
        <v>1.2172194873264888</v>
      </c>
      <c r="O812" s="114">
        <f t="shared" si="478"/>
        <v>1.2197240600000001</v>
      </c>
      <c r="P812" s="114">
        <f t="shared" si="460"/>
        <v>1160.3631051299999</v>
      </c>
      <c r="Q812" s="11">
        <f t="shared" si="473"/>
        <v>0</v>
      </c>
      <c r="R812" s="30">
        <f t="shared" si="469"/>
        <v>0</v>
      </c>
      <c r="S812" s="8">
        <f t="shared" si="461"/>
        <v>0</v>
      </c>
      <c r="T812" s="123">
        <f t="shared" si="470"/>
        <v>8.5599999999999996E-2</v>
      </c>
      <c r="U812" s="122">
        <f t="shared" si="477"/>
        <v>7</v>
      </c>
      <c r="V812" s="122">
        <v>252</v>
      </c>
      <c r="W812" s="121">
        <f t="shared" si="462"/>
        <v>1.0022840719999999</v>
      </c>
      <c r="X812" s="114">
        <f t="shared" si="463"/>
        <v>2.6503528699999999</v>
      </c>
      <c r="Y812" s="114">
        <f t="shared" si="464"/>
        <v>0</v>
      </c>
      <c r="Z812" s="126" t="str">
        <f t="shared" si="474"/>
        <v>A+J=</v>
      </c>
      <c r="AA812" s="119">
        <f t="shared" si="475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3">
        <f t="shared" si="465"/>
        <v>44989</v>
      </c>
      <c r="B813" s="114">
        <f t="shared" si="457"/>
        <v>1163.7342406600001</v>
      </c>
      <c r="C813" s="114">
        <f t="shared" si="471"/>
        <v>951.33247198000004</v>
      </c>
      <c r="D813" s="115">
        <f t="shared" si="466"/>
        <v>6474.09</v>
      </c>
      <c r="E813" s="116">
        <f t="shared" si="479"/>
        <v>6508.4</v>
      </c>
      <c r="F813" s="117">
        <f t="shared" si="480"/>
        <v>44948</v>
      </c>
      <c r="G813" s="118">
        <f t="shared" si="458"/>
        <v>5.2995865055938118E-3</v>
      </c>
      <c r="H813" s="119">
        <f t="shared" si="472"/>
        <v>45005</v>
      </c>
      <c r="I813" s="119">
        <f t="shared" si="459"/>
        <v>45005</v>
      </c>
      <c r="J813" s="120">
        <f t="shared" si="467"/>
        <v>18</v>
      </c>
      <c r="K813" s="120">
        <f t="shared" si="481"/>
        <v>8</v>
      </c>
      <c r="L813" s="8">
        <f t="shared" si="468"/>
        <v>1.00235191</v>
      </c>
      <c r="M813" s="121">
        <f t="shared" si="482"/>
        <v>1.0061996799999999</v>
      </c>
      <c r="N813" s="121">
        <f t="shared" si="476"/>
        <v>1.2172194873264888</v>
      </c>
      <c r="O813" s="114">
        <f t="shared" si="478"/>
        <v>1.22008227</v>
      </c>
      <c r="P813" s="114">
        <f t="shared" si="460"/>
        <v>1160.7038819300001</v>
      </c>
      <c r="Q813" s="11">
        <f t="shared" si="473"/>
        <v>0</v>
      </c>
      <c r="R813" s="30">
        <f t="shared" si="469"/>
        <v>0</v>
      </c>
      <c r="S813" s="8">
        <f t="shared" si="461"/>
        <v>0</v>
      </c>
      <c r="T813" s="123">
        <f t="shared" si="470"/>
        <v>8.5599999999999996E-2</v>
      </c>
      <c r="U813" s="122">
        <f t="shared" si="477"/>
        <v>8</v>
      </c>
      <c r="V813" s="122">
        <v>252</v>
      </c>
      <c r="W813" s="121">
        <f t="shared" si="462"/>
        <v>1.002610794</v>
      </c>
      <c r="X813" s="114">
        <f t="shared" si="463"/>
        <v>3.0303587300000001</v>
      </c>
      <c r="Y813" s="114">
        <f t="shared" si="464"/>
        <v>0</v>
      </c>
      <c r="Z813" s="126" t="str">
        <f t="shared" si="474"/>
        <v>A+J=</v>
      </c>
      <c r="AA813" s="119">
        <f t="shared" si="475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3">
        <f t="shared" si="465"/>
        <v>44990</v>
      </c>
      <c r="B814" s="114">
        <f t="shared" si="457"/>
        <v>1163.7342406600001</v>
      </c>
      <c r="C814" s="114">
        <f t="shared" si="471"/>
        <v>951.33247198000004</v>
      </c>
      <c r="D814" s="115">
        <f t="shared" si="466"/>
        <v>6474.09</v>
      </c>
      <c r="E814" s="116">
        <f t="shared" si="479"/>
        <v>6508.4</v>
      </c>
      <c r="F814" s="117">
        <f t="shared" si="480"/>
        <v>44948</v>
      </c>
      <c r="G814" s="118">
        <f t="shared" si="458"/>
        <v>5.2995865055938118E-3</v>
      </c>
      <c r="H814" s="119">
        <f t="shared" si="472"/>
        <v>45005</v>
      </c>
      <c r="I814" s="119">
        <f t="shared" si="459"/>
        <v>45005</v>
      </c>
      <c r="J814" s="120">
        <f t="shared" si="467"/>
        <v>18</v>
      </c>
      <c r="K814" s="120">
        <f t="shared" si="481"/>
        <v>8</v>
      </c>
      <c r="L814" s="8">
        <f t="shared" si="468"/>
        <v>1.00235191</v>
      </c>
      <c r="M814" s="121">
        <f t="shared" si="482"/>
        <v>1.0061996799999999</v>
      </c>
      <c r="N814" s="121">
        <f t="shared" si="476"/>
        <v>1.2172194873264888</v>
      </c>
      <c r="O814" s="114">
        <f t="shared" si="478"/>
        <v>1.22008227</v>
      </c>
      <c r="P814" s="114">
        <f t="shared" si="460"/>
        <v>1160.7038819300001</v>
      </c>
      <c r="Q814" s="11">
        <f t="shared" si="473"/>
        <v>0</v>
      </c>
      <c r="R814" s="30">
        <f t="shared" si="469"/>
        <v>0</v>
      </c>
      <c r="S814" s="8">
        <f t="shared" si="461"/>
        <v>0</v>
      </c>
      <c r="T814" s="123">
        <f t="shared" si="470"/>
        <v>8.5599999999999996E-2</v>
      </c>
      <c r="U814" s="122">
        <f t="shared" si="477"/>
        <v>8</v>
      </c>
      <c r="V814" s="122">
        <v>252</v>
      </c>
      <c r="W814" s="121">
        <f t="shared" si="462"/>
        <v>1.002610794</v>
      </c>
      <c r="X814" s="114">
        <f t="shared" si="463"/>
        <v>3.0303587300000001</v>
      </c>
      <c r="Y814" s="114">
        <f t="shared" si="464"/>
        <v>0</v>
      </c>
      <c r="Z814" s="126" t="str">
        <f t="shared" si="474"/>
        <v>A+J=</v>
      </c>
      <c r="AA814" s="119">
        <f t="shared" si="475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3">
        <f t="shared" si="465"/>
        <v>44991</v>
      </c>
      <c r="B815" s="114">
        <f t="shared" si="457"/>
        <v>1163.7342406600001</v>
      </c>
      <c r="C815" s="114">
        <f t="shared" si="471"/>
        <v>951.33247198000004</v>
      </c>
      <c r="D815" s="115">
        <f t="shared" si="466"/>
        <v>6474.09</v>
      </c>
      <c r="E815" s="116">
        <f t="shared" si="479"/>
        <v>6508.4</v>
      </c>
      <c r="F815" s="117">
        <f t="shared" si="480"/>
        <v>44948</v>
      </c>
      <c r="G815" s="118">
        <f t="shared" si="458"/>
        <v>5.2995865055938118E-3</v>
      </c>
      <c r="H815" s="119">
        <f t="shared" si="472"/>
        <v>45005</v>
      </c>
      <c r="I815" s="119">
        <f t="shared" si="459"/>
        <v>45005</v>
      </c>
      <c r="J815" s="120">
        <f t="shared" si="467"/>
        <v>18</v>
      </c>
      <c r="K815" s="120">
        <f t="shared" si="481"/>
        <v>8</v>
      </c>
      <c r="L815" s="8">
        <f t="shared" si="468"/>
        <v>1.00235191</v>
      </c>
      <c r="M815" s="121">
        <f t="shared" si="482"/>
        <v>1.0061996799999999</v>
      </c>
      <c r="N815" s="121">
        <f t="shared" si="476"/>
        <v>1.2172194873264888</v>
      </c>
      <c r="O815" s="114">
        <f t="shared" si="478"/>
        <v>1.22008227</v>
      </c>
      <c r="P815" s="114">
        <f t="shared" si="460"/>
        <v>1160.7038819300001</v>
      </c>
      <c r="Q815" s="11">
        <f t="shared" si="473"/>
        <v>0</v>
      </c>
      <c r="R815" s="30">
        <f t="shared" si="469"/>
        <v>0</v>
      </c>
      <c r="S815" s="8">
        <f t="shared" si="461"/>
        <v>0</v>
      </c>
      <c r="T815" s="123">
        <f t="shared" si="470"/>
        <v>8.5599999999999996E-2</v>
      </c>
      <c r="U815" s="122">
        <f t="shared" si="477"/>
        <v>8</v>
      </c>
      <c r="V815" s="122">
        <v>252</v>
      </c>
      <c r="W815" s="121">
        <f t="shared" si="462"/>
        <v>1.002610794</v>
      </c>
      <c r="X815" s="114">
        <f t="shared" si="463"/>
        <v>3.0303587300000001</v>
      </c>
      <c r="Y815" s="114">
        <f t="shared" si="464"/>
        <v>0</v>
      </c>
      <c r="Z815" s="126" t="str">
        <f t="shared" si="474"/>
        <v>A+J=</v>
      </c>
      <c r="AA815" s="119">
        <f t="shared" si="475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3">
        <f t="shared" si="465"/>
        <v>44992</v>
      </c>
      <c r="B816" s="114">
        <f t="shared" si="457"/>
        <v>1164.4554835599999</v>
      </c>
      <c r="C816" s="114">
        <f t="shared" si="471"/>
        <v>951.33247198000004</v>
      </c>
      <c r="D816" s="115">
        <f t="shared" si="466"/>
        <v>6474.09</v>
      </c>
      <c r="E816" s="116">
        <f t="shared" si="479"/>
        <v>6508.4</v>
      </c>
      <c r="F816" s="117">
        <f t="shared" si="480"/>
        <v>44948</v>
      </c>
      <c r="G816" s="118">
        <f t="shared" si="458"/>
        <v>5.2995865055938118E-3</v>
      </c>
      <c r="H816" s="119">
        <f t="shared" si="472"/>
        <v>45005</v>
      </c>
      <c r="I816" s="119">
        <f t="shared" si="459"/>
        <v>45005</v>
      </c>
      <c r="J816" s="120">
        <f t="shared" si="467"/>
        <v>18</v>
      </c>
      <c r="K816" s="120">
        <f t="shared" si="481"/>
        <v>9</v>
      </c>
      <c r="L816" s="8">
        <f t="shared" si="468"/>
        <v>1.0026462899999999</v>
      </c>
      <c r="M816" s="121">
        <f t="shared" si="482"/>
        <v>1.0061996799999999</v>
      </c>
      <c r="N816" s="121">
        <f t="shared" si="476"/>
        <v>1.2172194873264888</v>
      </c>
      <c r="O816" s="114">
        <f t="shared" si="478"/>
        <v>1.2204406000000001</v>
      </c>
      <c r="P816" s="114">
        <f t="shared" si="460"/>
        <v>1161.0447729</v>
      </c>
      <c r="Q816" s="11">
        <f t="shared" si="473"/>
        <v>0</v>
      </c>
      <c r="R816" s="30">
        <f t="shared" si="469"/>
        <v>0</v>
      </c>
      <c r="S816" s="8">
        <f t="shared" si="461"/>
        <v>0</v>
      </c>
      <c r="T816" s="123">
        <f t="shared" si="470"/>
        <v>8.5599999999999996E-2</v>
      </c>
      <c r="U816" s="122">
        <f t="shared" si="477"/>
        <v>9</v>
      </c>
      <c r="V816" s="122">
        <v>252</v>
      </c>
      <c r="W816" s="121">
        <f t="shared" si="462"/>
        <v>1.0029376219999999</v>
      </c>
      <c r="X816" s="114">
        <f t="shared" si="463"/>
        <v>3.4107106599999999</v>
      </c>
      <c r="Y816" s="114">
        <f t="shared" si="464"/>
        <v>0</v>
      </c>
      <c r="Z816" s="126" t="str">
        <f t="shared" si="474"/>
        <v>A+J=</v>
      </c>
      <c r="AA816" s="119">
        <f t="shared" si="475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3">
        <f t="shared" si="465"/>
        <v>44993</v>
      </c>
      <c r="B817" s="114">
        <f t="shared" si="457"/>
        <v>1165.1771582899999</v>
      </c>
      <c r="C817" s="114">
        <f t="shared" si="471"/>
        <v>951.33247198000004</v>
      </c>
      <c r="D817" s="115">
        <f t="shared" si="466"/>
        <v>6474.09</v>
      </c>
      <c r="E817" s="116">
        <f t="shared" si="479"/>
        <v>6508.4</v>
      </c>
      <c r="F817" s="117">
        <f t="shared" si="480"/>
        <v>44948</v>
      </c>
      <c r="G817" s="118">
        <f t="shared" si="458"/>
        <v>5.2995865055938118E-3</v>
      </c>
      <c r="H817" s="119">
        <f t="shared" si="472"/>
        <v>45005</v>
      </c>
      <c r="I817" s="119">
        <f t="shared" si="459"/>
        <v>45005</v>
      </c>
      <c r="J817" s="120">
        <f t="shared" si="467"/>
        <v>18</v>
      </c>
      <c r="K817" s="120">
        <f t="shared" si="481"/>
        <v>10</v>
      </c>
      <c r="L817" s="8">
        <f t="shared" si="468"/>
        <v>1.00294075</v>
      </c>
      <c r="M817" s="121">
        <f t="shared" si="482"/>
        <v>1.0061996799999999</v>
      </c>
      <c r="N817" s="121">
        <f t="shared" si="476"/>
        <v>1.2172194873264888</v>
      </c>
      <c r="O817" s="114">
        <f t="shared" si="478"/>
        <v>1.2207990200000001</v>
      </c>
      <c r="P817" s="114">
        <f t="shared" si="460"/>
        <v>1161.38574948</v>
      </c>
      <c r="Q817" s="11">
        <f t="shared" si="473"/>
        <v>0</v>
      </c>
      <c r="R817" s="30">
        <f t="shared" si="469"/>
        <v>0</v>
      </c>
      <c r="S817" s="8">
        <f t="shared" si="461"/>
        <v>0</v>
      </c>
      <c r="T817" s="123">
        <f t="shared" si="470"/>
        <v>8.5599999999999996E-2</v>
      </c>
      <c r="U817" s="122">
        <f t="shared" si="477"/>
        <v>10</v>
      </c>
      <c r="V817" s="122">
        <v>252</v>
      </c>
      <c r="W817" s="121">
        <f t="shared" si="462"/>
        <v>1.003264556</v>
      </c>
      <c r="X817" s="114">
        <f t="shared" si="463"/>
        <v>3.7914088100000001</v>
      </c>
      <c r="Y817" s="114">
        <f t="shared" si="464"/>
        <v>0</v>
      </c>
      <c r="Z817" s="126" t="str">
        <f t="shared" si="474"/>
        <v>A+J=</v>
      </c>
      <c r="AA817" s="119">
        <f t="shared" si="475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3">
        <f t="shared" si="465"/>
        <v>44994</v>
      </c>
      <c r="B818" s="114">
        <f t="shared" si="457"/>
        <v>1165.8992864700001</v>
      </c>
      <c r="C818" s="114">
        <f t="shared" si="471"/>
        <v>951.33247198000004</v>
      </c>
      <c r="D818" s="115">
        <f t="shared" si="466"/>
        <v>6474.09</v>
      </c>
      <c r="E818" s="116">
        <f t="shared" si="479"/>
        <v>6508.4</v>
      </c>
      <c r="F818" s="117">
        <f t="shared" si="480"/>
        <v>44948</v>
      </c>
      <c r="G818" s="118">
        <f t="shared" si="458"/>
        <v>5.2995865055938118E-3</v>
      </c>
      <c r="H818" s="119">
        <f t="shared" si="472"/>
        <v>45005</v>
      </c>
      <c r="I818" s="119">
        <f t="shared" si="459"/>
        <v>45005</v>
      </c>
      <c r="J818" s="120">
        <f t="shared" si="467"/>
        <v>18</v>
      </c>
      <c r="K818" s="120">
        <f t="shared" si="481"/>
        <v>11</v>
      </c>
      <c r="L818" s="8">
        <f t="shared" si="468"/>
        <v>1.0032353000000001</v>
      </c>
      <c r="M818" s="121">
        <f t="shared" si="482"/>
        <v>1.0061996799999999</v>
      </c>
      <c r="N818" s="121">
        <f t="shared" si="476"/>
        <v>1.2172194873264888</v>
      </c>
      <c r="O818" s="114">
        <f t="shared" si="478"/>
        <v>1.22115755</v>
      </c>
      <c r="P818" s="114">
        <f t="shared" si="460"/>
        <v>1161.7268307100001</v>
      </c>
      <c r="Q818" s="11">
        <f t="shared" si="473"/>
        <v>0</v>
      </c>
      <c r="R818" s="30">
        <f t="shared" si="469"/>
        <v>0</v>
      </c>
      <c r="S818" s="8">
        <f t="shared" si="461"/>
        <v>0</v>
      </c>
      <c r="T818" s="123">
        <f t="shared" si="470"/>
        <v>8.5599999999999996E-2</v>
      </c>
      <c r="U818" s="122">
        <f t="shared" si="477"/>
        <v>11</v>
      </c>
      <c r="V818" s="122">
        <v>252</v>
      </c>
      <c r="W818" s="121">
        <f t="shared" si="462"/>
        <v>1.0035915980000001</v>
      </c>
      <c r="X818" s="114">
        <f t="shared" si="463"/>
        <v>4.1724557600000001</v>
      </c>
      <c r="Y818" s="114">
        <f t="shared" si="464"/>
        <v>0</v>
      </c>
      <c r="Z818" s="126" t="str">
        <f t="shared" si="474"/>
        <v>A+J=</v>
      </c>
      <c r="AA818" s="119">
        <f t="shared" si="475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3">
        <f t="shared" si="465"/>
        <v>44995</v>
      </c>
      <c r="B819" s="114">
        <f t="shared" si="457"/>
        <v>1166.62186481</v>
      </c>
      <c r="C819" s="114">
        <f t="shared" si="471"/>
        <v>951.33247198000004</v>
      </c>
      <c r="D819" s="115">
        <f t="shared" si="466"/>
        <v>6474.09</v>
      </c>
      <c r="E819" s="116">
        <f t="shared" si="479"/>
        <v>6508.4</v>
      </c>
      <c r="F819" s="117">
        <f t="shared" si="480"/>
        <v>44948</v>
      </c>
      <c r="G819" s="118">
        <f t="shared" si="458"/>
        <v>5.2995865055938118E-3</v>
      </c>
      <c r="H819" s="119">
        <f t="shared" si="472"/>
        <v>45005</v>
      </c>
      <c r="I819" s="119">
        <f t="shared" si="459"/>
        <v>45005</v>
      </c>
      <c r="J819" s="120">
        <f t="shared" si="467"/>
        <v>18</v>
      </c>
      <c r="K819" s="120">
        <f t="shared" si="481"/>
        <v>12</v>
      </c>
      <c r="L819" s="8">
        <f t="shared" si="468"/>
        <v>1.00352994</v>
      </c>
      <c r="M819" s="121">
        <f t="shared" si="482"/>
        <v>1.0061996799999999</v>
      </c>
      <c r="N819" s="121">
        <f t="shared" si="476"/>
        <v>1.2172194873264888</v>
      </c>
      <c r="O819" s="114">
        <f t="shared" si="478"/>
        <v>1.22151619</v>
      </c>
      <c r="P819" s="114">
        <f t="shared" si="460"/>
        <v>1162.0680165900001</v>
      </c>
      <c r="Q819" s="11">
        <f t="shared" si="473"/>
        <v>0</v>
      </c>
      <c r="R819" s="30">
        <f t="shared" si="469"/>
        <v>0</v>
      </c>
      <c r="S819" s="8">
        <f t="shared" si="461"/>
        <v>0</v>
      </c>
      <c r="T819" s="123">
        <f t="shared" si="470"/>
        <v>8.5599999999999996E-2</v>
      </c>
      <c r="U819" s="122">
        <f t="shared" si="477"/>
        <v>12</v>
      </c>
      <c r="V819" s="122">
        <v>252</v>
      </c>
      <c r="W819" s="121">
        <f t="shared" si="462"/>
        <v>1.003918745</v>
      </c>
      <c r="X819" s="114">
        <f t="shared" si="463"/>
        <v>4.5538482199999999</v>
      </c>
      <c r="Y819" s="114">
        <f t="shared" si="464"/>
        <v>0</v>
      </c>
      <c r="Z819" s="126" t="str">
        <f t="shared" si="474"/>
        <v>A+J=</v>
      </c>
      <c r="AA819" s="119">
        <f t="shared" si="475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3">
        <f t="shared" si="465"/>
        <v>44996</v>
      </c>
      <c r="B820" s="114">
        <f t="shared" si="457"/>
        <v>1167.34488747</v>
      </c>
      <c r="C820" s="114">
        <f t="shared" si="471"/>
        <v>951.33247198000004</v>
      </c>
      <c r="D820" s="115">
        <f t="shared" si="466"/>
        <v>6474.09</v>
      </c>
      <c r="E820" s="116">
        <f t="shared" si="479"/>
        <v>6508.4</v>
      </c>
      <c r="F820" s="117">
        <f t="shared" si="480"/>
        <v>44948</v>
      </c>
      <c r="G820" s="118">
        <f t="shared" si="458"/>
        <v>5.2995865055938118E-3</v>
      </c>
      <c r="H820" s="119">
        <f t="shared" si="472"/>
        <v>45005</v>
      </c>
      <c r="I820" s="119">
        <f t="shared" si="459"/>
        <v>45005</v>
      </c>
      <c r="J820" s="120">
        <f t="shared" si="467"/>
        <v>18</v>
      </c>
      <c r="K820" s="120">
        <f t="shared" si="481"/>
        <v>13</v>
      </c>
      <c r="L820" s="8">
        <f t="shared" si="468"/>
        <v>1.00382466</v>
      </c>
      <c r="M820" s="121">
        <f t="shared" si="482"/>
        <v>1.0061996799999999</v>
      </c>
      <c r="N820" s="121">
        <f t="shared" si="476"/>
        <v>1.2172194873264888</v>
      </c>
      <c r="O820" s="114">
        <f t="shared" si="478"/>
        <v>1.22187493</v>
      </c>
      <c r="P820" s="114">
        <f t="shared" si="460"/>
        <v>1162.4092975999999</v>
      </c>
      <c r="Q820" s="11">
        <f t="shared" si="473"/>
        <v>0</v>
      </c>
      <c r="R820" s="30">
        <f t="shared" si="469"/>
        <v>0</v>
      </c>
      <c r="S820" s="8">
        <f t="shared" si="461"/>
        <v>0</v>
      </c>
      <c r="T820" s="123">
        <f t="shared" si="470"/>
        <v>8.5599999999999996E-2</v>
      </c>
      <c r="U820" s="122">
        <f t="shared" si="477"/>
        <v>13</v>
      </c>
      <c r="V820" s="122">
        <v>252</v>
      </c>
      <c r="W820" s="121">
        <f t="shared" si="462"/>
        <v>1.004246</v>
      </c>
      <c r="X820" s="114">
        <f t="shared" si="463"/>
        <v>4.9355898700000003</v>
      </c>
      <c r="Y820" s="114">
        <f t="shared" si="464"/>
        <v>0</v>
      </c>
      <c r="Z820" s="126" t="str">
        <f t="shared" si="474"/>
        <v>A+J=</v>
      </c>
      <c r="AA820" s="119">
        <f t="shared" si="475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3">
        <f t="shared" si="465"/>
        <v>44997</v>
      </c>
      <c r="B821" s="114">
        <f t="shared" si="457"/>
        <v>1167.34488747</v>
      </c>
      <c r="C821" s="114">
        <f t="shared" si="471"/>
        <v>951.33247198000004</v>
      </c>
      <c r="D821" s="115">
        <f t="shared" si="466"/>
        <v>6474.09</v>
      </c>
      <c r="E821" s="116">
        <f t="shared" si="479"/>
        <v>6508.4</v>
      </c>
      <c r="F821" s="117">
        <f t="shared" si="480"/>
        <v>44948</v>
      </c>
      <c r="G821" s="118">
        <f t="shared" si="458"/>
        <v>5.2995865055938118E-3</v>
      </c>
      <c r="H821" s="119">
        <f t="shared" si="472"/>
        <v>45005</v>
      </c>
      <c r="I821" s="119">
        <f t="shared" si="459"/>
        <v>45005</v>
      </c>
      <c r="J821" s="120">
        <f t="shared" si="467"/>
        <v>18</v>
      </c>
      <c r="K821" s="120">
        <f t="shared" si="481"/>
        <v>13</v>
      </c>
      <c r="L821" s="8">
        <f t="shared" si="468"/>
        <v>1.00382466</v>
      </c>
      <c r="M821" s="121">
        <f t="shared" si="482"/>
        <v>1.0061996799999999</v>
      </c>
      <c r="N821" s="121">
        <f t="shared" si="476"/>
        <v>1.2172194873264888</v>
      </c>
      <c r="O821" s="114">
        <f t="shared" si="478"/>
        <v>1.22187493</v>
      </c>
      <c r="P821" s="114">
        <f t="shared" si="460"/>
        <v>1162.4092975999999</v>
      </c>
      <c r="Q821" s="11">
        <f t="shared" si="473"/>
        <v>0</v>
      </c>
      <c r="R821" s="30">
        <f t="shared" si="469"/>
        <v>0</v>
      </c>
      <c r="S821" s="8">
        <f t="shared" si="461"/>
        <v>0</v>
      </c>
      <c r="T821" s="123">
        <f t="shared" si="470"/>
        <v>8.5599999999999996E-2</v>
      </c>
      <c r="U821" s="122">
        <f t="shared" si="477"/>
        <v>13</v>
      </c>
      <c r="V821" s="122">
        <v>252</v>
      </c>
      <c r="W821" s="121">
        <f t="shared" si="462"/>
        <v>1.004246</v>
      </c>
      <c r="X821" s="114">
        <f t="shared" si="463"/>
        <v>4.9355898700000003</v>
      </c>
      <c r="Y821" s="114">
        <f t="shared" si="464"/>
        <v>0</v>
      </c>
      <c r="Z821" s="126" t="str">
        <f t="shared" si="474"/>
        <v>A+J=</v>
      </c>
      <c r="AA821" s="119">
        <f t="shared" si="475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3">
        <f t="shared" si="465"/>
        <v>44998</v>
      </c>
      <c r="B822" s="114">
        <f t="shared" si="457"/>
        <v>1167.34488747</v>
      </c>
      <c r="C822" s="114">
        <f t="shared" si="471"/>
        <v>951.33247198000004</v>
      </c>
      <c r="D822" s="115">
        <f t="shared" si="466"/>
        <v>6474.09</v>
      </c>
      <c r="E822" s="116">
        <f t="shared" si="479"/>
        <v>6508.4</v>
      </c>
      <c r="F822" s="117">
        <f t="shared" si="480"/>
        <v>44948</v>
      </c>
      <c r="G822" s="118">
        <f t="shared" si="458"/>
        <v>5.2995865055938118E-3</v>
      </c>
      <c r="H822" s="119">
        <f t="shared" si="472"/>
        <v>45005</v>
      </c>
      <c r="I822" s="119">
        <f t="shared" si="459"/>
        <v>45005</v>
      </c>
      <c r="J822" s="120">
        <f t="shared" si="467"/>
        <v>18</v>
      </c>
      <c r="K822" s="120">
        <f t="shared" si="481"/>
        <v>13</v>
      </c>
      <c r="L822" s="8">
        <f t="shared" si="468"/>
        <v>1.00382466</v>
      </c>
      <c r="M822" s="121">
        <f t="shared" si="482"/>
        <v>1.0061996799999999</v>
      </c>
      <c r="N822" s="121">
        <f t="shared" si="476"/>
        <v>1.2172194873264888</v>
      </c>
      <c r="O822" s="114">
        <f t="shared" si="478"/>
        <v>1.22187493</v>
      </c>
      <c r="P822" s="114">
        <f t="shared" si="460"/>
        <v>1162.4092975999999</v>
      </c>
      <c r="Q822" s="11">
        <f t="shared" si="473"/>
        <v>0</v>
      </c>
      <c r="R822" s="30">
        <f t="shared" si="469"/>
        <v>0</v>
      </c>
      <c r="S822" s="8">
        <f t="shared" si="461"/>
        <v>0</v>
      </c>
      <c r="T822" s="123">
        <f t="shared" si="470"/>
        <v>8.5599999999999996E-2</v>
      </c>
      <c r="U822" s="122">
        <f t="shared" si="477"/>
        <v>13</v>
      </c>
      <c r="V822" s="122">
        <v>252</v>
      </c>
      <c r="W822" s="121">
        <f t="shared" si="462"/>
        <v>1.004246</v>
      </c>
      <c r="X822" s="114">
        <f t="shared" si="463"/>
        <v>4.9355898700000003</v>
      </c>
      <c r="Y822" s="114">
        <f t="shared" si="464"/>
        <v>0</v>
      </c>
      <c r="Z822" s="126" t="str">
        <f t="shared" si="474"/>
        <v>A+J=</v>
      </c>
      <c r="AA822" s="119">
        <f t="shared" si="475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3">
        <f t="shared" si="465"/>
        <v>44999</v>
      </c>
      <c r="B823" s="114">
        <f t="shared" si="457"/>
        <v>1168.0683618799999</v>
      </c>
      <c r="C823" s="114">
        <f t="shared" si="471"/>
        <v>951.33247198000004</v>
      </c>
      <c r="D823" s="115">
        <f t="shared" si="466"/>
        <v>6474.09</v>
      </c>
      <c r="E823" s="116">
        <f t="shared" si="479"/>
        <v>6508.4</v>
      </c>
      <c r="F823" s="117">
        <f t="shared" si="480"/>
        <v>44948</v>
      </c>
      <c r="G823" s="118">
        <f t="shared" si="458"/>
        <v>5.2995865055938118E-3</v>
      </c>
      <c r="H823" s="119">
        <f t="shared" si="472"/>
        <v>45005</v>
      </c>
      <c r="I823" s="119">
        <f t="shared" si="459"/>
        <v>45005</v>
      </c>
      <c r="J823" s="120">
        <f t="shared" si="467"/>
        <v>18</v>
      </c>
      <c r="K823" s="120">
        <f t="shared" si="481"/>
        <v>14</v>
      </c>
      <c r="L823" s="8">
        <f t="shared" si="468"/>
        <v>1.00411947</v>
      </c>
      <c r="M823" s="121">
        <f t="shared" si="482"/>
        <v>1.0061996799999999</v>
      </c>
      <c r="N823" s="121">
        <f t="shared" si="476"/>
        <v>1.2172194873264888</v>
      </c>
      <c r="O823" s="114">
        <f t="shared" si="478"/>
        <v>1.22223378</v>
      </c>
      <c r="P823" s="114">
        <f t="shared" si="460"/>
        <v>1162.75068326</v>
      </c>
      <c r="Q823" s="11">
        <f t="shared" si="473"/>
        <v>0</v>
      </c>
      <c r="R823" s="30">
        <f t="shared" si="469"/>
        <v>0</v>
      </c>
      <c r="S823" s="8">
        <f t="shared" si="461"/>
        <v>0</v>
      </c>
      <c r="T823" s="123">
        <f t="shared" si="470"/>
        <v>8.5599999999999996E-2</v>
      </c>
      <c r="U823" s="122">
        <f t="shared" si="477"/>
        <v>14</v>
      </c>
      <c r="V823" s="122">
        <v>252</v>
      </c>
      <c r="W823" s="121">
        <f t="shared" si="462"/>
        <v>1.0045733610000001</v>
      </c>
      <c r="X823" s="114">
        <f t="shared" si="463"/>
        <v>5.3176786199999997</v>
      </c>
      <c r="Y823" s="114">
        <f t="shared" si="464"/>
        <v>0</v>
      </c>
      <c r="Z823" s="126" t="str">
        <f t="shared" si="474"/>
        <v>A+J=</v>
      </c>
      <c r="AA823" s="119">
        <f t="shared" si="475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3">
        <f t="shared" si="465"/>
        <v>45000</v>
      </c>
      <c r="B824" s="114">
        <f t="shared" si="457"/>
        <v>1168.79228941</v>
      </c>
      <c r="C824" s="114">
        <f t="shared" si="471"/>
        <v>951.33247198000004</v>
      </c>
      <c r="D824" s="115">
        <f t="shared" si="466"/>
        <v>6474.09</v>
      </c>
      <c r="E824" s="116">
        <f t="shared" si="479"/>
        <v>6508.4</v>
      </c>
      <c r="F824" s="117">
        <f t="shared" si="480"/>
        <v>44948</v>
      </c>
      <c r="G824" s="118">
        <f t="shared" si="458"/>
        <v>5.2995865055938118E-3</v>
      </c>
      <c r="H824" s="119">
        <f t="shared" si="472"/>
        <v>45005</v>
      </c>
      <c r="I824" s="119">
        <f t="shared" si="459"/>
        <v>45005</v>
      </c>
      <c r="J824" s="120">
        <f t="shared" si="467"/>
        <v>18</v>
      </c>
      <c r="K824" s="120">
        <f t="shared" si="481"/>
        <v>15</v>
      </c>
      <c r="L824" s="8">
        <f t="shared" si="468"/>
        <v>1.0044143699999999</v>
      </c>
      <c r="M824" s="121">
        <f t="shared" si="482"/>
        <v>1.0061996799999999</v>
      </c>
      <c r="N824" s="121">
        <f t="shared" si="476"/>
        <v>1.2172194873264888</v>
      </c>
      <c r="O824" s="114">
        <f t="shared" si="478"/>
        <v>1.2225927400000001</v>
      </c>
      <c r="P824" s="114">
        <f t="shared" si="460"/>
        <v>1163.09217356</v>
      </c>
      <c r="Q824" s="11">
        <f t="shared" si="473"/>
        <v>0</v>
      </c>
      <c r="R824" s="30">
        <f t="shared" si="469"/>
        <v>0</v>
      </c>
      <c r="S824" s="8">
        <f t="shared" si="461"/>
        <v>0</v>
      </c>
      <c r="T824" s="123">
        <f t="shared" si="470"/>
        <v>8.5599999999999996E-2</v>
      </c>
      <c r="U824" s="122">
        <f t="shared" si="477"/>
        <v>15</v>
      </c>
      <c r="V824" s="122">
        <v>252</v>
      </c>
      <c r="W824" s="121">
        <f t="shared" si="462"/>
        <v>1.0049008290000001</v>
      </c>
      <c r="X824" s="114">
        <f t="shared" si="463"/>
        <v>5.7001158500000004</v>
      </c>
      <c r="Y824" s="114">
        <f t="shared" si="464"/>
        <v>0</v>
      </c>
      <c r="Z824" s="126" t="str">
        <f t="shared" si="474"/>
        <v>A+J=</v>
      </c>
      <c r="AA824" s="119">
        <f t="shared" si="475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3">
        <f t="shared" si="465"/>
        <v>45001</v>
      </c>
      <c r="B825" s="114">
        <f t="shared" si="457"/>
        <v>1169.5166499900001</v>
      </c>
      <c r="C825" s="114">
        <f t="shared" si="471"/>
        <v>951.33247198000004</v>
      </c>
      <c r="D825" s="115">
        <f t="shared" si="466"/>
        <v>6474.09</v>
      </c>
      <c r="E825" s="116">
        <f t="shared" si="479"/>
        <v>6508.4</v>
      </c>
      <c r="F825" s="117">
        <f t="shared" si="480"/>
        <v>44948</v>
      </c>
      <c r="G825" s="118">
        <f t="shared" si="458"/>
        <v>5.2995865055938118E-3</v>
      </c>
      <c r="H825" s="119">
        <f t="shared" si="472"/>
        <v>45005</v>
      </c>
      <c r="I825" s="119">
        <f t="shared" si="459"/>
        <v>45005</v>
      </c>
      <c r="J825" s="120">
        <f t="shared" si="467"/>
        <v>18</v>
      </c>
      <c r="K825" s="120">
        <f t="shared" si="481"/>
        <v>16</v>
      </c>
      <c r="L825" s="8">
        <f t="shared" si="468"/>
        <v>1.0047093499999999</v>
      </c>
      <c r="M825" s="121">
        <f t="shared" si="482"/>
        <v>1.0061996799999999</v>
      </c>
      <c r="N825" s="121">
        <f t="shared" si="476"/>
        <v>1.2172194873264888</v>
      </c>
      <c r="O825" s="114">
        <f t="shared" si="478"/>
        <v>1.22295179</v>
      </c>
      <c r="P825" s="114">
        <f t="shared" si="460"/>
        <v>1163.4337494900001</v>
      </c>
      <c r="Q825" s="11">
        <f t="shared" si="473"/>
        <v>0</v>
      </c>
      <c r="R825" s="30">
        <f t="shared" si="469"/>
        <v>0</v>
      </c>
      <c r="S825" s="8">
        <f t="shared" si="461"/>
        <v>0</v>
      </c>
      <c r="T825" s="123">
        <f t="shared" si="470"/>
        <v>8.5599999999999996E-2</v>
      </c>
      <c r="U825" s="122">
        <f t="shared" si="477"/>
        <v>16</v>
      </c>
      <c r="V825" s="122">
        <v>252</v>
      </c>
      <c r="W825" s="121">
        <f t="shared" si="462"/>
        <v>1.005228403</v>
      </c>
      <c r="X825" s="114">
        <f t="shared" si="463"/>
        <v>6.0829005</v>
      </c>
      <c r="Y825" s="114">
        <f t="shared" si="464"/>
        <v>0</v>
      </c>
      <c r="Z825" s="126" t="str">
        <f t="shared" si="474"/>
        <v>A+J=</v>
      </c>
      <c r="AA825" s="119">
        <f t="shared" si="475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3">
        <f t="shared" si="465"/>
        <v>45002</v>
      </c>
      <c r="B826" s="114">
        <f t="shared" si="457"/>
        <v>1170.2414748299998</v>
      </c>
      <c r="C826" s="114">
        <f t="shared" si="471"/>
        <v>951.33247198000004</v>
      </c>
      <c r="D826" s="115">
        <f t="shared" si="466"/>
        <v>6474.09</v>
      </c>
      <c r="E826" s="116">
        <f t="shared" si="479"/>
        <v>6508.4</v>
      </c>
      <c r="F826" s="117">
        <f t="shared" si="480"/>
        <v>44948</v>
      </c>
      <c r="G826" s="118">
        <f t="shared" si="458"/>
        <v>5.2995865055938118E-3</v>
      </c>
      <c r="H826" s="119">
        <f t="shared" si="472"/>
        <v>45005</v>
      </c>
      <c r="I826" s="119">
        <f t="shared" si="459"/>
        <v>45005</v>
      </c>
      <c r="J826" s="120">
        <f t="shared" si="467"/>
        <v>18</v>
      </c>
      <c r="K826" s="120">
        <f t="shared" si="481"/>
        <v>17</v>
      </c>
      <c r="L826" s="8">
        <f t="shared" si="468"/>
        <v>1.0050044199999999</v>
      </c>
      <c r="M826" s="121">
        <f t="shared" si="482"/>
        <v>1.0061996799999999</v>
      </c>
      <c r="N826" s="121">
        <f t="shared" si="476"/>
        <v>1.2172194873264888</v>
      </c>
      <c r="O826" s="114">
        <f t="shared" si="478"/>
        <v>1.2233109600000001</v>
      </c>
      <c r="P826" s="114">
        <f t="shared" si="460"/>
        <v>1163.7754395699999</v>
      </c>
      <c r="Q826" s="11">
        <f t="shared" si="473"/>
        <v>0</v>
      </c>
      <c r="R826" s="30">
        <f t="shared" si="469"/>
        <v>0</v>
      </c>
      <c r="S826" s="8">
        <f t="shared" si="461"/>
        <v>0</v>
      </c>
      <c r="T826" s="123">
        <f t="shared" si="470"/>
        <v>8.5599999999999996E-2</v>
      </c>
      <c r="U826" s="122">
        <f t="shared" si="477"/>
        <v>17</v>
      </c>
      <c r="V826" s="122">
        <v>252</v>
      </c>
      <c r="W826" s="121">
        <f t="shared" si="462"/>
        <v>1.005556085</v>
      </c>
      <c r="X826" s="114">
        <f t="shared" si="463"/>
        <v>6.46603526</v>
      </c>
      <c r="Y826" s="114">
        <f t="shared" si="464"/>
        <v>0</v>
      </c>
      <c r="Z826" s="126" t="str">
        <f t="shared" si="474"/>
        <v>A+J=</v>
      </c>
      <c r="AA826" s="119">
        <f t="shared" si="475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3">
        <f t="shared" si="465"/>
        <v>45003</v>
      </c>
      <c r="B827" s="114">
        <f t="shared" si="457"/>
        <v>1170.9667426899998</v>
      </c>
      <c r="C827" s="114">
        <f t="shared" si="471"/>
        <v>951.33247198000004</v>
      </c>
      <c r="D827" s="115">
        <f t="shared" si="466"/>
        <v>6474.09</v>
      </c>
      <c r="E827" s="116">
        <f t="shared" si="479"/>
        <v>6508.4</v>
      </c>
      <c r="F827" s="117">
        <f t="shared" si="480"/>
        <v>44948</v>
      </c>
      <c r="G827" s="118">
        <f t="shared" si="458"/>
        <v>5.2995865055938118E-3</v>
      </c>
      <c r="H827" s="119">
        <f t="shared" si="472"/>
        <v>45005</v>
      </c>
      <c r="I827" s="119">
        <f t="shared" si="459"/>
        <v>45005</v>
      </c>
      <c r="J827" s="120">
        <f t="shared" si="467"/>
        <v>18</v>
      </c>
      <c r="K827" s="120">
        <f t="shared" si="481"/>
        <v>18</v>
      </c>
      <c r="L827" s="8">
        <f t="shared" si="468"/>
        <v>1.00529958</v>
      </c>
      <c r="M827" s="121">
        <f t="shared" si="482"/>
        <v>1.0061996799999999</v>
      </c>
      <c r="N827" s="121">
        <f t="shared" si="476"/>
        <v>1.2172194873264888</v>
      </c>
      <c r="O827" s="114">
        <f t="shared" si="478"/>
        <v>1.22367023</v>
      </c>
      <c r="P827" s="114">
        <f t="shared" si="460"/>
        <v>1164.1172247899999</v>
      </c>
      <c r="Q827" s="11">
        <f t="shared" si="473"/>
        <v>0</v>
      </c>
      <c r="R827" s="30">
        <f t="shared" si="469"/>
        <v>0</v>
      </c>
      <c r="S827" s="8">
        <f t="shared" si="461"/>
        <v>0</v>
      </c>
      <c r="T827" s="123">
        <f t="shared" si="470"/>
        <v>8.5599999999999996E-2</v>
      </c>
      <c r="U827" s="122">
        <f t="shared" si="477"/>
        <v>18</v>
      </c>
      <c r="V827" s="122">
        <v>252</v>
      </c>
      <c r="W827" s="121">
        <f t="shared" si="462"/>
        <v>1.0058838729999999</v>
      </c>
      <c r="X827" s="114">
        <f t="shared" si="463"/>
        <v>6.8495179000000004</v>
      </c>
      <c r="Y827" s="114">
        <f t="shared" si="464"/>
        <v>0</v>
      </c>
      <c r="Z827" s="126" t="str">
        <f t="shared" si="474"/>
        <v>A+J=</v>
      </c>
      <c r="AA827" s="119">
        <f t="shared" si="475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3">
        <f t="shared" si="465"/>
        <v>45004</v>
      </c>
      <c r="B828" s="114">
        <f t="shared" si="457"/>
        <v>1170.9667426899998</v>
      </c>
      <c r="C828" s="114">
        <f t="shared" si="471"/>
        <v>951.33247198000004</v>
      </c>
      <c r="D828" s="115">
        <f t="shared" si="466"/>
        <v>6474.09</v>
      </c>
      <c r="E828" s="116">
        <f t="shared" si="479"/>
        <v>6508.4</v>
      </c>
      <c r="F828" s="117">
        <f t="shared" si="480"/>
        <v>44948</v>
      </c>
      <c r="G828" s="118">
        <f t="shared" si="458"/>
        <v>5.2995865055938118E-3</v>
      </c>
      <c r="H828" s="119">
        <f t="shared" si="472"/>
        <v>45005</v>
      </c>
      <c r="I828" s="119">
        <f t="shared" si="459"/>
        <v>45005</v>
      </c>
      <c r="J828" s="120">
        <f t="shared" si="467"/>
        <v>18</v>
      </c>
      <c r="K828" s="120">
        <f t="shared" si="481"/>
        <v>18</v>
      </c>
      <c r="L828" s="8">
        <f t="shared" si="468"/>
        <v>1.00529958</v>
      </c>
      <c r="M828" s="121">
        <f t="shared" si="482"/>
        <v>1.0061996799999999</v>
      </c>
      <c r="N828" s="121">
        <f t="shared" si="476"/>
        <v>1.2172194873264888</v>
      </c>
      <c r="O828" s="114">
        <f t="shared" si="478"/>
        <v>1.22367023</v>
      </c>
      <c r="P828" s="114">
        <f t="shared" si="460"/>
        <v>1164.1172247899999</v>
      </c>
      <c r="Q828" s="11">
        <f t="shared" si="473"/>
        <v>0</v>
      </c>
      <c r="R828" s="30">
        <f t="shared" si="469"/>
        <v>0</v>
      </c>
      <c r="S828" s="8">
        <f t="shared" si="461"/>
        <v>0</v>
      </c>
      <c r="T828" s="123">
        <f t="shared" si="470"/>
        <v>8.5599999999999996E-2</v>
      </c>
      <c r="U828" s="122">
        <f t="shared" si="477"/>
        <v>18</v>
      </c>
      <c r="V828" s="122">
        <v>252</v>
      </c>
      <c r="W828" s="121">
        <f t="shared" si="462"/>
        <v>1.0058838729999999</v>
      </c>
      <c r="X828" s="114">
        <f t="shared" si="463"/>
        <v>6.8495179000000004</v>
      </c>
      <c r="Y828" s="114">
        <f t="shared" si="464"/>
        <v>0</v>
      </c>
      <c r="Z828" s="126" t="str">
        <f t="shared" si="474"/>
        <v>A+J=</v>
      </c>
      <c r="AA828" s="119">
        <f t="shared" si="475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3">
        <f t="shared" si="465"/>
        <v>45005</v>
      </c>
      <c r="B829" s="114">
        <f t="shared" si="457"/>
        <v>1170.9667426899998</v>
      </c>
      <c r="C829" s="114">
        <f t="shared" si="471"/>
        <v>951.33247198000004</v>
      </c>
      <c r="D829" s="115">
        <f t="shared" si="466"/>
        <v>6474.09</v>
      </c>
      <c r="E829" s="116">
        <f t="shared" si="479"/>
        <v>6508.4</v>
      </c>
      <c r="F829" s="117">
        <f t="shared" si="480"/>
        <v>44948</v>
      </c>
      <c r="G829" s="118">
        <f t="shared" si="458"/>
        <v>5.2995865055938118E-3</v>
      </c>
      <c r="H829" s="119">
        <f t="shared" si="472"/>
        <v>45036</v>
      </c>
      <c r="I829" s="119">
        <f t="shared" si="459"/>
        <v>45005</v>
      </c>
      <c r="J829" s="120">
        <f t="shared" si="467"/>
        <v>18</v>
      </c>
      <c r="K829" s="120">
        <f t="shared" si="481"/>
        <v>18</v>
      </c>
      <c r="L829" s="8">
        <f t="shared" si="468"/>
        <v>1.00529958</v>
      </c>
      <c r="M829" s="121">
        <f t="shared" si="482"/>
        <v>1.0061996799999999</v>
      </c>
      <c r="N829" s="121">
        <f t="shared" si="476"/>
        <v>1.2172194873264888</v>
      </c>
      <c r="O829" s="114">
        <f t="shared" si="478"/>
        <v>1.22367023</v>
      </c>
      <c r="P829" s="114">
        <f t="shared" si="460"/>
        <v>1164.1172247899999</v>
      </c>
      <c r="Q829" s="11">
        <f t="shared" si="473"/>
        <v>27</v>
      </c>
      <c r="R829" s="30">
        <f t="shared" si="469"/>
        <v>2.7172999999999999E-2</v>
      </c>
      <c r="S829" s="8">
        <f t="shared" si="461"/>
        <v>31.632557340000002</v>
      </c>
      <c r="T829" s="123">
        <f t="shared" si="470"/>
        <v>8.5599999999999996E-2</v>
      </c>
      <c r="U829" s="122">
        <f t="shared" si="477"/>
        <v>18</v>
      </c>
      <c r="V829" s="122">
        <v>252</v>
      </c>
      <c r="W829" s="121">
        <f t="shared" si="462"/>
        <v>1.0058838729999999</v>
      </c>
      <c r="X829" s="114">
        <f t="shared" si="463"/>
        <v>6.8495179000000004</v>
      </c>
      <c r="Y829" s="114">
        <f t="shared" si="464"/>
        <v>38.48207524</v>
      </c>
      <c r="Z829" s="126" t="str">
        <f t="shared" si="474"/>
        <v>A+J=</v>
      </c>
      <c r="AA829" s="119">
        <f t="shared" si="475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3">
        <f t="shared" si="465"/>
        <v>45006</v>
      </c>
      <c r="B830" s="114">
        <f t="shared" si="457"/>
        <v>1133.2846447900001</v>
      </c>
      <c r="C830" s="114">
        <f t="shared" si="471"/>
        <v>925.48191471999996</v>
      </c>
      <c r="D830" s="115">
        <f t="shared" si="466"/>
        <v>6508.4</v>
      </c>
      <c r="E830" s="116">
        <f t="shared" si="479"/>
        <v>6563.07</v>
      </c>
      <c r="F830" s="117">
        <f t="shared" si="480"/>
        <v>44977</v>
      </c>
      <c r="G830" s="118">
        <f t="shared" si="458"/>
        <v>8.3999139573474046E-3</v>
      </c>
      <c r="H830" s="119">
        <f t="shared" si="472"/>
        <v>45036</v>
      </c>
      <c r="I830" s="119">
        <f t="shared" si="459"/>
        <v>45036</v>
      </c>
      <c r="J830" s="120">
        <f t="shared" si="467"/>
        <v>22</v>
      </c>
      <c r="K830" s="120">
        <f t="shared" si="481"/>
        <v>1</v>
      </c>
      <c r="L830" s="8">
        <f t="shared" si="468"/>
        <v>1.0003802900000001</v>
      </c>
      <c r="M830" s="121">
        <f t="shared" si="482"/>
        <v>1.00529958</v>
      </c>
      <c r="N830" s="121">
        <f t="shared" si="476"/>
        <v>1.2236702393771344</v>
      </c>
      <c r="O830" s="114">
        <f t="shared" si="478"/>
        <v>1.22413558</v>
      </c>
      <c r="P830" s="114">
        <f t="shared" si="460"/>
        <v>1132.91534045</v>
      </c>
      <c r="Q830" s="11">
        <f t="shared" si="473"/>
        <v>0</v>
      </c>
      <c r="R830" s="30">
        <f t="shared" si="469"/>
        <v>0</v>
      </c>
      <c r="S830" s="8">
        <f t="shared" si="461"/>
        <v>0</v>
      </c>
      <c r="T830" s="123">
        <f t="shared" si="470"/>
        <v>8.5599999999999996E-2</v>
      </c>
      <c r="U830" s="122">
        <f t="shared" si="477"/>
        <v>1</v>
      </c>
      <c r="V830" s="122">
        <v>252</v>
      </c>
      <c r="W830" s="121">
        <f t="shared" si="462"/>
        <v>1.0003259769999999</v>
      </c>
      <c r="X830" s="114">
        <f t="shared" si="463"/>
        <v>0.36930434000000001</v>
      </c>
      <c r="Y830" s="114">
        <f t="shared" si="464"/>
        <v>0</v>
      </c>
      <c r="Z830" s="126" t="str">
        <f t="shared" si="474"/>
        <v>A+J=</v>
      </c>
      <c r="AA830" s="119">
        <f t="shared" si="475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3">
        <f t="shared" si="465"/>
        <v>45007</v>
      </c>
      <c r="B831" s="114">
        <f t="shared" si="457"/>
        <v>1134.0851804900001</v>
      </c>
      <c r="C831" s="114">
        <f t="shared" si="471"/>
        <v>925.48191471999996</v>
      </c>
      <c r="D831" s="115">
        <f t="shared" si="466"/>
        <v>6508.4</v>
      </c>
      <c r="E831" s="116">
        <f t="shared" si="479"/>
        <v>6563.07</v>
      </c>
      <c r="F831" s="117">
        <f t="shared" si="480"/>
        <v>44977</v>
      </c>
      <c r="G831" s="118">
        <f t="shared" si="458"/>
        <v>8.3999139573474046E-3</v>
      </c>
      <c r="H831" s="119">
        <f t="shared" si="472"/>
        <v>45036</v>
      </c>
      <c r="I831" s="119">
        <f t="shared" si="459"/>
        <v>45036</v>
      </c>
      <c r="J831" s="120">
        <f t="shared" si="467"/>
        <v>22</v>
      </c>
      <c r="K831" s="120">
        <f t="shared" si="481"/>
        <v>2</v>
      </c>
      <c r="L831" s="8">
        <f t="shared" si="468"/>
        <v>1.0007607199999999</v>
      </c>
      <c r="M831" s="121">
        <f t="shared" si="482"/>
        <v>1.00529958</v>
      </c>
      <c r="N831" s="121">
        <f t="shared" si="476"/>
        <v>1.2236702393771344</v>
      </c>
      <c r="O831" s="114">
        <f t="shared" si="478"/>
        <v>1.2246011000000001</v>
      </c>
      <c r="P831" s="114">
        <f t="shared" si="460"/>
        <v>1133.3461707900001</v>
      </c>
      <c r="Q831" s="11">
        <f t="shared" si="473"/>
        <v>0</v>
      </c>
      <c r="R831" s="30">
        <f t="shared" si="469"/>
        <v>0</v>
      </c>
      <c r="S831" s="8">
        <f t="shared" si="461"/>
        <v>0</v>
      </c>
      <c r="T831" s="123">
        <f t="shared" si="470"/>
        <v>8.5599999999999996E-2</v>
      </c>
      <c r="U831" s="122">
        <f t="shared" si="477"/>
        <v>2</v>
      </c>
      <c r="V831" s="122">
        <v>252</v>
      </c>
      <c r="W831" s="121">
        <f t="shared" si="462"/>
        <v>1.00065206</v>
      </c>
      <c r="X831" s="114">
        <f t="shared" si="463"/>
        <v>0.73900969999999999</v>
      </c>
      <c r="Y831" s="114">
        <f t="shared" si="464"/>
        <v>0</v>
      </c>
      <c r="Z831" s="126" t="str">
        <f t="shared" si="474"/>
        <v>A+J=</v>
      </c>
      <c r="AA831" s="119">
        <f t="shared" si="475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3">
        <f t="shared" si="465"/>
        <v>45008</v>
      </c>
      <c r="B832" s="114">
        <f t="shared" si="457"/>
        <v>1134.88629449</v>
      </c>
      <c r="C832" s="114">
        <f t="shared" si="471"/>
        <v>925.48191471999996</v>
      </c>
      <c r="D832" s="115">
        <f t="shared" si="466"/>
        <v>6508.4</v>
      </c>
      <c r="E832" s="116">
        <f t="shared" si="479"/>
        <v>6563.07</v>
      </c>
      <c r="F832" s="117">
        <f t="shared" si="480"/>
        <v>44977</v>
      </c>
      <c r="G832" s="118">
        <f t="shared" si="458"/>
        <v>8.3999139573474046E-3</v>
      </c>
      <c r="H832" s="119">
        <f t="shared" si="472"/>
        <v>45036</v>
      </c>
      <c r="I832" s="119">
        <f t="shared" si="459"/>
        <v>45036</v>
      </c>
      <c r="J832" s="120">
        <f t="shared" si="467"/>
        <v>22</v>
      </c>
      <c r="K832" s="120">
        <f t="shared" si="481"/>
        <v>3</v>
      </c>
      <c r="L832" s="8">
        <f t="shared" si="468"/>
        <v>1.0011413</v>
      </c>
      <c r="M832" s="121">
        <f t="shared" si="482"/>
        <v>1.00529958</v>
      </c>
      <c r="N832" s="121">
        <f t="shared" si="476"/>
        <v>1.2236702393771344</v>
      </c>
      <c r="O832" s="114">
        <f t="shared" si="478"/>
        <v>1.22506681</v>
      </c>
      <c r="P832" s="114">
        <f t="shared" si="460"/>
        <v>1133.77717697</v>
      </c>
      <c r="Q832" s="11">
        <f t="shared" si="473"/>
        <v>0</v>
      </c>
      <c r="R832" s="30">
        <f t="shared" si="469"/>
        <v>0</v>
      </c>
      <c r="S832" s="8">
        <f t="shared" si="461"/>
        <v>0</v>
      </c>
      <c r="T832" s="123">
        <f t="shared" si="470"/>
        <v>8.5599999999999996E-2</v>
      </c>
      <c r="U832" s="122">
        <f t="shared" si="477"/>
        <v>3</v>
      </c>
      <c r="V832" s="122">
        <v>252</v>
      </c>
      <c r="W832" s="121">
        <f t="shared" si="462"/>
        <v>1.00097825</v>
      </c>
      <c r="X832" s="114">
        <f t="shared" si="463"/>
        <v>1.1091175200000001</v>
      </c>
      <c r="Y832" s="114">
        <f t="shared" si="464"/>
        <v>0</v>
      </c>
      <c r="Z832" s="126" t="str">
        <f t="shared" si="474"/>
        <v>A+J=</v>
      </c>
      <c r="AA832" s="119">
        <f t="shared" si="475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3">
        <f t="shared" si="465"/>
        <v>45009</v>
      </c>
      <c r="B833" s="114">
        <f t="shared" si="457"/>
        <v>1135.6879766999998</v>
      </c>
      <c r="C833" s="114">
        <f t="shared" si="471"/>
        <v>925.48191471999996</v>
      </c>
      <c r="D833" s="115">
        <f t="shared" si="466"/>
        <v>6508.4</v>
      </c>
      <c r="E833" s="116">
        <f t="shared" si="479"/>
        <v>6563.07</v>
      </c>
      <c r="F833" s="117">
        <f t="shared" si="480"/>
        <v>44977</v>
      </c>
      <c r="G833" s="118">
        <f t="shared" si="458"/>
        <v>8.3999139573474046E-3</v>
      </c>
      <c r="H833" s="119">
        <f t="shared" si="472"/>
        <v>45036</v>
      </c>
      <c r="I833" s="119">
        <f t="shared" si="459"/>
        <v>45036</v>
      </c>
      <c r="J833" s="120">
        <f t="shared" si="467"/>
        <v>22</v>
      </c>
      <c r="K833" s="120">
        <f t="shared" si="481"/>
        <v>4</v>
      </c>
      <c r="L833" s="8">
        <f t="shared" si="468"/>
        <v>1.0015220300000001</v>
      </c>
      <c r="M833" s="121">
        <f t="shared" si="482"/>
        <v>1.00529958</v>
      </c>
      <c r="N833" s="121">
        <f t="shared" si="476"/>
        <v>1.2236702393771344</v>
      </c>
      <c r="O833" s="114">
        <f t="shared" si="478"/>
        <v>1.2255327</v>
      </c>
      <c r="P833" s="114">
        <f t="shared" si="460"/>
        <v>1134.2083497399999</v>
      </c>
      <c r="Q833" s="11">
        <f t="shared" si="473"/>
        <v>0</v>
      </c>
      <c r="R833" s="30">
        <f t="shared" si="469"/>
        <v>0</v>
      </c>
      <c r="S833" s="8">
        <f t="shared" si="461"/>
        <v>0</v>
      </c>
      <c r="T833" s="123">
        <f t="shared" si="470"/>
        <v>8.5599999999999996E-2</v>
      </c>
      <c r="U833" s="122">
        <f t="shared" si="477"/>
        <v>4</v>
      </c>
      <c r="V833" s="122">
        <v>252</v>
      </c>
      <c r="W833" s="121">
        <f t="shared" si="462"/>
        <v>1.0013045460000001</v>
      </c>
      <c r="X833" s="114">
        <f t="shared" si="463"/>
        <v>1.47962696</v>
      </c>
      <c r="Y833" s="114">
        <f t="shared" si="464"/>
        <v>0</v>
      </c>
      <c r="Z833" s="126" t="str">
        <f t="shared" si="474"/>
        <v>A+J=</v>
      </c>
      <c r="AA833" s="119">
        <f t="shared" si="475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3">
        <f t="shared" si="465"/>
        <v>45010</v>
      </c>
      <c r="B834" s="114">
        <f t="shared" si="457"/>
        <v>1136.4902181500001</v>
      </c>
      <c r="C834" s="114">
        <f t="shared" si="471"/>
        <v>925.48191471999996</v>
      </c>
      <c r="D834" s="115">
        <f t="shared" si="466"/>
        <v>6508.4</v>
      </c>
      <c r="E834" s="116">
        <f t="shared" si="479"/>
        <v>6563.07</v>
      </c>
      <c r="F834" s="117">
        <f t="shared" si="480"/>
        <v>44977</v>
      </c>
      <c r="G834" s="118">
        <f t="shared" si="458"/>
        <v>8.3999139573474046E-3</v>
      </c>
      <c r="H834" s="119">
        <f t="shared" si="472"/>
        <v>45036</v>
      </c>
      <c r="I834" s="119">
        <f t="shared" si="459"/>
        <v>45036</v>
      </c>
      <c r="J834" s="120">
        <f t="shared" si="467"/>
        <v>22</v>
      </c>
      <c r="K834" s="120">
        <f t="shared" si="481"/>
        <v>5</v>
      </c>
      <c r="L834" s="8">
        <f t="shared" si="468"/>
        <v>1.0019028999999999</v>
      </c>
      <c r="M834" s="121">
        <f t="shared" si="482"/>
        <v>1.00529958</v>
      </c>
      <c r="N834" s="121">
        <f t="shared" si="476"/>
        <v>1.2236702393771344</v>
      </c>
      <c r="O834" s="114">
        <f t="shared" si="478"/>
        <v>1.22599876</v>
      </c>
      <c r="P834" s="114">
        <f t="shared" si="460"/>
        <v>1134.6396798400001</v>
      </c>
      <c r="Q834" s="11">
        <f t="shared" si="473"/>
        <v>0</v>
      </c>
      <c r="R834" s="30">
        <f t="shared" si="469"/>
        <v>0</v>
      </c>
      <c r="S834" s="8">
        <f t="shared" si="461"/>
        <v>0</v>
      </c>
      <c r="T834" s="123">
        <f t="shared" si="470"/>
        <v>8.5599999999999996E-2</v>
      </c>
      <c r="U834" s="122">
        <f t="shared" si="477"/>
        <v>5</v>
      </c>
      <c r="V834" s="122">
        <v>252</v>
      </c>
      <c r="W834" s="121">
        <f t="shared" si="462"/>
        <v>1.0016309480000001</v>
      </c>
      <c r="X834" s="114">
        <f t="shared" si="463"/>
        <v>1.8505383099999999</v>
      </c>
      <c r="Y834" s="114">
        <f t="shared" si="464"/>
        <v>0</v>
      </c>
      <c r="Z834" s="126" t="str">
        <f t="shared" si="474"/>
        <v>A+J=</v>
      </c>
      <c r="AA834" s="119">
        <f t="shared" si="475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3">
        <f t="shared" si="465"/>
        <v>45011</v>
      </c>
      <c r="B835" s="114">
        <f t="shared" si="457"/>
        <v>1136.4902181500001</v>
      </c>
      <c r="C835" s="114">
        <f t="shared" si="471"/>
        <v>925.48191471999996</v>
      </c>
      <c r="D835" s="115">
        <f t="shared" si="466"/>
        <v>6508.4</v>
      </c>
      <c r="E835" s="116">
        <f t="shared" si="479"/>
        <v>6563.07</v>
      </c>
      <c r="F835" s="117">
        <f t="shared" si="480"/>
        <v>44977</v>
      </c>
      <c r="G835" s="118">
        <f t="shared" si="458"/>
        <v>8.3999139573474046E-3</v>
      </c>
      <c r="H835" s="119">
        <f t="shared" si="472"/>
        <v>45036</v>
      </c>
      <c r="I835" s="119">
        <f t="shared" si="459"/>
        <v>45036</v>
      </c>
      <c r="J835" s="120">
        <f t="shared" si="467"/>
        <v>22</v>
      </c>
      <c r="K835" s="120">
        <f t="shared" si="481"/>
        <v>5</v>
      </c>
      <c r="L835" s="8">
        <f t="shared" si="468"/>
        <v>1.0019028999999999</v>
      </c>
      <c r="M835" s="121">
        <f t="shared" si="482"/>
        <v>1.00529958</v>
      </c>
      <c r="N835" s="121">
        <f t="shared" si="476"/>
        <v>1.2236702393771344</v>
      </c>
      <c r="O835" s="114">
        <f t="shared" si="478"/>
        <v>1.22599876</v>
      </c>
      <c r="P835" s="114">
        <f t="shared" si="460"/>
        <v>1134.6396798400001</v>
      </c>
      <c r="Q835" s="11">
        <f t="shared" si="473"/>
        <v>0</v>
      </c>
      <c r="R835" s="30">
        <f t="shared" si="469"/>
        <v>0</v>
      </c>
      <c r="S835" s="8">
        <f t="shared" si="461"/>
        <v>0</v>
      </c>
      <c r="T835" s="123">
        <f t="shared" si="470"/>
        <v>8.5599999999999996E-2</v>
      </c>
      <c r="U835" s="122">
        <f t="shared" si="477"/>
        <v>5</v>
      </c>
      <c r="V835" s="122">
        <v>252</v>
      </c>
      <c r="W835" s="121">
        <f t="shared" si="462"/>
        <v>1.0016309480000001</v>
      </c>
      <c r="X835" s="114">
        <f t="shared" si="463"/>
        <v>1.8505383099999999</v>
      </c>
      <c r="Y835" s="114">
        <f t="shared" si="464"/>
        <v>0</v>
      </c>
      <c r="Z835" s="126" t="str">
        <f t="shared" si="474"/>
        <v>A+J=</v>
      </c>
      <c r="AA835" s="119">
        <f t="shared" si="475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3">
        <f t="shared" si="465"/>
        <v>45012</v>
      </c>
      <c r="B836" s="114">
        <f t="shared" si="457"/>
        <v>1136.4902181500001</v>
      </c>
      <c r="C836" s="114">
        <f t="shared" si="471"/>
        <v>925.48191471999996</v>
      </c>
      <c r="D836" s="115">
        <f t="shared" si="466"/>
        <v>6508.4</v>
      </c>
      <c r="E836" s="116">
        <f t="shared" si="479"/>
        <v>6563.07</v>
      </c>
      <c r="F836" s="117">
        <f t="shared" si="480"/>
        <v>44977</v>
      </c>
      <c r="G836" s="118">
        <f t="shared" si="458"/>
        <v>8.3999139573474046E-3</v>
      </c>
      <c r="H836" s="119">
        <f t="shared" si="472"/>
        <v>45036</v>
      </c>
      <c r="I836" s="119">
        <f t="shared" si="459"/>
        <v>45036</v>
      </c>
      <c r="J836" s="120">
        <f t="shared" si="467"/>
        <v>22</v>
      </c>
      <c r="K836" s="120">
        <f t="shared" si="481"/>
        <v>5</v>
      </c>
      <c r="L836" s="8">
        <f t="shared" si="468"/>
        <v>1.0019028999999999</v>
      </c>
      <c r="M836" s="121">
        <f t="shared" si="482"/>
        <v>1.00529958</v>
      </c>
      <c r="N836" s="121">
        <f t="shared" si="476"/>
        <v>1.2236702393771344</v>
      </c>
      <c r="O836" s="114">
        <f t="shared" si="478"/>
        <v>1.22599876</v>
      </c>
      <c r="P836" s="114">
        <f t="shared" si="460"/>
        <v>1134.6396798400001</v>
      </c>
      <c r="Q836" s="11">
        <f t="shared" si="473"/>
        <v>0</v>
      </c>
      <c r="R836" s="30">
        <f t="shared" si="469"/>
        <v>0</v>
      </c>
      <c r="S836" s="8">
        <f t="shared" si="461"/>
        <v>0</v>
      </c>
      <c r="T836" s="123">
        <f t="shared" si="470"/>
        <v>8.5599999999999996E-2</v>
      </c>
      <c r="U836" s="122">
        <f t="shared" si="477"/>
        <v>5</v>
      </c>
      <c r="V836" s="122">
        <v>252</v>
      </c>
      <c r="W836" s="121">
        <f t="shared" si="462"/>
        <v>1.0016309480000001</v>
      </c>
      <c r="X836" s="114">
        <f t="shared" si="463"/>
        <v>1.8505383099999999</v>
      </c>
      <c r="Y836" s="114">
        <f t="shared" si="464"/>
        <v>0</v>
      </c>
      <c r="Z836" s="126" t="str">
        <f t="shared" si="474"/>
        <v>A+J=</v>
      </c>
      <c r="AA836" s="119">
        <f t="shared" si="475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3">
        <f t="shared" si="465"/>
        <v>45013</v>
      </c>
      <c r="B837" s="114">
        <f t="shared" si="457"/>
        <v>1137.2930295399999</v>
      </c>
      <c r="C837" s="114">
        <f t="shared" si="471"/>
        <v>925.48191471999996</v>
      </c>
      <c r="D837" s="115">
        <f t="shared" si="466"/>
        <v>6508.4</v>
      </c>
      <c r="E837" s="116">
        <f t="shared" si="479"/>
        <v>6563.07</v>
      </c>
      <c r="F837" s="117">
        <f t="shared" si="480"/>
        <v>44977</v>
      </c>
      <c r="G837" s="118">
        <f t="shared" si="458"/>
        <v>8.3999139573474046E-3</v>
      </c>
      <c r="H837" s="119">
        <f t="shared" si="472"/>
        <v>45036</v>
      </c>
      <c r="I837" s="119">
        <f t="shared" si="459"/>
        <v>45036</v>
      </c>
      <c r="J837" s="120">
        <f t="shared" si="467"/>
        <v>22</v>
      </c>
      <c r="K837" s="120">
        <f t="shared" si="481"/>
        <v>6</v>
      </c>
      <c r="L837" s="8">
        <f t="shared" si="468"/>
        <v>1.00228392</v>
      </c>
      <c r="M837" s="121">
        <f t="shared" si="482"/>
        <v>1.00529958</v>
      </c>
      <c r="N837" s="121">
        <f t="shared" si="476"/>
        <v>1.2236702393771344</v>
      </c>
      <c r="O837" s="114">
        <f t="shared" si="478"/>
        <v>1.2264649999999999</v>
      </c>
      <c r="P837" s="114">
        <f t="shared" si="460"/>
        <v>1135.07117653</v>
      </c>
      <c r="Q837" s="11">
        <f t="shared" si="473"/>
        <v>0</v>
      </c>
      <c r="R837" s="30">
        <f t="shared" si="469"/>
        <v>0</v>
      </c>
      <c r="S837" s="8">
        <f t="shared" si="461"/>
        <v>0</v>
      </c>
      <c r="T837" s="123">
        <f t="shared" si="470"/>
        <v>8.5599999999999996E-2</v>
      </c>
      <c r="U837" s="122">
        <f t="shared" si="477"/>
        <v>6</v>
      </c>
      <c r="V837" s="122">
        <v>252</v>
      </c>
      <c r="W837" s="121">
        <f t="shared" si="462"/>
        <v>1.0019574570000001</v>
      </c>
      <c r="X837" s="114">
        <f t="shared" si="463"/>
        <v>2.2218530099999998</v>
      </c>
      <c r="Y837" s="114">
        <f t="shared" si="464"/>
        <v>0</v>
      </c>
      <c r="Z837" s="126" t="str">
        <f t="shared" si="474"/>
        <v>A+J=</v>
      </c>
      <c r="AA837" s="119">
        <f t="shared" si="475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3">
        <f t="shared" si="465"/>
        <v>45014</v>
      </c>
      <c r="B838" s="114">
        <f t="shared" si="457"/>
        <v>1138.0964007699999</v>
      </c>
      <c r="C838" s="114">
        <f t="shared" si="471"/>
        <v>925.48191471999996</v>
      </c>
      <c r="D838" s="115">
        <f t="shared" si="466"/>
        <v>6508.4</v>
      </c>
      <c r="E838" s="116">
        <f t="shared" si="479"/>
        <v>6563.07</v>
      </c>
      <c r="F838" s="117">
        <f t="shared" si="480"/>
        <v>44977</v>
      </c>
      <c r="G838" s="118">
        <f t="shared" si="458"/>
        <v>8.3999139573474046E-3</v>
      </c>
      <c r="H838" s="119">
        <f t="shared" si="472"/>
        <v>45036</v>
      </c>
      <c r="I838" s="119">
        <f t="shared" si="459"/>
        <v>45036</v>
      </c>
      <c r="J838" s="120">
        <f t="shared" si="467"/>
        <v>22</v>
      </c>
      <c r="K838" s="120">
        <f t="shared" si="481"/>
        <v>7</v>
      </c>
      <c r="L838" s="8">
        <f t="shared" si="468"/>
        <v>1.0026650800000001</v>
      </c>
      <c r="M838" s="121">
        <f t="shared" si="482"/>
        <v>1.00529958</v>
      </c>
      <c r="N838" s="121">
        <f t="shared" si="476"/>
        <v>1.2236702393771344</v>
      </c>
      <c r="O838" s="114">
        <f t="shared" si="478"/>
        <v>1.2269314099999999</v>
      </c>
      <c r="P838" s="114">
        <f t="shared" si="460"/>
        <v>1135.50283055</v>
      </c>
      <c r="Q838" s="11">
        <f t="shared" si="473"/>
        <v>0</v>
      </c>
      <c r="R838" s="30">
        <f t="shared" si="469"/>
        <v>0</v>
      </c>
      <c r="S838" s="8">
        <f t="shared" si="461"/>
        <v>0</v>
      </c>
      <c r="T838" s="123">
        <f t="shared" si="470"/>
        <v>8.5599999999999996E-2</v>
      </c>
      <c r="U838" s="122">
        <f t="shared" si="477"/>
        <v>7</v>
      </c>
      <c r="V838" s="122">
        <v>252</v>
      </c>
      <c r="W838" s="121">
        <f t="shared" si="462"/>
        <v>1.0022840719999999</v>
      </c>
      <c r="X838" s="114">
        <f t="shared" si="463"/>
        <v>2.5935702200000001</v>
      </c>
      <c r="Y838" s="114">
        <f t="shared" si="464"/>
        <v>0</v>
      </c>
      <c r="Z838" s="126" t="str">
        <f t="shared" si="474"/>
        <v>A+J=</v>
      </c>
      <c r="AA838" s="119">
        <f t="shared" si="475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3">
        <f t="shared" si="465"/>
        <v>45015</v>
      </c>
      <c r="B839" s="114">
        <f t="shared" si="457"/>
        <v>1138.90034253</v>
      </c>
      <c r="C839" s="114">
        <f t="shared" si="471"/>
        <v>925.48191471999996</v>
      </c>
      <c r="D839" s="115">
        <f t="shared" si="466"/>
        <v>6508.4</v>
      </c>
      <c r="E839" s="116">
        <f t="shared" si="479"/>
        <v>6563.07</v>
      </c>
      <c r="F839" s="117">
        <f t="shared" si="480"/>
        <v>44977</v>
      </c>
      <c r="G839" s="118">
        <f t="shared" si="458"/>
        <v>8.3999139573474046E-3</v>
      </c>
      <c r="H839" s="119">
        <f t="shared" si="472"/>
        <v>45036</v>
      </c>
      <c r="I839" s="119">
        <f t="shared" si="459"/>
        <v>45036</v>
      </c>
      <c r="J839" s="120">
        <f t="shared" si="467"/>
        <v>22</v>
      </c>
      <c r="K839" s="120">
        <f t="shared" si="481"/>
        <v>8</v>
      </c>
      <c r="L839" s="8">
        <f t="shared" si="468"/>
        <v>1.00304638</v>
      </c>
      <c r="M839" s="121">
        <f t="shared" si="482"/>
        <v>1.00529958</v>
      </c>
      <c r="N839" s="121">
        <f t="shared" si="476"/>
        <v>1.2236702393771344</v>
      </c>
      <c r="O839" s="114">
        <f t="shared" si="478"/>
        <v>1.227398</v>
      </c>
      <c r="P839" s="114">
        <f t="shared" si="460"/>
        <v>1135.9346511599999</v>
      </c>
      <c r="Q839" s="11">
        <f t="shared" si="473"/>
        <v>0</v>
      </c>
      <c r="R839" s="30">
        <f t="shared" si="469"/>
        <v>0</v>
      </c>
      <c r="S839" s="8">
        <f t="shared" si="461"/>
        <v>0</v>
      </c>
      <c r="T839" s="123">
        <f t="shared" si="470"/>
        <v>8.5599999999999996E-2</v>
      </c>
      <c r="U839" s="122">
        <f t="shared" si="477"/>
        <v>8</v>
      </c>
      <c r="V839" s="122">
        <v>252</v>
      </c>
      <c r="W839" s="121">
        <f t="shared" si="462"/>
        <v>1.002610794</v>
      </c>
      <c r="X839" s="114">
        <f t="shared" si="463"/>
        <v>2.96569137</v>
      </c>
      <c r="Y839" s="114">
        <f t="shared" si="464"/>
        <v>0</v>
      </c>
      <c r="Z839" s="126" t="str">
        <f t="shared" si="474"/>
        <v>A+J=</v>
      </c>
      <c r="AA839" s="119">
        <f t="shared" si="475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3">
        <f t="shared" si="465"/>
        <v>45016</v>
      </c>
      <c r="B840" s="114">
        <f t="shared" si="457"/>
        <v>1139.7048539799998</v>
      </c>
      <c r="C840" s="114">
        <f t="shared" si="471"/>
        <v>925.48191471999996</v>
      </c>
      <c r="D840" s="115">
        <f t="shared" si="466"/>
        <v>6508.4</v>
      </c>
      <c r="E840" s="116">
        <f t="shared" si="479"/>
        <v>6563.07</v>
      </c>
      <c r="F840" s="117">
        <f t="shared" si="480"/>
        <v>44977</v>
      </c>
      <c r="G840" s="118">
        <f t="shared" si="458"/>
        <v>8.3999139573474046E-3</v>
      </c>
      <c r="H840" s="119">
        <f t="shared" si="472"/>
        <v>45036</v>
      </c>
      <c r="I840" s="119">
        <f t="shared" si="459"/>
        <v>45036</v>
      </c>
      <c r="J840" s="120">
        <f t="shared" si="467"/>
        <v>22</v>
      </c>
      <c r="K840" s="120">
        <f t="shared" si="481"/>
        <v>9</v>
      </c>
      <c r="L840" s="8">
        <f t="shared" si="468"/>
        <v>1.0034278299999999</v>
      </c>
      <c r="M840" s="121">
        <f t="shared" si="482"/>
        <v>1.00529958</v>
      </c>
      <c r="N840" s="121">
        <f t="shared" si="476"/>
        <v>1.2236702393771344</v>
      </c>
      <c r="O840" s="114">
        <f t="shared" si="478"/>
        <v>1.22786477</v>
      </c>
      <c r="P840" s="114">
        <f t="shared" si="460"/>
        <v>1136.3666383499999</v>
      </c>
      <c r="Q840" s="11">
        <f t="shared" si="473"/>
        <v>0</v>
      </c>
      <c r="R840" s="30">
        <f t="shared" si="469"/>
        <v>0</v>
      </c>
      <c r="S840" s="8">
        <f t="shared" si="461"/>
        <v>0</v>
      </c>
      <c r="T840" s="123">
        <f t="shared" si="470"/>
        <v>8.5599999999999996E-2</v>
      </c>
      <c r="U840" s="122">
        <f t="shared" si="477"/>
        <v>9</v>
      </c>
      <c r="V840" s="122">
        <v>252</v>
      </c>
      <c r="W840" s="121">
        <f t="shared" si="462"/>
        <v>1.0029376219999999</v>
      </c>
      <c r="X840" s="114">
        <f t="shared" si="463"/>
        <v>3.3382156300000001</v>
      </c>
      <c r="Y840" s="114">
        <f t="shared" si="464"/>
        <v>0</v>
      </c>
      <c r="Z840" s="126" t="str">
        <f t="shared" si="474"/>
        <v>A+J=</v>
      </c>
      <c r="AA840" s="119">
        <f t="shared" si="475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3">
        <f t="shared" si="465"/>
        <v>45017</v>
      </c>
      <c r="B841" s="114">
        <f t="shared" si="457"/>
        <v>1140.5099354399999</v>
      </c>
      <c r="C841" s="114">
        <f t="shared" si="471"/>
        <v>925.48191471999996</v>
      </c>
      <c r="D841" s="115">
        <f t="shared" si="466"/>
        <v>6508.4</v>
      </c>
      <c r="E841" s="116">
        <f t="shared" si="479"/>
        <v>6563.07</v>
      </c>
      <c r="F841" s="117">
        <f t="shared" si="480"/>
        <v>44977</v>
      </c>
      <c r="G841" s="118">
        <f t="shared" si="458"/>
        <v>8.3999139573474046E-3</v>
      </c>
      <c r="H841" s="119">
        <f t="shared" si="472"/>
        <v>45036</v>
      </c>
      <c r="I841" s="119">
        <f t="shared" si="459"/>
        <v>45036</v>
      </c>
      <c r="J841" s="120">
        <f t="shared" si="467"/>
        <v>22</v>
      </c>
      <c r="K841" s="120">
        <f t="shared" si="481"/>
        <v>10</v>
      </c>
      <c r="L841" s="8">
        <f t="shared" si="468"/>
        <v>1.00380943</v>
      </c>
      <c r="M841" s="121">
        <f t="shared" si="482"/>
        <v>1.00529958</v>
      </c>
      <c r="N841" s="121">
        <f t="shared" si="476"/>
        <v>1.2236702393771344</v>
      </c>
      <c r="O841" s="114">
        <f t="shared" si="478"/>
        <v>1.2283317199999999</v>
      </c>
      <c r="P841" s="114">
        <f t="shared" si="460"/>
        <v>1136.79879213</v>
      </c>
      <c r="Q841" s="11">
        <f t="shared" si="473"/>
        <v>0</v>
      </c>
      <c r="R841" s="30">
        <f t="shared" si="469"/>
        <v>0</v>
      </c>
      <c r="S841" s="8">
        <f t="shared" si="461"/>
        <v>0</v>
      </c>
      <c r="T841" s="123">
        <f t="shared" si="470"/>
        <v>8.5599999999999996E-2</v>
      </c>
      <c r="U841" s="122">
        <f t="shared" si="477"/>
        <v>10</v>
      </c>
      <c r="V841" s="122">
        <v>252</v>
      </c>
      <c r="W841" s="121">
        <f t="shared" si="462"/>
        <v>1.003264556</v>
      </c>
      <c r="X841" s="114">
        <f t="shared" si="463"/>
        <v>3.7111433100000002</v>
      </c>
      <c r="Y841" s="114">
        <f t="shared" si="464"/>
        <v>0</v>
      </c>
      <c r="Z841" s="126" t="str">
        <f t="shared" si="474"/>
        <v>A+J=</v>
      </c>
      <c r="AA841" s="119">
        <f t="shared" si="475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3">
        <f t="shared" si="465"/>
        <v>45018</v>
      </c>
      <c r="B842" s="114">
        <f t="shared" ref="B842:B905" si="483">(P842+X842)</f>
        <v>1140.5099354399999</v>
      </c>
      <c r="C842" s="114">
        <f t="shared" si="471"/>
        <v>925.48191471999996</v>
      </c>
      <c r="D842" s="115">
        <f t="shared" si="466"/>
        <v>6508.4</v>
      </c>
      <c r="E842" s="116">
        <f t="shared" si="479"/>
        <v>6563.07</v>
      </c>
      <c r="F842" s="117">
        <f t="shared" si="480"/>
        <v>44977</v>
      </c>
      <c r="G842" s="118">
        <f t="shared" ref="G842:G905" si="484">(E842/D842)-1</f>
        <v>8.3999139573474046E-3</v>
      </c>
      <c r="H842" s="119">
        <f t="shared" si="472"/>
        <v>45036</v>
      </c>
      <c r="I842" s="119">
        <f t="shared" ref="I842:I905" si="485">IF(A842&gt;I841,H842,I841)</f>
        <v>45036</v>
      </c>
      <c r="J842" s="120">
        <f t="shared" si="467"/>
        <v>22</v>
      </c>
      <c r="K842" s="120">
        <f t="shared" si="481"/>
        <v>10</v>
      </c>
      <c r="L842" s="8">
        <f t="shared" si="468"/>
        <v>1.00380943</v>
      </c>
      <c r="M842" s="121">
        <f t="shared" si="482"/>
        <v>1.00529958</v>
      </c>
      <c r="N842" s="121">
        <f t="shared" si="476"/>
        <v>1.2236702393771344</v>
      </c>
      <c r="O842" s="114">
        <f t="shared" si="478"/>
        <v>1.2283317199999999</v>
      </c>
      <c r="P842" s="114">
        <f t="shared" ref="P842:P905" si="486">TRUNC(C842*O842,8)</f>
        <v>1136.79879213</v>
      </c>
      <c r="Q842" s="11">
        <f t="shared" si="473"/>
        <v>0</v>
      </c>
      <c r="R842" s="30">
        <f t="shared" si="469"/>
        <v>0</v>
      </c>
      <c r="S842" s="8">
        <f t="shared" ref="S842:S905" si="487">IF(R842&gt;0,TRUNC(R842*P842,8),0)</f>
        <v>0</v>
      </c>
      <c r="T842" s="123">
        <f t="shared" si="470"/>
        <v>8.5599999999999996E-2</v>
      </c>
      <c r="U842" s="122">
        <f t="shared" si="477"/>
        <v>10</v>
      </c>
      <c r="V842" s="122">
        <v>252</v>
      </c>
      <c r="W842" s="121">
        <f t="shared" ref="W842:W905" si="488">ROUND((1+T842)^TRUNC((U842/V842),9),9)</f>
        <v>1.003264556</v>
      </c>
      <c r="X842" s="114">
        <f t="shared" ref="X842:X905" si="489">TRUNC((P842*(W842-1)),8)</f>
        <v>3.7111433100000002</v>
      </c>
      <c r="Y842" s="114">
        <f t="shared" ref="Y842:Y905" si="490">IF(Q842&gt;0,S842+X842,0)</f>
        <v>0</v>
      </c>
      <c r="Z842" s="126" t="str">
        <f t="shared" si="474"/>
        <v>A+J=</v>
      </c>
      <c r="AA842" s="119">
        <f t="shared" si="475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3">
        <f t="shared" ref="A843:A906" si="491">(A842+1)</f>
        <v>45019</v>
      </c>
      <c r="B843" s="114">
        <f t="shared" si="483"/>
        <v>1140.5099354399999</v>
      </c>
      <c r="C843" s="114">
        <f t="shared" si="471"/>
        <v>925.48191471999996</v>
      </c>
      <c r="D843" s="115">
        <f t="shared" ref="D843:D906" si="492">IF(E843=E842,D842,E842)</f>
        <v>6508.4</v>
      </c>
      <c r="E843" s="116">
        <f t="shared" si="479"/>
        <v>6563.07</v>
      </c>
      <c r="F843" s="117">
        <f t="shared" si="480"/>
        <v>44977</v>
      </c>
      <c r="G843" s="118">
        <f t="shared" si="484"/>
        <v>8.3999139573474046E-3</v>
      </c>
      <c r="H843" s="119">
        <f t="shared" si="472"/>
        <v>45036</v>
      </c>
      <c r="I843" s="119">
        <f t="shared" si="485"/>
        <v>45036</v>
      </c>
      <c r="J843" s="120">
        <f t="shared" ref="J843:J906" si="493">IF(I843=I842,J842,NETWORKDAYS(I842,I843,$AD$176:$AD$502)-1)</f>
        <v>22</v>
      </c>
      <c r="K843" s="120">
        <f t="shared" si="481"/>
        <v>10</v>
      </c>
      <c r="L843" s="8">
        <f t="shared" ref="L843:L906" si="494">IF(E843&lt;D843,1,TRUNC((E843/D843)^TRUNC((K843/J843),9),8))</f>
        <v>1.00380943</v>
      </c>
      <c r="M843" s="121">
        <f t="shared" si="482"/>
        <v>1.00529958</v>
      </c>
      <c r="N843" s="121">
        <f t="shared" si="476"/>
        <v>1.2236702393771344</v>
      </c>
      <c r="O843" s="114">
        <f t="shared" si="478"/>
        <v>1.2283317199999999</v>
      </c>
      <c r="P843" s="114">
        <f t="shared" si="486"/>
        <v>1136.79879213</v>
      </c>
      <c r="Q843" s="11">
        <f t="shared" si="473"/>
        <v>0</v>
      </c>
      <c r="R843" s="30">
        <f t="shared" ref="R843:R906" si="495">IF(Q843&gt;0,VLOOKUP($A843,$AD$10:$AI$170,6),0)</f>
        <v>0</v>
      </c>
      <c r="S843" s="8">
        <f t="shared" si="487"/>
        <v>0</v>
      </c>
      <c r="T843" s="123">
        <f t="shared" ref="T843:T906" si="496">(T842)</f>
        <v>8.5599999999999996E-2</v>
      </c>
      <c r="U843" s="122">
        <f t="shared" si="477"/>
        <v>10</v>
      </c>
      <c r="V843" s="122">
        <v>252</v>
      </c>
      <c r="W843" s="121">
        <f t="shared" si="488"/>
        <v>1.003264556</v>
      </c>
      <c r="X843" s="114">
        <f t="shared" si="489"/>
        <v>3.7111433100000002</v>
      </c>
      <c r="Y843" s="114">
        <f t="shared" si="490"/>
        <v>0</v>
      </c>
      <c r="Z843" s="126" t="str">
        <f t="shared" si="474"/>
        <v>A+J=</v>
      </c>
      <c r="AA843" s="119">
        <f t="shared" si="475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3">
        <f t="shared" si="491"/>
        <v>45020</v>
      </c>
      <c r="B844" s="114">
        <f t="shared" si="483"/>
        <v>1141.31558019</v>
      </c>
      <c r="C844" s="114">
        <f t="shared" ref="C844:C907" si="497">TRUNC(IF(Q843&gt;0,VLOOKUP(A843,$AD$12:$AE$170,2),C843),8)</f>
        <v>925.48191471999996</v>
      </c>
      <c r="D844" s="115">
        <f t="shared" si="492"/>
        <v>6508.4</v>
      </c>
      <c r="E844" s="116">
        <f t="shared" si="479"/>
        <v>6563.07</v>
      </c>
      <c r="F844" s="117">
        <f t="shared" si="480"/>
        <v>44977</v>
      </c>
      <c r="G844" s="118">
        <f t="shared" si="484"/>
        <v>8.3999139573474046E-3</v>
      </c>
      <c r="H844" s="119">
        <f t="shared" ref="H844:H907" si="498">IF(DAY(A844)=H$9,VLOOKUP(A844,AH$118:AN$450,4),H843)</f>
        <v>45036</v>
      </c>
      <c r="I844" s="119">
        <f t="shared" si="485"/>
        <v>45036</v>
      </c>
      <c r="J844" s="120">
        <f t="shared" si="493"/>
        <v>22</v>
      </c>
      <c r="K844" s="120">
        <f t="shared" si="481"/>
        <v>11</v>
      </c>
      <c r="L844" s="8">
        <f t="shared" si="494"/>
        <v>1.0041911699999999</v>
      </c>
      <c r="M844" s="121">
        <f t="shared" si="482"/>
        <v>1.00529958</v>
      </c>
      <c r="N844" s="121">
        <f t="shared" si="476"/>
        <v>1.2236702393771344</v>
      </c>
      <c r="O844" s="114">
        <f t="shared" si="478"/>
        <v>1.2287988400000001</v>
      </c>
      <c r="P844" s="114">
        <f t="shared" si="486"/>
        <v>1137.23110324</v>
      </c>
      <c r="Q844" s="11">
        <f t="shared" ref="Q844:Q907" si="499">IF(VLOOKUP(A844,AD$10:AK$170,8)=VLOOKUP(A843,AD$10:AK$170,8),0,VLOOKUP(A844,AD$10:AK$170,8))</f>
        <v>0</v>
      </c>
      <c r="R844" s="30">
        <f t="shared" si="495"/>
        <v>0</v>
      </c>
      <c r="S844" s="8">
        <f t="shared" si="487"/>
        <v>0</v>
      </c>
      <c r="T844" s="123">
        <f t="shared" si="496"/>
        <v>8.5599999999999996E-2</v>
      </c>
      <c r="U844" s="122">
        <f t="shared" si="477"/>
        <v>11</v>
      </c>
      <c r="V844" s="122">
        <v>252</v>
      </c>
      <c r="W844" s="121">
        <f t="shared" si="488"/>
        <v>1.0035915980000001</v>
      </c>
      <c r="X844" s="114">
        <f t="shared" si="489"/>
        <v>4.08447695</v>
      </c>
      <c r="Y844" s="114">
        <f t="shared" si="490"/>
        <v>0</v>
      </c>
      <c r="Z844" s="126" t="str">
        <f t="shared" ref="Z844:Z907" si="500">IF($Q843&gt;0,VLOOKUP($A843,$AD$10:$AM$170,9),Z843)</f>
        <v>A+J=</v>
      </c>
      <c r="AA844" s="119">
        <f t="shared" ref="AA844:AA907" si="501">IF($Q843&gt;0,VLOOKUP($A843,$AD$10:$AM$170,10),AA843)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3">
        <f t="shared" si="491"/>
        <v>45021</v>
      </c>
      <c r="B845" s="114">
        <f t="shared" si="483"/>
        <v>1142.1217944</v>
      </c>
      <c r="C845" s="114">
        <f t="shared" si="497"/>
        <v>925.48191471999996</v>
      </c>
      <c r="D845" s="115">
        <f t="shared" si="492"/>
        <v>6508.4</v>
      </c>
      <c r="E845" s="116">
        <f t="shared" si="479"/>
        <v>6563.07</v>
      </c>
      <c r="F845" s="117">
        <f t="shared" si="480"/>
        <v>44977</v>
      </c>
      <c r="G845" s="118">
        <f t="shared" si="484"/>
        <v>8.3999139573474046E-3</v>
      </c>
      <c r="H845" s="119">
        <f t="shared" si="498"/>
        <v>45036</v>
      </c>
      <c r="I845" s="119">
        <f t="shared" si="485"/>
        <v>45036</v>
      </c>
      <c r="J845" s="120">
        <f t="shared" si="493"/>
        <v>22</v>
      </c>
      <c r="K845" s="120">
        <f t="shared" si="481"/>
        <v>12</v>
      </c>
      <c r="L845" s="8">
        <f t="shared" si="494"/>
        <v>1.0045730500000001</v>
      </c>
      <c r="M845" s="121">
        <f t="shared" si="482"/>
        <v>1.00529958</v>
      </c>
      <c r="N845" s="121">
        <f t="shared" si="476"/>
        <v>1.2236702393771344</v>
      </c>
      <c r="O845" s="114">
        <f t="shared" si="478"/>
        <v>1.22926614</v>
      </c>
      <c r="P845" s="114">
        <f t="shared" si="486"/>
        <v>1137.66358094</v>
      </c>
      <c r="Q845" s="11">
        <f t="shared" si="499"/>
        <v>0</v>
      </c>
      <c r="R845" s="30">
        <f t="shared" si="495"/>
        <v>0</v>
      </c>
      <c r="S845" s="8">
        <f t="shared" si="487"/>
        <v>0</v>
      </c>
      <c r="T845" s="123">
        <f t="shared" si="496"/>
        <v>8.5599999999999996E-2</v>
      </c>
      <c r="U845" s="122">
        <f t="shared" si="477"/>
        <v>12</v>
      </c>
      <c r="V845" s="122">
        <v>252</v>
      </c>
      <c r="W845" s="121">
        <f t="shared" si="488"/>
        <v>1.003918745</v>
      </c>
      <c r="X845" s="114">
        <f t="shared" si="489"/>
        <v>4.4582134599999996</v>
      </c>
      <c r="Y845" s="114">
        <f t="shared" si="490"/>
        <v>0</v>
      </c>
      <c r="Z845" s="126" t="str">
        <f t="shared" si="500"/>
        <v>A+J=</v>
      </c>
      <c r="AA845" s="119">
        <f t="shared" si="501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3">
        <f t="shared" si="491"/>
        <v>45022</v>
      </c>
      <c r="B846" s="114">
        <f t="shared" si="483"/>
        <v>1142.9285910900001</v>
      </c>
      <c r="C846" s="114">
        <f t="shared" si="497"/>
        <v>925.48191471999996</v>
      </c>
      <c r="D846" s="115">
        <f t="shared" si="492"/>
        <v>6508.4</v>
      </c>
      <c r="E846" s="116">
        <f t="shared" si="479"/>
        <v>6563.07</v>
      </c>
      <c r="F846" s="117">
        <f t="shared" si="480"/>
        <v>44977</v>
      </c>
      <c r="G846" s="118">
        <f t="shared" si="484"/>
        <v>8.3999139573474046E-3</v>
      </c>
      <c r="H846" s="119">
        <f t="shared" si="498"/>
        <v>45036</v>
      </c>
      <c r="I846" s="119">
        <f t="shared" si="485"/>
        <v>45036</v>
      </c>
      <c r="J846" s="120">
        <f t="shared" si="493"/>
        <v>22</v>
      </c>
      <c r="K846" s="120">
        <f t="shared" si="481"/>
        <v>13</v>
      </c>
      <c r="L846" s="8">
        <f t="shared" si="494"/>
        <v>1.0049550899999999</v>
      </c>
      <c r="M846" s="121">
        <f t="shared" si="482"/>
        <v>1.00529958</v>
      </c>
      <c r="N846" s="121">
        <f t="shared" si="476"/>
        <v>1.2236702393771344</v>
      </c>
      <c r="O846" s="114">
        <f t="shared" si="478"/>
        <v>1.2297336299999999</v>
      </c>
      <c r="P846" s="114">
        <f t="shared" si="486"/>
        <v>1138.09623448</v>
      </c>
      <c r="Q846" s="11">
        <f t="shared" si="499"/>
        <v>0</v>
      </c>
      <c r="R846" s="30">
        <f t="shared" si="495"/>
        <v>0</v>
      </c>
      <c r="S846" s="8">
        <f t="shared" si="487"/>
        <v>0</v>
      </c>
      <c r="T846" s="123">
        <f t="shared" si="496"/>
        <v>8.5599999999999996E-2</v>
      </c>
      <c r="U846" s="122">
        <f t="shared" si="477"/>
        <v>13</v>
      </c>
      <c r="V846" s="122">
        <v>252</v>
      </c>
      <c r="W846" s="121">
        <f t="shared" si="488"/>
        <v>1.004246</v>
      </c>
      <c r="X846" s="114">
        <f t="shared" si="489"/>
        <v>4.8323566099999997</v>
      </c>
      <c r="Y846" s="114">
        <f t="shared" si="490"/>
        <v>0</v>
      </c>
      <c r="Z846" s="126" t="str">
        <f t="shared" si="500"/>
        <v>A+J=</v>
      </c>
      <c r="AA846" s="119">
        <f t="shared" si="501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3">
        <f t="shared" si="491"/>
        <v>45023</v>
      </c>
      <c r="B847" s="114">
        <f t="shared" si="483"/>
        <v>1143.73594039</v>
      </c>
      <c r="C847" s="114">
        <f t="shared" si="497"/>
        <v>925.48191471999996</v>
      </c>
      <c r="D847" s="115">
        <f t="shared" si="492"/>
        <v>6508.4</v>
      </c>
      <c r="E847" s="116">
        <f t="shared" si="479"/>
        <v>6563.07</v>
      </c>
      <c r="F847" s="117">
        <f t="shared" si="480"/>
        <v>44977</v>
      </c>
      <c r="G847" s="118">
        <f t="shared" si="484"/>
        <v>8.3999139573474046E-3</v>
      </c>
      <c r="H847" s="119">
        <f t="shared" si="498"/>
        <v>45036</v>
      </c>
      <c r="I847" s="119">
        <f t="shared" si="485"/>
        <v>45036</v>
      </c>
      <c r="J847" s="120">
        <f t="shared" si="493"/>
        <v>22</v>
      </c>
      <c r="K847" s="120">
        <f t="shared" si="481"/>
        <v>14</v>
      </c>
      <c r="L847" s="8">
        <f t="shared" si="494"/>
        <v>1.0053372599999999</v>
      </c>
      <c r="M847" s="121">
        <f t="shared" si="482"/>
        <v>1.00529958</v>
      </c>
      <c r="N847" s="121">
        <f t="shared" si="476"/>
        <v>1.2236702393771344</v>
      </c>
      <c r="O847" s="114">
        <f t="shared" si="478"/>
        <v>1.23020128</v>
      </c>
      <c r="P847" s="114">
        <f t="shared" si="486"/>
        <v>1138.5290361</v>
      </c>
      <c r="Q847" s="11">
        <f t="shared" si="499"/>
        <v>0</v>
      </c>
      <c r="R847" s="30">
        <f t="shared" si="495"/>
        <v>0</v>
      </c>
      <c r="S847" s="8">
        <f t="shared" si="487"/>
        <v>0</v>
      </c>
      <c r="T847" s="123">
        <f t="shared" si="496"/>
        <v>8.5599999999999996E-2</v>
      </c>
      <c r="U847" s="122">
        <f t="shared" si="477"/>
        <v>14</v>
      </c>
      <c r="V847" s="122">
        <v>252</v>
      </c>
      <c r="W847" s="121">
        <f t="shared" si="488"/>
        <v>1.0045733610000001</v>
      </c>
      <c r="X847" s="114">
        <f t="shared" si="489"/>
        <v>5.2069042899999998</v>
      </c>
      <c r="Y847" s="114">
        <f t="shared" si="490"/>
        <v>0</v>
      </c>
      <c r="Z847" s="126" t="str">
        <f t="shared" si="500"/>
        <v>A+J=</v>
      </c>
      <c r="AA847" s="119">
        <f t="shared" si="501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3">
        <f t="shared" si="491"/>
        <v>45024</v>
      </c>
      <c r="B848" s="114">
        <f t="shared" si="483"/>
        <v>1143.73594039</v>
      </c>
      <c r="C848" s="114">
        <f t="shared" si="497"/>
        <v>925.48191471999996</v>
      </c>
      <c r="D848" s="115">
        <f t="shared" si="492"/>
        <v>6508.4</v>
      </c>
      <c r="E848" s="116">
        <f t="shared" si="479"/>
        <v>6563.07</v>
      </c>
      <c r="F848" s="117">
        <f t="shared" si="480"/>
        <v>44977</v>
      </c>
      <c r="G848" s="118">
        <f t="shared" si="484"/>
        <v>8.3999139573474046E-3</v>
      </c>
      <c r="H848" s="119">
        <f t="shared" si="498"/>
        <v>45036</v>
      </c>
      <c r="I848" s="119">
        <f t="shared" si="485"/>
        <v>45036</v>
      </c>
      <c r="J848" s="120">
        <f t="shared" si="493"/>
        <v>22</v>
      </c>
      <c r="K848" s="120">
        <f t="shared" si="481"/>
        <v>14</v>
      </c>
      <c r="L848" s="8">
        <f t="shared" si="494"/>
        <v>1.0053372599999999</v>
      </c>
      <c r="M848" s="121">
        <f t="shared" si="482"/>
        <v>1.00529958</v>
      </c>
      <c r="N848" s="121">
        <f t="shared" si="476"/>
        <v>1.2236702393771344</v>
      </c>
      <c r="O848" s="114">
        <f t="shared" si="478"/>
        <v>1.23020128</v>
      </c>
      <c r="P848" s="114">
        <f t="shared" si="486"/>
        <v>1138.5290361</v>
      </c>
      <c r="Q848" s="11">
        <f t="shared" si="499"/>
        <v>0</v>
      </c>
      <c r="R848" s="30">
        <f t="shared" si="495"/>
        <v>0</v>
      </c>
      <c r="S848" s="8">
        <f t="shared" si="487"/>
        <v>0</v>
      </c>
      <c r="T848" s="123">
        <f t="shared" si="496"/>
        <v>8.5599999999999996E-2</v>
      </c>
      <c r="U848" s="122">
        <f t="shared" si="477"/>
        <v>14</v>
      </c>
      <c r="V848" s="122">
        <v>252</v>
      </c>
      <c r="W848" s="121">
        <f t="shared" si="488"/>
        <v>1.0045733610000001</v>
      </c>
      <c r="X848" s="114">
        <f t="shared" si="489"/>
        <v>5.2069042899999998</v>
      </c>
      <c r="Y848" s="114">
        <f t="shared" si="490"/>
        <v>0</v>
      </c>
      <c r="Z848" s="126" t="str">
        <f t="shared" si="500"/>
        <v>A+J=</v>
      </c>
      <c r="AA848" s="119">
        <f t="shared" si="501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3">
        <f t="shared" si="491"/>
        <v>45025</v>
      </c>
      <c r="B849" s="114">
        <f t="shared" si="483"/>
        <v>1143.73594039</v>
      </c>
      <c r="C849" s="114">
        <f t="shared" si="497"/>
        <v>925.48191471999996</v>
      </c>
      <c r="D849" s="115">
        <f t="shared" si="492"/>
        <v>6508.4</v>
      </c>
      <c r="E849" s="116">
        <f t="shared" si="479"/>
        <v>6563.07</v>
      </c>
      <c r="F849" s="117">
        <f t="shared" si="480"/>
        <v>44977</v>
      </c>
      <c r="G849" s="118">
        <f t="shared" si="484"/>
        <v>8.3999139573474046E-3</v>
      </c>
      <c r="H849" s="119">
        <f t="shared" si="498"/>
        <v>45036</v>
      </c>
      <c r="I849" s="119">
        <f t="shared" si="485"/>
        <v>45036</v>
      </c>
      <c r="J849" s="120">
        <f t="shared" si="493"/>
        <v>22</v>
      </c>
      <c r="K849" s="120">
        <f t="shared" si="481"/>
        <v>14</v>
      </c>
      <c r="L849" s="8">
        <f t="shared" si="494"/>
        <v>1.0053372599999999</v>
      </c>
      <c r="M849" s="121">
        <f t="shared" si="482"/>
        <v>1.00529958</v>
      </c>
      <c r="N849" s="121">
        <f t="shared" si="476"/>
        <v>1.2236702393771344</v>
      </c>
      <c r="O849" s="114">
        <f t="shared" si="478"/>
        <v>1.23020128</v>
      </c>
      <c r="P849" s="114">
        <f t="shared" si="486"/>
        <v>1138.5290361</v>
      </c>
      <c r="Q849" s="11">
        <f t="shared" si="499"/>
        <v>0</v>
      </c>
      <c r="R849" s="30">
        <f t="shared" si="495"/>
        <v>0</v>
      </c>
      <c r="S849" s="8">
        <f t="shared" si="487"/>
        <v>0</v>
      </c>
      <c r="T849" s="123">
        <f t="shared" si="496"/>
        <v>8.5599999999999996E-2</v>
      </c>
      <c r="U849" s="122">
        <f t="shared" si="477"/>
        <v>14</v>
      </c>
      <c r="V849" s="122">
        <v>252</v>
      </c>
      <c r="W849" s="121">
        <f t="shared" si="488"/>
        <v>1.0045733610000001</v>
      </c>
      <c r="X849" s="114">
        <f t="shared" si="489"/>
        <v>5.2069042899999998</v>
      </c>
      <c r="Y849" s="114">
        <f t="shared" si="490"/>
        <v>0</v>
      </c>
      <c r="Z849" s="126" t="str">
        <f t="shared" si="500"/>
        <v>A+J=</v>
      </c>
      <c r="AA849" s="119">
        <f t="shared" si="501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3">
        <f t="shared" si="491"/>
        <v>45026</v>
      </c>
      <c r="B850" s="114">
        <f t="shared" si="483"/>
        <v>1143.73594039</v>
      </c>
      <c r="C850" s="114">
        <f t="shared" si="497"/>
        <v>925.48191471999996</v>
      </c>
      <c r="D850" s="115">
        <f t="shared" si="492"/>
        <v>6508.4</v>
      </c>
      <c r="E850" s="116">
        <f t="shared" si="479"/>
        <v>6563.07</v>
      </c>
      <c r="F850" s="117">
        <f t="shared" si="480"/>
        <v>44977</v>
      </c>
      <c r="G850" s="118">
        <f t="shared" si="484"/>
        <v>8.3999139573474046E-3</v>
      </c>
      <c r="H850" s="119">
        <f t="shared" si="498"/>
        <v>45036</v>
      </c>
      <c r="I850" s="119">
        <f t="shared" si="485"/>
        <v>45036</v>
      </c>
      <c r="J850" s="120">
        <f t="shared" si="493"/>
        <v>22</v>
      </c>
      <c r="K850" s="120">
        <f t="shared" si="481"/>
        <v>14</v>
      </c>
      <c r="L850" s="8">
        <f t="shared" si="494"/>
        <v>1.0053372599999999</v>
      </c>
      <c r="M850" s="121">
        <f t="shared" si="482"/>
        <v>1.00529958</v>
      </c>
      <c r="N850" s="121">
        <f t="shared" si="476"/>
        <v>1.2236702393771344</v>
      </c>
      <c r="O850" s="114">
        <f t="shared" si="478"/>
        <v>1.23020128</v>
      </c>
      <c r="P850" s="114">
        <f t="shared" si="486"/>
        <v>1138.5290361</v>
      </c>
      <c r="Q850" s="11">
        <f t="shared" si="499"/>
        <v>0</v>
      </c>
      <c r="R850" s="30">
        <f t="shared" si="495"/>
        <v>0</v>
      </c>
      <c r="S850" s="8">
        <f t="shared" si="487"/>
        <v>0</v>
      </c>
      <c r="T850" s="123">
        <f t="shared" si="496"/>
        <v>8.5599999999999996E-2</v>
      </c>
      <c r="U850" s="122">
        <f t="shared" si="477"/>
        <v>14</v>
      </c>
      <c r="V850" s="122">
        <v>252</v>
      </c>
      <c r="W850" s="121">
        <f t="shared" si="488"/>
        <v>1.0045733610000001</v>
      </c>
      <c r="X850" s="114">
        <f t="shared" si="489"/>
        <v>5.2069042899999998</v>
      </c>
      <c r="Y850" s="114">
        <f t="shared" si="490"/>
        <v>0</v>
      </c>
      <c r="Z850" s="126" t="str">
        <f t="shared" si="500"/>
        <v>A+J=</v>
      </c>
      <c r="AA850" s="119">
        <f t="shared" si="501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3">
        <f t="shared" si="491"/>
        <v>45027</v>
      </c>
      <c r="B851" s="114">
        <f t="shared" si="483"/>
        <v>1144.54386232</v>
      </c>
      <c r="C851" s="114">
        <f t="shared" si="497"/>
        <v>925.48191471999996</v>
      </c>
      <c r="D851" s="115">
        <f t="shared" si="492"/>
        <v>6508.4</v>
      </c>
      <c r="E851" s="116">
        <f t="shared" si="479"/>
        <v>6563.07</v>
      </c>
      <c r="F851" s="117">
        <f t="shared" si="480"/>
        <v>44977</v>
      </c>
      <c r="G851" s="118">
        <f t="shared" si="484"/>
        <v>8.3999139573474046E-3</v>
      </c>
      <c r="H851" s="119">
        <f t="shared" si="498"/>
        <v>45036</v>
      </c>
      <c r="I851" s="119">
        <f t="shared" si="485"/>
        <v>45036</v>
      </c>
      <c r="J851" s="120">
        <f t="shared" si="493"/>
        <v>22</v>
      </c>
      <c r="K851" s="120">
        <f t="shared" si="481"/>
        <v>15</v>
      </c>
      <c r="L851" s="8">
        <f t="shared" si="494"/>
        <v>1.0057195800000001</v>
      </c>
      <c r="M851" s="121">
        <f t="shared" si="482"/>
        <v>1.00529958</v>
      </c>
      <c r="N851" s="121">
        <f t="shared" si="476"/>
        <v>1.2236702393771344</v>
      </c>
      <c r="O851" s="114">
        <f t="shared" si="478"/>
        <v>1.23066911</v>
      </c>
      <c r="P851" s="114">
        <f t="shared" si="486"/>
        <v>1138.9620043</v>
      </c>
      <c r="Q851" s="11">
        <f t="shared" si="499"/>
        <v>0</v>
      </c>
      <c r="R851" s="30">
        <f t="shared" si="495"/>
        <v>0</v>
      </c>
      <c r="S851" s="8">
        <f t="shared" si="487"/>
        <v>0</v>
      </c>
      <c r="T851" s="123">
        <f t="shared" si="496"/>
        <v>8.5599999999999996E-2</v>
      </c>
      <c r="U851" s="122">
        <f t="shared" si="477"/>
        <v>15</v>
      </c>
      <c r="V851" s="122">
        <v>252</v>
      </c>
      <c r="W851" s="121">
        <f t="shared" si="488"/>
        <v>1.0049008290000001</v>
      </c>
      <c r="X851" s="114">
        <f t="shared" si="489"/>
        <v>5.5818580200000003</v>
      </c>
      <c r="Y851" s="114">
        <f t="shared" si="490"/>
        <v>0</v>
      </c>
      <c r="Z851" s="126" t="str">
        <f t="shared" si="500"/>
        <v>A+J=</v>
      </c>
      <c r="AA851" s="119">
        <f t="shared" si="501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3">
        <f t="shared" si="491"/>
        <v>45028</v>
      </c>
      <c r="B852" s="114">
        <f t="shared" si="483"/>
        <v>1145.35236536</v>
      </c>
      <c r="C852" s="114">
        <f t="shared" si="497"/>
        <v>925.48191471999996</v>
      </c>
      <c r="D852" s="115">
        <f t="shared" si="492"/>
        <v>6508.4</v>
      </c>
      <c r="E852" s="116">
        <f t="shared" si="479"/>
        <v>6563.07</v>
      </c>
      <c r="F852" s="117">
        <f t="shared" si="480"/>
        <v>44977</v>
      </c>
      <c r="G852" s="118">
        <f t="shared" si="484"/>
        <v>8.3999139573474046E-3</v>
      </c>
      <c r="H852" s="119">
        <f t="shared" si="498"/>
        <v>45036</v>
      </c>
      <c r="I852" s="119">
        <f t="shared" si="485"/>
        <v>45036</v>
      </c>
      <c r="J852" s="120">
        <f t="shared" si="493"/>
        <v>22</v>
      </c>
      <c r="K852" s="120">
        <f t="shared" si="481"/>
        <v>16</v>
      </c>
      <c r="L852" s="8">
        <f t="shared" si="494"/>
        <v>1.00610205</v>
      </c>
      <c r="M852" s="121">
        <f t="shared" si="482"/>
        <v>1.00529958</v>
      </c>
      <c r="N852" s="121">
        <f t="shared" si="476"/>
        <v>1.2236702393771344</v>
      </c>
      <c r="O852" s="114">
        <f t="shared" si="478"/>
        <v>1.23113713</v>
      </c>
      <c r="P852" s="114">
        <f t="shared" si="486"/>
        <v>1139.39514835</v>
      </c>
      <c r="Q852" s="11">
        <f t="shared" si="499"/>
        <v>0</v>
      </c>
      <c r="R852" s="30">
        <f t="shared" si="495"/>
        <v>0</v>
      </c>
      <c r="S852" s="8">
        <f t="shared" si="487"/>
        <v>0</v>
      </c>
      <c r="T852" s="123">
        <f t="shared" si="496"/>
        <v>8.5599999999999996E-2</v>
      </c>
      <c r="U852" s="122">
        <f t="shared" si="477"/>
        <v>16</v>
      </c>
      <c r="V852" s="122">
        <v>252</v>
      </c>
      <c r="W852" s="121">
        <f t="shared" si="488"/>
        <v>1.005228403</v>
      </c>
      <c r="X852" s="114">
        <f t="shared" si="489"/>
        <v>5.9572170099999999</v>
      </c>
      <c r="Y852" s="114">
        <f t="shared" si="490"/>
        <v>0</v>
      </c>
      <c r="Z852" s="126" t="str">
        <f t="shared" si="500"/>
        <v>A+J=</v>
      </c>
      <c r="AA852" s="119">
        <f t="shared" si="501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3">
        <f t="shared" si="491"/>
        <v>45029</v>
      </c>
      <c r="B853" s="114">
        <f t="shared" si="483"/>
        <v>1146.1614334800001</v>
      </c>
      <c r="C853" s="114">
        <f t="shared" si="497"/>
        <v>925.48191471999996</v>
      </c>
      <c r="D853" s="115">
        <f t="shared" si="492"/>
        <v>6508.4</v>
      </c>
      <c r="E853" s="116">
        <f t="shared" si="479"/>
        <v>6563.07</v>
      </c>
      <c r="F853" s="117">
        <f t="shared" si="480"/>
        <v>44977</v>
      </c>
      <c r="G853" s="118">
        <f t="shared" si="484"/>
        <v>8.3999139573474046E-3</v>
      </c>
      <c r="H853" s="119">
        <f t="shared" si="498"/>
        <v>45036</v>
      </c>
      <c r="I853" s="119">
        <f t="shared" si="485"/>
        <v>45036</v>
      </c>
      <c r="J853" s="120">
        <f t="shared" si="493"/>
        <v>22</v>
      </c>
      <c r="K853" s="120">
        <f t="shared" si="481"/>
        <v>17</v>
      </c>
      <c r="L853" s="8">
        <f t="shared" si="494"/>
        <v>1.0064846599999999</v>
      </c>
      <c r="M853" s="121">
        <f t="shared" si="482"/>
        <v>1.00529958</v>
      </c>
      <c r="N853" s="121">
        <f t="shared" si="476"/>
        <v>1.2236702393771344</v>
      </c>
      <c r="O853" s="114">
        <f t="shared" si="478"/>
        <v>1.2316053199999999</v>
      </c>
      <c r="P853" s="114">
        <f t="shared" si="486"/>
        <v>1139.8284497300001</v>
      </c>
      <c r="Q853" s="11">
        <f t="shared" si="499"/>
        <v>0</v>
      </c>
      <c r="R853" s="30">
        <f t="shared" si="495"/>
        <v>0</v>
      </c>
      <c r="S853" s="8">
        <f t="shared" si="487"/>
        <v>0</v>
      </c>
      <c r="T853" s="123">
        <f t="shared" si="496"/>
        <v>8.5599999999999996E-2</v>
      </c>
      <c r="U853" s="122">
        <f t="shared" si="477"/>
        <v>17</v>
      </c>
      <c r="V853" s="122">
        <v>252</v>
      </c>
      <c r="W853" s="121">
        <f t="shared" si="488"/>
        <v>1.005556085</v>
      </c>
      <c r="X853" s="114">
        <f t="shared" si="489"/>
        <v>6.3329837500000004</v>
      </c>
      <c r="Y853" s="114">
        <f t="shared" si="490"/>
        <v>0</v>
      </c>
      <c r="Z853" s="126" t="str">
        <f t="shared" si="500"/>
        <v>A+J=</v>
      </c>
      <c r="AA853" s="119">
        <f t="shared" si="501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3">
        <f t="shared" si="491"/>
        <v>45030</v>
      </c>
      <c r="B854" s="114">
        <f t="shared" si="483"/>
        <v>1146.971074</v>
      </c>
      <c r="C854" s="114">
        <f t="shared" si="497"/>
        <v>925.48191471999996</v>
      </c>
      <c r="D854" s="115">
        <f t="shared" si="492"/>
        <v>6508.4</v>
      </c>
      <c r="E854" s="116">
        <f t="shared" si="479"/>
        <v>6563.07</v>
      </c>
      <c r="F854" s="117">
        <f t="shared" si="480"/>
        <v>44977</v>
      </c>
      <c r="G854" s="118">
        <f t="shared" si="484"/>
        <v>8.3999139573474046E-3</v>
      </c>
      <c r="H854" s="119">
        <f t="shared" si="498"/>
        <v>45036</v>
      </c>
      <c r="I854" s="119">
        <f t="shared" si="485"/>
        <v>45036</v>
      </c>
      <c r="J854" s="120">
        <f t="shared" si="493"/>
        <v>22</v>
      </c>
      <c r="K854" s="120">
        <f t="shared" si="481"/>
        <v>18</v>
      </c>
      <c r="L854" s="8">
        <f t="shared" si="494"/>
        <v>1.0068674200000001</v>
      </c>
      <c r="M854" s="121">
        <f t="shared" si="482"/>
        <v>1.00529958</v>
      </c>
      <c r="N854" s="121">
        <f t="shared" si="476"/>
        <v>1.2236702393771344</v>
      </c>
      <c r="O854" s="114">
        <f t="shared" si="478"/>
        <v>1.23207369</v>
      </c>
      <c r="P854" s="114">
        <f t="shared" si="486"/>
        <v>1140.26191769</v>
      </c>
      <c r="Q854" s="11">
        <f t="shared" si="499"/>
        <v>0</v>
      </c>
      <c r="R854" s="30">
        <f t="shared" si="495"/>
        <v>0</v>
      </c>
      <c r="S854" s="8">
        <f t="shared" si="487"/>
        <v>0</v>
      </c>
      <c r="T854" s="123">
        <f t="shared" si="496"/>
        <v>8.5599999999999996E-2</v>
      </c>
      <c r="U854" s="122">
        <f t="shared" si="477"/>
        <v>18</v>
      </c>
      <c r="V854" s="122">
        <v>252</v>
      </c>
      <c r="W854" s="121">
        <f t="shared" si="488"/>
        <v>1.0058838729999999</v>
      </c>
      <c r="X854" s="114">
        <f t="shared" si="489"/>
        <v>6.70915631</v>
      </c>
      <c r="Y854" s="114">
        <f t="shared" si="490"/>
        <v>0</v>
      </c>
      <c r="Z854" s="126" t="str">
        <f t="shared" si="500"/>
        <v>A+J=</v>
      </c>
      <c r="AA854" s="119">
        <f t="shared" si="501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3">
        <f t="shared" si="491"/>
        <v>45031</v>
      </c>
      <c r="B855" s="114">
        <f t="shared" si="483"/>
        <v>1147.7812883600002</v>
      </c>
      <c r="C855" s="114">
        <f t="shared" si="497"/>
        <v>925.48191471999996</v>
      </c>
      <c r="D855" s="115">
        <f t="shared" si="492"/>
        <v>6508.4</v>
      </c>
      <c r="E855" s="116">
        <f t="shared" si="479"/>
        <v>6563.07</v>
      </c>
      <c r="F855" s="117">
        <f t="shared" si="480"/>
        <v>44977</v>
      </c>
      <c r="G855" s="118">
        <f t="shared" si="484"/>
        <v>8.3999139573474046E-3</v>
      </c>
      <c r="H855" s="119">
        <f t="shared" si="498"/>
        <v>45036</v>
      </c>
      <c r="I855" s="119">
        <f t="shared" si="485"/>
        <v>45036</v>
      </c>
      <c r="J855" s="120">
        <f t="shared" si="493"/>
        <v>22</v>
      </c>
      <c r="K855" s="120">
        <f t="shared" si="481"/>
        <v>19</v>
      </c>
      <c r="L855" s="8">
        <f t="shared" si="494"/>
        <v>1.00725032</v>
      </c>
      <c r="M855" s="121">
        <f t="shared" si="482"/>
        <v>1.00529958</v>
      </c>
      <c r="N855" s="121">
        <f t="shared" si="476"/>
        <v>1.2236702393771344</v>
      </c>
      <c r="O855" s="114">
        <f t="shared" si="478"/>
        <v>1.2325422399999999</v>
      </c>
      <c r="P855" s="114">
        <f t="shared" si="486"/>
        <v>1140.6955522400001</v>
      </c>
      <c r="Q855" s="11">
        <f t="shared" si="499"/>
        <v>0</v>
      </c>
      <c r="R855" s="30">
        <f t="shared" si="495"/>
        <v>0</v>
      </c>
      <c r="S855" s="8">
        <f t="shared" si="487"/>
        <v>0</v>
      </c>
      <c r="T855" s="123">
        <f t="shared" si="496"/>
        <v>8.5599999999999996E-2</v>
      </c>
      <c r="U855" s="122">
        <f t="shared" si="477"/>
        <v>19</v>
      </c>
      <c r="V855" s="122">
        <v>252</v>
      </c>
      <c r="W855" s="121">
        <f t="shared" si="488"/>
        <v>1.006211768</v>
      </c>
      <c r="X855" s="114">
        <f t="shared" si="489"/>
        <v>7.08573612</v>
      </c>
      <c r="Y855" s="114">
        <f t="shared" si="490"/>
        <v>0</v>
      </c>
      <c r="Z855" s="126" t="str">
        <f t="shared" si="500"/>
        <v>A+J=</v>
      </c>
      <c r="AA855" s="119">
        <f t="shared" si="501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3">
        <f t="shared" si="491"/>
        <v>45032</v>
      </c>
      <c r="B856" s="114">
        <f t="shared" si="483"/>
        <v>1147.7812883600002</v>
      </c>
      <c r="C856" s="114">
        <f t="shared" si="497"/>
        <v>925.48191471999996</v>
      </c>
      <c r="D856" s="115">
        <f t="shared" si="492"/>
        <v>6508.4</v>
      </c>
      <c r="E856" s="116">
        <f t="shared" si="479"/>
        <v>6563.07</v>
      </c>
      <c r="F856" s="117">
        <f t="shared" si="480"/>
        <v>44977</v>
      </c>
      <c r="G856" s="118">
        <f t="shared" si="484"/>
        <v>8.3999139573474046E-3</v>
      </c>
      <c r="H856" s="119">
        <f t="shared" si="498"/>
        <v>45036</v>
      </c>
      <c r="I856" s="119">
        <f t="shared" si="485"/>
        <v>45036</v>
      </c>
      <c r="J856" s="120">
        <f t="shared" si="493"/>
        <v>22</v>
      </c>
      <c r="K856" s="120">
        <f t="shared" si="481"/>
        <v>19</v>
      </c>
      <c r="L856" s="8">
        <f t="shared" si="494"/>
        <v>1.00725032</v>
      </c>
      <c r="M856" s="121">
        <f t="shared" si="482"/>
        <v>1.00529958</v>
      </c>
      <c r="N856" s="121">
        <f t="shared" si="476"/>
        <v>1.2236702393771344</v>
      </c>
      <c r="O856" s="114">
        <f t="shared" si="478"/>
        <v>1.2325422399999999</v>
      </c>
      <c r="P856" s="114">
        <f t="shared" si="486"/>
        <v>1140.6955522400001</v>
      </c>
      <c r="Q856" s="11">
        <f t="shared" si="499"/>
        <v>0</v>
      </c>
      <c r="R856" s="30">
        <f t="shared" si="495"/>
        <v>0</v>
      </c>
      <c r="S856" s="8">
        <f t="shared" si="487"/>
        <v>0</v>
      </c>
      <c r="T856" s="123">
        <f t="shared" si="496"/>
        <v>8.5599999999999996E-2</v>
      </c>
      <c r="U856" s="122">
        <f t="shared" si="477"/>
        <v>19</v>
      </c>
      <c r="V856" s="122">
        <v>252</v>
      </c>
      <c r="W856" s="121">
        <f t="shared" si="488"/>
        <v>1.006211768</v>
      </c>
      <c r="X856" s="114">
        <f t="shared" si="489"/>
        <v>7.08573612</v>
      </c>
      <c r="Y856" s="114">
        <f t="shared" si="490"/>
        <v>0</v>
      </c>
      <c r="Z856" s="126" t="str">
        <f t="shared" si="500"/>
        <v>A+J=</v>
      </c>
      <c r="AA856" s="119">
        <f t="shared" si="501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3">
        <f t="shared" si="491"/>
        <v>45033</v>
      </c>
      <c r="B857" s="114">
        <f t="shared" si="483"/>
        <v>1147.7812883600002</v>
      </c>
      <c r="C857" s="114">
        <f t="shared" si="497"/>
        <v>925.48191471999996</v>
      </c>
      <c r="D857" s="115">
        <f t="shared" si="492"/>
        <v>6508.4</v>
      </c>
      <c r="E857" s="116">
        <f t="shared" si="479"/>
        <v>6563.07</v>
      </c>
      <c r="F857" s="117">
        <f t="shared" si="480"/>
        <v>44977</v>
      </c>
      <c r="G857" s="118">
        <f t="shared" si="484"/>
        <v>8.3999139573474046E-3</v>
      </c>
      <c r="H857" s="119">
        <f t="shared" si="498"/>
        <v>45036</v>
      </c>
      <c r="I857" s="119">
        <f t="shared" si="485"/>
        <v>45036</v>
      </c>
      <c r="J857" s="120">
        <f t="shared" si="493"/>
        <v>22</v>
      </c>
      <c r="K857" s="120">
        <f t="shared" si="481"/>
        <v>19</v>
      </c>
      <c r="L857" s="8">
        <f t="shared" si="494"/>
        <v>1.00725032</v>
      </c>
      <c r="M857" s="121">
        <f t="shared" si="482"/>
        <v>1.00529958</v>
      </c>
      <c r="N857" s="121">
        <f t="shared" si="476"/>
        <v>1.2236702393771344</v>
      </c>
      <c r="O857" s="114">
        <f t="shared" si="478"/>
        <v>1.2325422399999999</v>
      </c>
      <c r="P857" s="114">
        <f t="shared" si="486"/>
        <v>1140.6955522400001</v>
      </c>
      <c r="Q857" s="11">
        <f t="shared" si="499"/>
        <v>0</v>
      </c>
      <c r="R857" s="30">
        <f t="shared" si="495"/>
        <v>0</v>
      </c>
      <c r="S857" s="8">
        <f t="shared" si="487"/>
        <v>0</v>
      </c>
      <c r="T857" s="123">
        <f t="shared" si="496"/>
        <v>8.5599999999999996E-2</v>
      </c>
      <c r="U857" s="122">
        <f t="shared" si="477"/>
        <v>19</v>
      </c>
      <c r="V857" s="122">
        <v>252</v>
      </c>
      <c r="W857" s="121">
        <f t="shared" si="488"/>
        <v>1.006211768</v>
      </c>
      <c r="X857" s="114">
        <f t="shared" si="489"/>
        <v>7.08573612</v>
      </c>
      <c r="Y857" s="114">
        <f t="shared" si="490"/>
        <v>0</v>
      </c>
      <c r="Z857" s="126" t="str">
        <f t="shared" si="500"/>
        <v>A+J=</v>
      </c>
      <c r="AA857" s="119">
        <f t="shared" si="501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3">
        <f t="shared" si="491"/>
        <v>45034</v>
      </c>
      <c r="B858" s="114">
        <f t="shared" si="483"/>
        <v>1148.59206758</v>
      </c>
      <c r="C858" s="114">
        <f t="shared" si="497"/>
        <v>925.48191471999996</v>
      </c>
      <c r="D858" s="115">
        <f t="shared" si="492"/>
        <v>6508.4</v>
      </c>
      <c r="E858" s="116">
        <f t="shared" si="479"/>
        <v>6563.07</v>
      </c>
      <c r="F858" s="117">
        <f t="shared" si="480"/>
        <v>44977</v>
      </c>
      <c r="G858" s="118">
        <f t="shared" si="484"/>
        <v>8.3999139573474046E-3</v>
      </c>
      <c r="H858" s="119">
        <f t="shared" si="498"/>
        <v>45036</v>
      </c>
      <c r="I858" s="119">
        <f t="shared" si="485"/>
        <v>45036</v>
      </c>
      <c r="J858" s="120">
        <f t="shared" si="493"/>
        <v>22</v>
      </c>
      <c r="K858" s="120">
        <f t="shared" si="481"/>
        <v>20</v>
      </c>
      <c r="L858" s="8">
        <f t="shared" si="494"/>
        <v>1.00763337</v>
      </c>
      <c r="M858" s="121">
        <f t="shared" si="482"/>
        <v>1.00529958</v>
      </c>
      <c r="N858" s="121">
        <f t="shared" si="476"/>
        <v>1.2236702393771344</v>
      </c>
      <c r="O858" s="114">
        <f t="shared" si="478"/>
        <v>1.2330109600000001</v>
      </c>
      <c r="P858" s="114">
        <f t="shared" si="486"/>
        <v>1141.1293441299999</v>
      </c>
      <c r="Q858" s="11">
        <f t="shared" si="499"/>
        <v>0</v>
      </c>
      <c r="R858" s="30">
        <f t="shared" si="495"/>
        <v>0</v>
      </c>
      <c r="S858" s="8">
        <f t="shared" si="487"/>
        <v>0</v>
      </c>
      <c r="T858" s="123">
        <f t="shared" si="496"/>
        <v>8.5599999999999996E-2</v>
      </c>
      <c r="U858" s="122">
        <f t="shared" si="477"/>
        <v>20</v>
      </c>
      <c r="V858" s="122">
        <v>252</v>
      </c>
      <c r="W858" s="121">
        <f t="shared" si="488"/>
        <v>1.0065397700000001</v>
      </c>
      <c r="X858" s="114">
        <f t="shared" si="489"/>
        <v>7.4627234500000004</v>
      </c>
      <c r="Y858" s="114">
        <f t="shared" si="490"/>
        <v>0</v>
      </c>
      <c r="Z858" s="126" t="str">
        <f t="shared" si="500"/>
        <v>A+J=</v>
      </c>
      <c r="AA858" s="119">
        <f t="shared" si="501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3">
        <f t="shared" si="491"/>
        <v>45035</v>
      </c>
      <c r="B859" s="114">
        <f t="shared" si="483"/>
        <v>1149.40343054</v>
      </c>
      <c r="C859" s="114">
        <f t="shared" si="497"/>
        <v>925.48191471999996</v>
      </c>
      <c r="D859" s="115">
        <f t="shared" si="492"/>
        <v>6508.4</v>
      </c>
      <c r="E859" s="116">
        <f t="shared" si="479"/>
        <v>6563.07</v>
      </c>
      <c r="F859" s="117">
        <f t="shared" si="480"/>
        <v>44977</v>
      </c>
      <c r="G859" s="118">
        <f t="shared" si="484"/>
        <v>8.3999139573474046E-3</v>
      </c>
      <c r="H859" s="119">
        <f t="shared" si="498"/>
        <v>45036</v>
      </c>
      <c r="I859" s="119">
        <f t="shared" si="485"/>
        <v>45036</v>
      </c>
      <c r="J859" s="120">
        <f t="shared" si="493"/>
        <v>22</v>
      </c>
      <c r="K859" s="120">
        <f t="shared" si="481"/>
        <v>21</v>
      </c>
      <c r="L859" s="8">
        <f t="shared" si="494"/>
        <v>1.0080165699999999</v>
      </c>
      <c r="M859" s="121">
        <f t="shared" si="482"/>
        <v>1.00529958</v>
      </c>
      <c r="N859" s="121">
        <f t="shared" si="476"/>
        <v>1.2236702393771344</v>
      </c>
      <c r="O859" s="114">
        <f t="shared" si="478"/>
        <v>1.23347987</v>
      </c>
      <c r="P859" s="114">
        <f t="shared" si="486"/>
        <v>1141.56331185</v>
      </c>
      <c r="Q859" s="11">
        <f t="shared" si="499"/>
        <v>0</v>
      </c>
      <c r="R859" s="30">
        <f t="shared" si="495"/>
        <v>0</v>
      </c>
      <c r="S859" s="8">
        <f t="shared" si="487"/>
        <v>0</v>
      </c>
      <c r="T859" s="123">
        <f t="shared" si="496"/>
        <v>8.5599999999999996E-2</v>
      </c>
      <c r="U859" s="122">
        <f t="shared" si="477"/>
        <v>21</v>
      </c>
      <c r="V859" s="122">
        <v>252</v>
      </c>
      <c r="W859" s="121">
        <f t="shared" si="488"/>
        <v>1.0068678790000001</v>
      </c>
      <c r="X859" s="114">
        <f t="shared" si="489"/>
        <v>7.8401186899999997</v>
      </c>
      <c r="Y859" s="114">
        <f t="shared" si="490"/>
        <v>0</v>
      </c>
      <c r="Z859" s="126" t="str">
        <f t="shared" si="500"/>
        <v>A+J=</v>
      </c>
      <c r="AA859" s="119">
        <f t="shared" si="501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3">
        <f t="shared" si="491"/>
        <v>45036</v>
      </c>
      <c r="B860" s="114">
        <f t="shared" si="483"/>
        <v>1150.2153589500001</v>
      </c>
      <c r="C860" s="114">
        <f t="shared" si="497"/>
        <v>925.48191471999996</v>
      </c>
      <c r="D860" s="115">
        <f t="shared" si="492"/>
        <v>6508.4</v>
      </c>
      <c r="E860" s="116">
        <f t="shared" si="479"/>
        <v>6563.07</v>
      </c>
      <c r="F860" s="117">
        <f t="shared" si="480"/>
        <v>44977</v>
      </c>
      <c r="G860" s="118">
        <f t="shared" si="484"/>
        <v>8.3999139573474046E-3</v>
      </c>
      <c r="H860" s="119">
        <f t="shared" si="498"/>
        <v>45068</v>
      </c>
      <c r="I860" s="119">
        <f t="shared" si="485"/>
        <v>45036</v>
      </c>
      <c r="J860" s="120">
        <f t="shared" si="493"/>
        <v>22</v>
      </c>
      <c r="K860" s="120">
        <f t="shared" si="481"/>
        <v>22</v>
      </c>
      <c r="L860" s="8">
        <f t="shared" si="494"/>
        <v>1.0083999100000001</v>
      </c>
      <c r="M860" s="121">
        <f t="shared" si="482"/>
        <v>1.00529958</v>
      </c>
      <c r="N860" s="121">
        <f t="shared" si="476"/>
        <v>1.2236702393771344</v>
      </c>
      <c r="O860" s="114">
        <f t="shared" si="478"/>
        <v>1.23394895</v>
      </c>
      <c r="P860" s="114">
        <f t="shared" si="486"/>
        <v>1141.99743691</v>
      </c>
      <c r="Q860" s="11">
        <f t="shared" si="499"/>
        <v>28</v>
      </c>
      <c r="R860" s="30">
        <f t="shared" si="495"/>
        <v>2.6783999999999999E-2</v>
      </c>
      <c r="S860" s="8">
        <f t="shared" si="487"/>
        <v>30.58725935</v>
      </c>
      <c r="T860" s="123">
        <f t="shared" si="496"/>
        <v>8.5599999999999996E-2</v>
      </c>
      <c r="U860" s="122">
        <f t="shared" si="477"/>
        <v>22</v>
      </c>
      <c r="V860" s="122">
        <v>252</v>
      </c>
      <c r="W860" s="121">
        <f t="shared" si="488"/>
        <v>1.0071960950000001</v>
      </c>
      <c r="X860" s="114">
        <f t="shared" si="489"/>
        <v>8.2179220399999995</v>
      </c>
      <c r="Y860" s="114">
        <f t="shared" si="490"/>
        <v>38.805181390000001</v>
      </c>
      <c r="Z860" s="126" t="str">
        <f t="shared" si="500"/>
        <v>A+J=</v>
      </c>
      <c r="AA860" s="119">
        <f t="shared" si="501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3">
        <f t="shared" si="491"/>
        <v>45037</v>
      </c>
      <c r="B861" s="114">
        <f t="shared" si="483"/>
        <v>1112.1658428200001</v>
      </c>
      <c r="C861" s="114">
        <f t="shared" si="497"/>
        <v>900.69380711999997</v>
      </c>
      <c r="D861" s="115">
        <f t="shared" si="492"/>
        <v>6563.07</v>
      </c>
      <c r="E861" s="116">
        <f t="shared" si="479"/>
        <v>6609.67</v>
      </c>
      <c r="F861" s="117">
        <f t="shared" si="480"/>
        <v>45005</v>
      </c>
      <c r="G861" s="118">
        <f t="shared" si="484"/>
        <v>7.1003356660832573E-3</v>
      </c>
      <c r="H861" s="119">
        <f t="shared" si="498"/>
        <v>45068</v>
      </c>
      <c r="I861" s="119">
        <f t="shared" si="485"/>
        <v>45068</v>
      </c>
      <c r="J861" s="120">
        <f t="shared" si="493"/>
        <v>20</v>
      </c>
      <c r="K861" s="120">
        <f t="shared" si="481"/>
        <v>1</v>
      </c>
      <c r="L861" s="8">
        <f t="shared" si="494"/>
        <v>1.0003538199999999</v>
      </c>
      <c r="M861" s="121">
        <f t="shared" si="482"/>
        <v>1.0083999100000001</v>
      </c>
      <c r="N861" s="121">
        <f t="shared" si="476"/>
        <v>1.2339489592575807</v>
      </c>
      <c r="O861" s="114">
        <f t="shared" si="478"/>
        <v>1.2343855500000001</v>
      </c>
      <c r="P861" s="114">
        <f t="shared" si="486"/>
        <v>1111.8034204800001</v>
      </c>
      <c r="Q861" s="11">
        <f t="shared" si="499"/>
        <v>0</v>
      </c>
      <c r="R861" s="30">
        <f t="shared" si="495"/>
        <v>0</v>
      </c>
      <c r="S861" s="8">
        <f t="shared" si="487"/>
        <v>0</v>
      </c>
      <c r="T861" s="123">
        <f t="shared" si="496"/>
        <v>8.5599999999999996E-2</v>
      </c>
      <c r="U861" s="122">
        <f t="shared" si="477"/>
        <v>1</v>
      </c>
      <c r="V861" s="122">
        <v>252</v>
      </c>
      <c r="W861" s="121">
        <f t="shared" si="488"/>
        <v>1.0003259769999999</v>
      </c>
      <c r="X861" s="114">
        <f t="shared" si="489"/>
        <v>0.36242234000000001</v>
      </c>
      <c r="Y861" s="114">
        <f t="shared" si="490"/>
        <v>0</v>
      </c>
      <c r="Z861" s="126" t="str">
        <f t="shared" si="500"/>
        <v>A+J=</v>
      </c>
      <c r="AA861" s="119">
        <f t="shared" si="501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3">
        <f t="shared" si="491"/>
        <v>45038</v>
      </c>
      <c r="B862" s="114">
        <f t="shared" si="483"/>
        <v>1112.1658428200001</v>
      </c>
      <c r="C862" s="114">
        <f t="shared" si="497"/>
        <v>900.69380711999997</v>
      </c>
      <c r="D862" s="115">
        <f t="shared" si="492"/>
        <v>6563.07</v>
      </c>
      <c r="E862" s="116">
        <f t="shared" si="479"/>
        <v>6609.67</v>
      </c>
      <c r="F862" s="117">
        <f t="shared" si="480"/>
        <v>45005</v>
      </c>
      <c r="G862" s="118">
        <f t="shared" si="484"/>
        <v>7.1003356660832573E-3</v>
      </c>
      <c r="H862" s="119">
        <f t="shared" si="498"/>
        <v>45068</v>
      </c>
      <c r="I862" s="119">
        <f t="shared" si="485"/>
        <v>45068</v>
      </c>
      <c r="J862" s="120">
        <f t="shared" si="493"/>
        <v>20</v>
      </c>
      <c r="K862" s="120">
        <f t="shared" si="481"/>
        <v>1</v>
      </c>
      <c r="L862" s="8">
        <f t="shared" si="494"/>
        <v>1.0003538199999999</v>
      </c>
      <c r="M862" s="121">
        <f t="shared" si="482"/>
        <v>1.0083999100000001</v>
      </c>
      <c r="N862" s="121">
        <f t="shared" si="476"/>
        <v>1.2339489592575807</v>
      </c>
      <c r="O862" s="114">
        <f t="shared" si="478"/>
        <v>1.2343855500000001</v>
      </c>
      <c r="P862" s="114">
        <f t="shared" si="486"/>
        <v>1111.8034204800001</v>
      </c>
      <c r="Q862" s="11">
        <f t="shared" si="499"/>
        <v>0</v>
      </c>
      <c r="R862" s="30">
        <f t="shared" si="495"/>
        <v>0</v>
      </c>
      <c r="S862" s="8">
        <f t="shared" si="487"/>
        <v>0</v>
      </c>
      <c r="T862" s="123">
        <f t="shared" si="496"/>
        <v>8.5599999999999996E-2</v>
      </c>
      <c r="U862" s="122">
        <f t="shared" si="477"/>
        <v>1</v>
      </c>
      <c r="V862" s="122">
        <v>252</v>
      </c>
      <c r="W862" s="121">
        <f t="shared" si="488"/>
        <v>1.0003259769999999</v>
      </c>
      <c r="X862" s="114">
        <f t="shared" si="489"/>
        <v>0.36242234000000001</v>
      </c>
      <c r="Y862" s="114">
        <f t="shared" si="490"/>
        <v>0</v>
      </c>
      <c r="Z862" s="126" t="str">
        <f t="shared" si="500"/>
        <v>A+J=</v>
      </c>
      <c r="AA862" s="119">
        <f t="shared" si="501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3">
        <f t="shared" si="491"/>
        <v>45039</v>
      </c>
      <c r="B863" s="114">
        <f t="shared" si="483"/>
        <v>1112.1658428200001</v>
      </c>
      <c r="C863" s="114">
        <f t="shared" si="497"/>
        <v>900.69380711999997</v>
      </c>
      <c r="D863" s="115">
        <f t="shared" si="492"/>
        <v>6563.07</v>
      </c>
      <c r="E863" s="116">
        <f t="shared" si="479"/>
        <v>6609.67</v>
      </c>
      <c r="F863" s="117">
        <f t="shared" si="480"/>
        <v>45005</v>
      </c>
      <c r="G863" s="118">
        <f t="shared" si="484"/>
        <v>7.1003356660832573E-3</v>
      </c>
      <c r="H863" s="119">
        <f t="shared" si="498"/>
        <v>45068</v>
      </c>
      <c r="I863" s="119">
        <f t="shared" si="485"/>
        <v>45068</v>
      </c>
      <c r="J863" s="120">
        <f t="shared" si="493"/>
        <v>20</v>
      </c>
      <c r="K863" s="120">
        <f t="shared" si="481"/>
        <v>1</v>
      </c>
      <c r="L863" s="8">
        <f t="shared" si="494"/>
        <v>1.0003538199999999</v>
      </c>
      <c r="M863" s="121">
        <f t="shared" si="482"/>
        <v>1.0083999100000001</v>
      </c>
      <c r="N863" s="121">
        <f t="shared" ref="N863:N926" si="502">IF(I863&gt;I862,N862*M863,N862)</f>
        <v>1.2339489592575807</v>
      </c>
      <c r="O863" s="114">
        <f t="shared" si="478"/>
        <v>1.2343855500000001</v>
      </c>
      <c r="P863" s="114">
        <f t="shared" si="486"/>
        <v>1111.8034204800001</v>
      </c>
      <c r="Q863" s="11">
        <f t="shared" si="499"/>
        <v>0</v>
      </c>
      <c r="R863" s="30">
        <f t="shared" si="495"/>
        <v>0</v>
      </c>
      <c r="S863" s="8">
        <f t="shared" si="487"/>
        <v>0</v>
      </c>
      <c r="T863" s="123">
        <f t="shared" si="496"/>
        <v>8.5599999999999996E-2</v>
      </c>
      <c r="U863" s="122">
        <f t="shared" si="477"/>
        <v>1</v>
      </c>
      <c r="V863" s="122">
        <v>252</v>
      </c>
      <c r="W863" s="121">
        <f t="shared" si="488"/>
        <v>1.0003259769999999</v>
      </c>
      <c r="X863" s="114">
        <f t="shared" si="489"/>
        <v>0.36242234000000001</v>
      </c>
      <c r="Y863" s="114">
        <f t="shared" si="490"/>
        <v>0</v>
      </c>
      <c r="Z863" s="126" t="str">
        <f t="shared" si="500"/>
        <v>A+J=</v>
      </c>
      <c r="AA863" s="119">
        <f t="shared" si="501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3">
        <f t="shared" si="491"/>
        <v>45040</v>
      </c>
      <c r="B864" s="114">
        <f t="shared" si="483"/>
        <v>1112.1658428200001</v>
      </c>
      <c r="C864" s="114">
        <f t="shared" si="497"/>
        <v>900.69380711999997</v>
      </c>
      <c r="D864" s="115">
        <f t="shared" si="492"/>
        <v>6563.07</v>
      </c>
      <c r="E864" s="116">
        <f t="shared" si="479"/>
        <v>6609.67</v>
      </c>
      <c r="F864" s="117">
        <f t="shared" si="480"/>
        <v>45005</v>
      </c>
      <c r="G864" s="118">
        <f t="shared" si="484"/>
        <v>7.1003356660832573E-3</v>
      </c>
      <c r="H864" s="119">
        <f t="shared" si="498"/>
        <v>45068</v>
      </c>
      <c r="I864" s="119">
        <f t="shared" si="485"/>
        <v>45068</v>
      </c>
      <c r="J864" s="120">
        <f t="shared" si="493"/>
        <v>20</v>
      </c>
      <c r="K864" s="120">
        <f t="shared" si="481"/>
        <v>1</v>
      </c>
      <c r="L864" s="8">
        <f t="shared" si="494"/>
        <v>1.0003538199999999</v>
      </c>
      <c r="M864" s="121">
        <f t="shared" si="482"/>
        <v>1.0083999100000001</v>
      </c>
      <c r="N864" s="121">
        <f t="shared" si="502"/>
        <v>1.2339489592575807</v>
      </c>
      <c r="O864" s="114">
        <f t="shared" si="478"/>
        <v>1.2343855500000001</v>
      </c>
      <c r="P864" s="114">
        <f t="shared" si="486"/>
        <v>1111.8034204800001</v>
      </c>
      <c r="Q864" s="11">
        <f t="shared" si="499"/>
        <v>0</v>
      </c>
      <c r="R864" s="30">
        <f t="shared" si="495"/>
        <v>0</v>
      </c>
      <c r="S864" s="8">
        <f t="shared" si="487"/>
        <v>0</v>
      </c>
      <c r="T864" s="123">
        <f t="shared" si="496"/>
        <v>8.5599999999999996E-2</v>
      </c>
      <c r="U864" s="122">
        <f t="shared" si="477"/>
        <v>1</v>
      </c>
      <c r="V864" s="122">
        <v>252</v>
      </c>
      <c r="W864" s="121">
        <f t="shared" si="488"/>
        <v>1.0003259769999999</v>
      </c>
      <c r="X864" s="114">
        <f t="shared" si="489"/>
        <v>0.36242234000000001</v>
      </c>
      <c r="Y864" s="114">
        <f t="shared" si="490"/>
        <v>0</v>
      </c>
      <c r="Z864" s="126" t="str">
        <f t="shared" si="500"/>
        <v>A+J=</v>
      </c>
      <c r="AA864" s="119">
        <f t="shared" si="501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3">
        <f t="shared" si="491"/>
        <v>45041</v>
      </c>
      <c r="B865" s="114">
        <f t="shared" si="483"/>
        <v>1112.9220265600002</v>
      </c>
      <c r="C865" s="114">
        <f t="shared" si="497"/>
        <v>900.69380711999997</v>
      </c>
      <c r="D865" s="115">
        <f t="shared" si="492"/>
        <v>6563.07</v>
      </c>
      <c r="E865" s="116">
        <f t="shared" si="479"/>
        <v>6609.67</v>
      </c>
      <c r="F865" s="117">
        <f t="shared" si="480"/>
        <v>45005</v>
      </c>
      <c r="G865" s="118">
        <f t="shared" si="484"/>
        <v>7.1003356660832573E-3</v>
      </c>
      <c r="H865" s="119">
        <f t="shared" si="498"/>
        <v>45068</v>
      </c>
      <c r="I865" s="119">
        <f t="shared" si="485"/>
        <v>45068</v>
      </c>
      <c r="J865" s="120">
        <f t="shared" si="493"/>
        <v>20</v>
      </c>
      <c r="K865" s="120">
        <f t="shared" si="481"/>
        <v>2</v>
      </c>
      <c r="L865" s="8">
        <f t="shared" si="494"/>
        <v>1.00070777</v>
      </c>
      <c r="M865" s="121">
        <f t="shared" si="482"/>
        <v>1.0083999100000001</v>
      </c>
      <c r="N865" s="121">
        <f t="shared" si="502"/>
        <v>1.2339489592575807</v>
      </c>
      <c r="O865" s="114">
        <f t="shared" si="478"/>
        <v>1.23482231</v>
      </c>
      <c r="P865" s="114">
        <f t="shared" si="486"/>
        <v>1112.1968075100001</v>
      </c>
      <c r="Q865" s="11">
        <f t="shared" si="499"/>
        <v>0</v>
      </c>
      <c r="R865" s="30">
        <f t="shared" si="495"/>
        <v>0</v>
      </c>
      <c r="S865" s="8">
        <f t="shared" si="487"/>
        <v>0</v>
      </c>
      <c r="T865" s="123">
        <f t="shared" si="496"/>
        <v>8.5599999999999996E-2</v>
      </c>
      <c r="U865" s="122">
        <f t="shared" si="477"/>
        <v>2</v>
      </c>
      <c r="V865" s="122">
        <v>252</v>
      </c>
      <c r="W865" s="121">
        <f t="shared" si="488"/>
        <v>1.00065206</v>
      </c>
      <c r="X865" s="114">
        <f t="shared" si="489"/>
        <v>0.72521904999999998</v>
      </c>
      <c r="Y865" s="114">
        <f t="shared" si="490"/>
        <v>0</v>
      </c>
      <c r="Z865" s="126" t="str">
        <f t="shared" si="500"/>
        <v>A+J=</v>
      </c>
      <c r="AA865" s="119">
        <f t="shared" si="501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3">
        <f t="shared" si="491"/>
        <v>45042</v>
      </c>
      <c r="B866" s="114">
        <f t="shared" si="483"/>
        <v>1113.6787211199999</v>
      </c>
      <c r="C866" s="114">
        <f t="shared" si="497"/>
        <v>900.69380711999997</v>
      </c>
      <c r="D866" s="115">
        <f t="shared" si="492"/>
        <v>6563.07</v>
      </c>
      <c r="E866" s="116">
        <f t="shared" si="479"/>
        <v>6609.67</v>
      </c>
      <c r="F866" s="117">
        <f t="shared" si="480"/>
        <v>45005</v>
      </c>
      <c r="G866" s="118">
        <f t="shared" si="484"/>
        <v>7.1003356660832573E-3</v>
      </c>
      <c r="H866" s="119">
        <f t="shared" si="498"/>
        <v>45068</v>
      </c>
      <c r="I866" s="119">
        <f t="shared" si="485"/>
        <v>45068</v>
      </c>
      <c r="J866" s="120">
        <f t="shared" si="493"/>
        <v>20</v>
      </c>
      <c r="K866" s="120">
        <f t="shared" si="481"/>
        <v>3</v>
      </c>
      <c r="L866" s="8">
        <f t="shared" si="494"/>
        <v>1.0010618499999999</v>
      </c>
      <c r="M866" s="121">
        <f t="shared" si="482"/>
        <v>1.0083999100000001</v>
      </c>
      <c r="N866" s="121">
        <f t="shared" si="502"/>
        <v>1.2339489592575807</v>
      </c>
      <c r="O866" s="114">
        <f t="shared" si="478"/>
        <v>1.2352592200000001</v>
      </c>
      <c r="P866" s="114">
        <f t="shared" si="486"/>
        <v>1112.5903296399999</v>
      </c>
      <c r="Q866" s="11">
        <f t="shared" si="499"/>
        <v>0</v>
      </c>
      <c r="R866" s="30">
        <f t="shared" si="495"/>
        <v>0</v>
      </c>
      <c r="S866" s="8">
        <f t="shared" si="487"/>
        <v>0</v>
      </c>
      <c r="T866" s="123">
        <f t="shared" si="496"/>
        <v>8.5599999999999996E-2</v>
      </c>
      <c r="U866" s="122">
        <f t="shared" si="477"/>
        <v>3</v>
      </c>
      <c r="V866" s="122">
        <v>252</v>
      </c>
      <c r="W866" s="121">
        <f t="shared" si="488"/>
        <v>1.00097825</v>
      </c>
      <c r="X866" s="114">
        <f t="shared" si="489"/>
        <v>1.0883914800000001</v>
      </c>
      <c r="Y866" s="114">
        <f t="shared" si="490"/>
        <v>0</v>
      </c>
      <c r="Z866" s="126" t="str">
        <f t="shared" si="500"/>
        <v>A+J=</v>
      </c>
      <c r="AA866" s="119">
        <f t="shared" si="501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3">
        <f t="shared" si="491"/>
        <v>45043</v>
      </c>
      <c r="B867" s="114">
        <f t="shared" si="483"/>
        <v>1114.4359346900001</v>
      </c>
      <c r="C867" s="114">
        <f t="shared" si="497"/>
        <v>900.69380711999997</v>
      </c>
      <c r="D867" s="115">
        <f t="shared" si="492"/>
        <v>6563.07</v>
      </c>
      <c r="E867" s="116">
        <f t="shared" si="479"/>
        <v>6609.67</v>
      </c>
      <c r="F867" s="117">
        <f t="shared" si="480"/>
        <v>45005</v>
      </c>
      <c r="G867" s="118">
        <f t="shared" si="484"/>
        <v>7.1003356660832573E-3</v>
      </c>
      <c r="H867" s="119">
        <f t="shared" si="498"/>
        <v>45068</v>
      </c>
      <c r="I867" s="119">
        <f t="shared" si="485"/>
        <v>45068</v>
      </c>
      <c r="J867" s="120">
        <f t="shared" si="493"/>
        <v>20</v>
      </c>
      <c r="K867" s="120">
        <f t="shared" si="481"/>
        <v>4</v>
      </c>
      <c r="L867" s="8">
        <f t="shared" si="494"/>
        <v>1.00141605</v>
      </c>
      <c r="M867" s="121">
        <f t="shared" si="482"/>
        <v>1.0083999100000001</v>
      </c>
      <c r="N867" s="121">
        <f t="shared" si="502"/>
        <v>1.2339489592575807</v>
      </c>
      <c r="O867" s="114">
        <f t="shared" si="478"/>
        <v>1.2356962899999999</v>
      </c>
      <c r="P867" s="114">
        <f t="shared" si="486"/>
        <v>1112.9839958800001</v>
      </c>
      <c r="Q867" s="11">
        <f t="shared" si="499"/>
        <v>0</v>
      </c>
      <c r="R867" s="30">
        <f t="shared" si="495"/>
        <v>0</v>
      </c>
      <c r="S867" s="8">
        <f t="shared" si="487"/>
        <v>0</v>
      </c>
      <c r="T867" s="123">
        <f t="shared" si="496"/>
        <v>8.5599999999999996E-2</v>
      </c>
      <c r="U867" s="122">
        <f t="shared" si="477"/>
        <v>4</v>
      </c>
      <c r="V867" s="122">
        <v>252</v>
      </c>
      <c r="W867" s="121">
        <f t="shared" si="488"/>
        <v>1.0013045460000001</v>
      </c>
      <c r="X867" s="114">
        <f t="shared" si="489"/>
        <v>1.4519388099999999</v>
      </c>
      <c r="Y867" s="114">
        <f t="shared" si="490"/>
        <v>0</v>
      </c>
      <c r="Z867" s="126" t="str">
        <f t="shared" si="500"/>
        <v>A+J=</v>
      </c>
      <c r="AA867" s="119">
        <f t="shared" si="501"/>
        <v>45068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3">
        <f t="shared" si="491"/>
        <v>45044</v>
      </c>
      <c r="B868" s="114">
        <f t="shared" si="483"/>
        <v>1115.1936494899999</v>
      </c>
      <c r="C868" s="114">
        <f t="shared" si="497"/>
        <v>900.69380711999997</v>
      </c>
      <c r="D868" s="115">
        <f t="shared" si="492"/>
        <v>6563.07</v>
      </c>
      <c r="E868" s="116">
        <f t="shared" si="479"/>
        <v>6609.67</v>
      </c>
      <c r="F868" s="117">
        <f t="shared" si="480"/>
        <v>45005</v>
      </c>
      <c r="G868" s="118">
        <f t="shared" si="484"/>
        <v>7.1003356660832573E-3</v>
      </c>
      <c r="H868" s="119">
        <f t="shared" si="498"/>
        <v>45068</v>
      </c>
      <c r="I868" s="119">
        <f t="shared" si="485"/>
        <v>45068</v>
      </c>
      <c r="J868" s="120">
        <f t="shared" si="493"/>
        <v>20</v>
      </c>
      <c r="K868" s="120">
        <f t="shared" si="481"/>
        <v>5</v>
      </c>
      <c r="L868" s="8">
        <f t="shared" si="494"/>
        <v>1.00177037</v>
      </c>
      <c r="M868" s="121">
        <f t="shared" si="482"/>
        <v>1.0083999100000001</v>
      </c>
      <c r="N868" s="121">
        <f t="shared" si="502"/>
        <v>1.2339489592575807</v>
      </c>
      <c r="O868" s="114">
        <f t="shared" si="478"/>
        <v>1.2361335</v>
      </c>
      <c r="P868" s="114">
        <f t="shared" si="486"/>
        <v>1113.37778822</v>
      </c>
      <c r="Q868" s="11">
        <f t="shared" si="499"/>
        <v>0</v>
      </c>
      <c r="R868" s="30">
        <f t="shared" si="495"/>
        <v>0</v>
      </c>
      <c r="S868" s="8">
        <f t="shared" si="487"/>
        <v>0</v>
      </c>
      <c r="T868" s="123">
        <f t="shared" si="496"/>
        <v>8.5599999999999996E-2</v>
      </c>
      <c r="U868" s="122">
        <f t="shared" si="477"/>
        <v>5</v>
      </c>
      <c r="V868" s="122">
        <v>252</v>
      </c>
      <c r="W868" s="121">
        <f t="shared" si="488"/>
        <v>1.0016309480000001</v>
      </c>
      <c r="X868" s="114">
        <f t="shared" si="489"/>
        <v>1.8158612700000001</v>
      </c>
      <c r="Y868" s="114">
        <f t="shared" si="490"/>
        <v>0</v>
      </c>
      <c r="Z868" s="126" t="str">
        <f t="shared" si="500"/>
        <v>A+J=</v>
      </c>
      <c r="AA868" s="119">
        <f t="shared" si="501"/>
        <v>45068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3">
        <f t="shared" si="491"/>
        <v>45045</v>
      </c>
      <c r="B869" s="114">
        <f t="shared" si="483"/>
        <v>1115.9518849199999</v>
      </c>
      <c r="C869" s="114">
        <f t="shared" si="497"/>
        <v>900.69380711999997</v>
      </c>
      <c r="D869" s="115">
        <f t="shared" si="492"/>
        <v>6563.07</v>
      </c>
      <c r="E869" s="116">
        <f t="shared" si="479"/>
        <v>6609.67</v>
      </c>
      <c r="F869" s="117">
        <f t="shared" si="480"/>
        <v>45005</v>
      </c>
      <c r="G869" s="118">
        <f t="shared" si="484"/>
        <v>7.1003356660832573E-3</v>
      </c>
      <c r="H869" s="119">
        <f t="shared" si="498"/>
        <v>45068</v>
      </c>
      <c r="I869" s="119">
        <f t="shared" si="485"/>
        <v>45068</v>
      </c>
      <c r="J869" s="120">
        <f t="shared" si="493"/>
        <v>20</v>
      </c>
      <c r="K869" s="120">
        <f t="shared" si="481"/>
        <v>6</v>
      </c>
      <c r="L869" s="8">
        <f t="shared" si="494"/>
        <v>1.0021248199999999</v>
      </c>
      <c r="M869" s="121">
        <f t="shared" si="482"/>
        <v>1.0083999100000001</v>
      </c>
      <c r="N869" s="121">
        <f t="shared" si="502"/>
        <v>1.2339489592575807</v>
      </c>
      <c r="O869" s="114">
        <f t="shared" si="478"/>
        <v>1.23657087</v>
      </c>
      <c r="P869" s="114">
        <f t="shared" si="486"/>
        <v>1113.7717246699999</v>
      </c>
      <c r="Q869" s="11">
        <f t="shared" si="499"/>
        <v>0</v>
      </c>
      <c r="R869" s="30">
        <f t="shared" si="495"/>
        <v>0</v>
      </c>
      <c r="S869" s="8">
        <f t="shared" si="487"/>
        <v>0</v>
      </c>
      <c r="T869" s="123">
        <f t="shared" si="496"/>
        <v>8.5599999999999996E-2</v>
      </c>
      <c r="U869" s="122">
        <f t="shared" ref="U869:U932" si="503">IF(Q868&gt;0,1,IF(K869=K868,U868,U868+1))</f>
        <v>6</v>
      </c>
      <c r="V869" s="122">
        <v>252</v>
      </c>
      <c r="W869" s="121">
        <f t="shared" si="488"/>
        <v>1.0019574570000001</v>
      </c>
      <c r="X869" s="114">
        <f t="shared" si="489"/>
        <v>2.1801602500000001</v>
      </c>
      <c r="Y869" s="114">
        <f t="shared" si="490"/>
        <v>0</v>
      </c>
      <c r="Z869" s="126" t="str">
        <f t="shared" si="500"/>
        <v>A+J=</v>
      </c>
      <c r="AA869" s="119">
        <f t="shared" si="501"/>
        <v>45068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3">
        <f t="shared" si="491"/>
        <v>45046</v>
      </c>
      <c r="B870" s="114">
        <f t="shared" si="483"/>
        <v>1115.9518849199999</v>
      </c>
      <c r="C870" s="114">
        <f t="shared" si="497"/>
        <v>900.69380711999997</v>
      </c>
      <c r="D870" s="115">
        <f t="shared" si="492"/>
        <v>6563.07</v>
      </c>
      <c r="E870" s="116">
        <f t="shared" si="479"/>
        <v>6609.67</v>
      </c>
      <c r="F870" s="117">
        <f t="shared" si="480"/>
        <v>45005</v>
      </c>
      <c r="G870" s="118">
        <f t="shared" si="484"/>
        <v>7.1003356660832573E-3</v>
      </c>
      <c r="H870" s="119">
        <f t="shared" si="498"/>
        <v>45068</v>
      </c>
      <c r="I870" s="119">
        <f t="shared" si="485"/>
        <v>45068</v>
      </c>
      <c r="J870" s="120">
        <f t="shared" si="493"/>
        <v>20</v>
      </c>
      <c r="K870" s="120">
        <f t="shared" si="481"/>
        <v>6</v>
      </c>
      <c r="L870" s="8">
        <f t="shared" si="494"/>
        <v>1.0021248199999999</v>
      </c>
      <c r="M870" s="121">
        <f t="shared" si="482"/>
        <v>1.0083999100000001</v>
      </c>
      <c r="N870" s="121">
        <f t="shared" si="502"/>
        <v>1.2339489592575807</v>
      </c>
      <c r="O870" s="114">
        <f t="shared" si="478"/>
        <v>1.23657087</v>
      </c>
      <c r="P870" s="114">
        <f t="shared" si="486"/>
        <v>1113.7717246699999</v>
      </c>
      <c r="Q870" s="11">
        <f t="shared" si="499"/>
        <v>0</v>
      </c>
      <c r="R870" s="30">
        <f t="shared" si="495"/>
        <v>0</v>
      </c>
      <c r="S870" s="8">
        <f t="shared" si="487"/>
        <v>0</v>
      </c>
      <c r="T870" s="123">
        <f t="shared" si="496"/>
        <v>8.5599999999999996E-2</v>
      </c>
      <c r="U870" s="122">
        <f t="shared" si="503"/>
        <v>6</v>
      </c>
      <c r="V870" s="122">
        <v>252</v>
      </c>
      <c r="W870" s="121">
        <f t="shared" si="488"/>
        <v>1.0019574570000001</v>
      </c>
      <c r="X870" s="114">
        <f t="shared" si="489"/>
        <v>2.1801602500000001</v>
      </c>
      <c r="Y870" s="114">
        <f t="shared" si="490"/>
        <v>0</v>
      </c>
      <c r="Z870" s="126" t="str">
        <f t="shared" si="500"/>
        <v>A+J=</v>
      </c>
      <c r="AA870" s="119">
        <f t="shared" si="501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3">
        <f t="shared" si="491"/>
        <v>45047</v>
      </c>
      <c r="B871" s="114">
        <f t="shared" si="483"/>
        <v>1115.9518849199999</v>
      </c>
      <c r="C871" s="114">
        <f t="shared" si="497"/>
        <v>900.69380711999997</v>
      </c>
      <c r="D871" s="115">
        <f t="shared" si="492"/>
        <v>6563.07</v>
      </c>
      <c r="E871" s="116">
        <f t="shared" si="479"/>
        <v>6609.67</v>
      </c>
      <c r="F871" s="117">
        <f t="shared" si="480"/>
        <v>45005</v>
      </c>
      <c r="G871" s="118">
        <f t="shared" si="484"/>
        <v>7.1003356660832573E-3</v>
      </c>
      <c r="H871" s="119">
        <f t="shared" si="498"/>
        <v>45068</v>
      </c>
      <c r="I871" s="119">
        <f t="shared" si="485"/>
        <v>45068</v>
      </c>
      <c r="J871" s="120">
        <f t="shared" si="493"/>
        <v>20</v>
      </c>
      <c r="K871" s="120">
        <f t="shared" si="481"/>
        <v>6</v>
      </c>
      <c r="L871" s="8">
        <f t="shared" si="494"/>
        <v>1.0021248199999999</v>
      </c>
      <c r="M871" s="121">
        <f t="shared" si="482"/>
        <v>1.0083999100000001</v>
      </c>
      <c r="N871" s="121">
        <f t="shared" si="502"/>
        <v>1.2339489592575807</v>
      </c>
      <c r="O871" s="114">
        <f t="shared" si="478"/>
        <v>1.23657087</v>
      </c>
      <c r="P871" s="114">
        <f t="shared" si="486"/>
        <v>1113.7717246699999</v>
      </c>
      <c r="Q871" s="11">
        <f t="shared" si="499"/>
        <v>0</v>
      </c>
      <c r="R871" s="30">
        <f t="shared" si="495"/>
        <v>0</v>
      </c>
      <c r="S871" s="8">
        <f t="shared" si="487"/>
        <v>0</v>
      </c>
      <c r="T871" s="123">
        <f t="shared" si="496"/>
        <v>8.5599999999999996E-2</v>
      </c>
      <c r="U871" s="122">
        <f t="shared" si="503"/>
        <v>6</v>
      </c>
      <c r="V871" s="122">
        <v>252</v>
      </c>
      <c r="W871" s="121">
        <f t="shared" si="488"/>
        <v>1.0019574570000001</v>
      </c>
      <c r="X871" s="114">
        <f t="shared" si="489"/>
        <v>2.1801602500000001</v>
      </c>
      <c r="Y871" s="114">
        <f t="shared" si="490"/>
        <v>0</v>
      </c>
      <c r="Z871" s="126" t="str">
        <f t="shared" si="500"/>
        <v>A+J=</v>
      </c>
      <c r="AA871" s="119">
        <f t="shared" si="501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3">
        <f t="shared" si="491"/>
        <v>45048</v>
      </c>
      <c r="B872" s="114">
        <f t="shared" si="483"/>
        <v>1115.9518849199999</v>
      </c>
      <c r="C872" s="114">
        <f t="shared" si="497"/>
        <v>900.69380711999997</v>
      </c>
      <c r="D872" s="115">
        <f t="shared" si="492"/>
        <v>6563.07</v>
      </c>
      <c r="E872" s="116">
        <f t="shared" si="479"/>
        <v>6609.67</v>
      </c>
      <c r="F872" s="117">
        <f t="shared" si="480"/>
        <v>45005</v>
      </c>
      <c r="G872" s="118">
        <f t="shared" si="484"/>
        <v>7.1003356660832573E-3</v>
      </c>
      <c r="H872" s="119">
        <f t="shared" si="498"/>
        <v>45068</v>
      </c>
      <c r="I872" s="119">
        <f t="shared" si="485"/>
        <v>45068</v>
      </c>
      <c r="J872" s="120">
        <f t="shared" si="493"/>
        <v>20</v>
      </c>
      <c r="K872" s="120">
        <f t="shared" si="481"/>
        <v>6</v>
      </c>
      <c r="L872" s="8">
        <f t="shared" si="494"/>
        <v>1.0021248199999999</v>
      </c>
      <c r="M872" s="121">
        <f t="shared" si="482"/>
        <v>1.0083999100000001</v>
      </c>
      <c r="N872" s="121">
        <f t="shared" si="502"/>
        <v>1.2339489592575807</v>
      </c>
      <c r="O872" s="114">
        <f t="shared" si="478"/>
        <v>1.23657087</v>
      </c>
      <c r="P872" s="114">
        <f t="shared" si="486"/>
        <v>1113.7717246699999</v>
      </c>
      <c r="Q872" s="11">
        <f t="shared" si="499"/>
        <v>0</v>
      </c>
      <c r="R872" s="30">
        <f t="shared" si="495"/>
        <v>0</v>
      </c>
      <c r="S872" s="8">
        <f t="shared" si="487"/>
        <v>0</v>
      </c>
      <c r="T872" s="123">
        <f t="shared" si="496"/>
        <v>8.5599999999999996E-2</v>
      </c>
      <c r="U872" s="122">
        <f t="shared" si="503"/>
        <v>6</v>
      </c>
      <c r="V872" s="122">
        <v>252</v>
      </c>
      <c r="W872" s="121">
        <f t="shared" si="488"/>
        <v>1.0019574570000001</v>
      </c>
      <c r="X872" s="114">
        <f t="shared" si="489"/>
        <v>2.1801602500000001</v>
      </c>
      <c r="Y872" s="114">
        <f t="shared" si="490"/>
        <v>0</v>
      </c>
      <c r="Z872" s="126" t="str">
        <f t="shared" si="500"/>
        <v>A+J=</v>
      </c>
      <c r="AA872" s="119">
        <f t="shared" si="501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3">
        <f t="shared" si="491"/>
        <v>45049</v>
      </c>
      <c r="B873" s="114">
        <f t="shared" si="483"/>
        <v>1116.7106491699999</v>
      </c>
      <c r="C873" s="114">
        <f t="shared" si="497"/>
        <v>900.69380711999997</v>
      </c>
      <c r="D873" s="115">
        <f t="shared" si="492"/>
        <v>6563.07</v>
      </c>
      <c r="E873" s="116">
        <f t="shared" si="479"/>
        <v>6609.67</v>
      </c>
      <c r="F873" s="117">
        <f t="shared" si="480"/>
        <v>45005</v>
      </c>
      <c r="G873" s="118">
        <f t="shared" si="484"/>
        <v>7.1003356660832573E-3</v>
      </c>
      <c r="H873" s="119">
        <f t="shared" si="498"/>
        <v>45068</v>
      </c>
      <c r="I873" s="119">
        <f t="shared" si="485"/>
        <v>45068</v>
      </c>
      <c r="J873" s="120">
        <f t="shared" si="493"/>
        <v>20</v>
      </c>
      <c r="K873" s="120">
        <f t="shared" si="481"/>
        <v>7</v>
      </c>
      <c r="L873" s="8">
        <f t="shared" si="494"/>
        <v>1.0024793999999999</v>
      </c>
      <c r="M873" s="121">
        <f t="shared" si="482"/>
        <v>1.0083999100000001</v>
      </c>
      <c r="N873" s="121">
        <f t="shared" si="502"/>
        <v>1.2339489592575807</v>
      </c>
      <c r="O873" s="114">
        <f t="shared" ref="O873:O936" si="504">TRUNC(TRUNC((L873*N873),15),8)</f>
        <v>1.2370084100000001</v>
      </c>
      <c r="P873" s="114">
        <f t="shared" si="486"/>
        <v>1114.1658142399999</v>
      </c>
      <c r="Q873" s="11">
        <f t="shared" si="499"/>
        <v>0</v>
      </c>
      <c r="R873" s="30">
        <f t="shared" si="495"/>
        <v>0</v>
      </c>
      <c r="S873" s="8">
        <f t="shared" si="487"/>
        <v>0</v>
      </c>
      <c r="T873" s="123">
        <f t="shared" si="496"/>
        <v>8.5599999999999996E-2</v>
      </c>
      <c r="U873" s="122">
        <f t="shared" si="503"/>
        <v>7</v>
      </c>
      <c r="V873" s="122">
        <v>252</v>
      </c>
      <c r="W873" s="121">
        <f t="shared" si="488"/>
        <v>1.0022840719999999</v>
      </c>
      <c r="X873" s="114">
        <f t="shared" si="489"/>
        <v>2.5448349299999999</v>
      </c>
      <c r="Y873" s="114">
        <f t="shared" si="490"/>
        <v>0</v>
      </c>
      <c r="Z873" s="126" t="str">
        <f t="shared" si="500"/>
        <v>A+J=</v>
      </c>
      <c r="AA873" s="119">
        <f t="shared" si="501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3">
        <f t="shared" si="491"/>
        <v>45050</v>
      </c>
      <c r="B874" s="114">
        <f t="shared" si="483"/>
        <v>1117.4699165300001</v>
      </c>
      <c r="C874" s="114">
        <f t="shared" si="497"/>
        <v>900.69380711999997</v>
      </c>
      <c r="D874" s="115">
        <f t="shared" si="492"/>
        <v>6563.07</v>
      </c>
      <c r="E874" s="116">
        <f t="shared" ref="E874:E937" si="505">IF($K874=1,VLOOKUP($A873,$AO$10:$AS$131,4),E873)</f>
        <v>6609.67</v>
      </c>
      <c r="F874" s="117">
        <f t="shared" ref="F874:F937" si="506">IF($K874=1,VLOOKUP($A873,$AO$10:$AS$131,5),F873)</f>
        <v>45005</v>
      </c>
      <c r="G874" s="118">
        <f t="shared" si="484"/>
        <v>7.1003356660832573E-3</v>
      </c>
      <c r="H874" s="119">
        <f t="shared" si="498"/>
        <v>45068</v>
      </c>
      <c r="I874" s="119">
        <f t="shared" si="485"/>
        <v>45068</v>
      </c>
      <c r="J874" s="120">
        <f t="shared" si="493"/>
        <v>20</v>
      </c>
      <c r="K874" s="120">
        <f t="shared" ref="K874:K937" si="507">(J874-(NETWORKDAYS(A874,I874,AD$176:AD$502)-1))</f>
        <v>8</v>
      </c>
      <c r="L874" s="8">
        <f t="shared" si="494"/>
        <v>1.0028341000000001</v>
      </c>
      <c r="M874" s="121">
        <f t="shared" ref="M874:M937" si="508">IF(I874&gt;I873,L873,M873)</f>
        <v>1.0083999100000001</v>
      </c>
      <c r="N874" s="121">
        <f t="shared" si="502"/>
        <v>1.2339489592575807</v>
      </c>
      <c r="O874" s="114">
        <f t="shared" si="504"/>
        <v>1.2374460899999999</v>
      </c>
      <c r="P874" s="114">
        <f t="shared" si="486"/>
        <v>1114.5600299</v>
      </c>
      <c r="Q874" s="11">
        <f t="shared" si="499"/>
        <v>0</v>
      </c>
      <c r="R874" s="30">
        <f t="shared" si="495"/>
        <v>0</v>
      </c>
      <c r="S874" s="8">
        <f t="shared" si="487"/>
        <v>0</v>
      </c>
      <c r="T874" s="123">
        <f t="shared" si="496"/>
        <v>8.5599999999999996E-2</v>
      </c>
      <c r="U874" s="122">
        <f t="shared" si="503"/>
        <v>8</v>
      </c>
      <c r="V874" s="122">
        <v>252</v>
      </c>
      <c r="W874" s="121">
        <f t="shared" si="488"/>
        <v>1.002610794</v>
      </c>
      <c r="X874" s="114">
        <f t="shared" si="489"/>
        <v>2.9098866299999999</v>
      </c>
      <c r="Y874" s="114">
        <f t="shared" si="490"/>
        <v>0</v>
      </c>
      <c r="Z874" s="126" t="str">
        <f t="shared" si="500"/>
        <v>A+J=</v>
      </c>
      <c r="AA874" s="119">
        <f t="shared" si="501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3">
        <f t="shared" si="491"/>
        <v>45051</v>
      </c>
      <c r="B875" s="114">
        <f t="shared" si="483"/>
        <v>1118.22970422</v>
      </c>
      <c r="C875" s="114">
        <f t="shared" si="497"/>
        <v>900.69380711999997</v>
      </c>
      <c r="D875" s="115">
        <f t="shared" si="492"/>
        <v>6563.07</v>
      </c>
      <c r="E875" s="116">
        <f t="shared" si="505"/>
        <v>6609.67</v>
      </c>
      <c r="F875" s="117">
        <f t="shared" si="506"/>
        <v>45005</v>
      </c>
      <c r="G875" s="118">
        <f t="shared" si="484"/>
        <v>7.1003356660832573E-3</v>
      </c>
      <c r="H875" s="119">
        <f t="shared" si="498"/>
        <v>45068</v>
      </c>
      <c r="I875" s="119">
        <f t="shared" si="485"/>
        <v>45068</v>
      </c>
      <c r="J875" s="120">
        <f t="shared" si="493"/>
        <v>20</v>
      </c>
      <c r="K875" s="120">
        <f t="shared" si="507"/>
        <v>9</v>
      </c>
      <c r="L875" s="8">
        <f t="shared" si="494"/>
        <v>1.0031889300000001</v>
      </c>
      <c r="M875" s="121">
        <f t="shared" si="508"/>
        <v>1.0083999100000001</v>
      </c>
      <c r="N875" s="121">
        <f t="shared" si="502"/>
        <v>1.2339489592575807</v>
      </c>
      <c r="O875" s="114">
        <f t="shared" si="504"/>
        <v>1.23788393</v>
      </c>
      <c r="P875" s="114">
        <f t="shared" si="486"/>
        <v>1114.9543896800001</v>
      </c>
      <c r="Q875" s="11">
        <f t="shared" si="499"/>
        <v>0</v>
      </c>
      <c r="R875" s="30">
        <f t="shared" si="495"/>
        <v>0</v>
      </c>
      <c r="S875" s="8">
        <f t="shared" si="487"/>
        <v>0</v>
      </c>
      <c r="T875" s="123">
        <f t="shared" si="496"/>
        <v>8.5599999999999996E-2</v>
      </c>
      <c r="U875" s="122">
        <f t="shared" si="503"/>
        <v>9</v>
      </c>
      <c r="V875" s="122">
        <v>252</v>
      </c>
      <c r="W875" s="121">
        <f t="shared" si="488"/>
        <v>1.0029376219999999</v>
      </c>
      <c r="X875" s="114">
        <f t="shared" si="489"/>
        <v>3.2753145400000001</v>
      </c>
      <c r="Y875" s="114">
        <f t="shared" si="490"/>
        <v>0</v>
      </c>
      <c r="Z875" s="126" t="str">
        <f t="shared" si="500"/>
        <v>A+J=</v>
      </c>
      <c r="AA875" s="119">
        <f t="shared" si="501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3">
        <f t="shared" si="491"/>
        <v>45052</v>
      </c>
      <c r="B876" s="114">
        <f t="shared" si="483"/>
        <v>1118.9900034499999</v>
      </c>
      <c r="C876" s="114">
        <f t="shared" si="497"/>
        <v>900.69380711999997</v>
      </c>
      <c r="D876" s="115">
        <f t="shared" si="492"/>
        <v>6563.07</v>
      </c>
      <c r="E876" s="116">
        <f t="shared" si="505"/>
        <v>6609.67</v>
      </c>
      <c r="F876" s="117">
        <f t="shared" si="506"/>
        <v>45005</v>
      </c>
      <c r="G876" s="118">
        <f t="shared" si="484"/>
        <v>7.1003356660832573E-3</v>
      </c>
      <c r="H876" s="119">
        <f t="shared" si="498"/>
        <v>45068</v>
      </c>
      <c r="I876" s="119">
        <f t="shared" si="485"/>
        <v>45068</v>
      </c>
      <c r="J876" s="120">
        <f t="shared" si="493"/>
        <v>20</v>
      </c>
      <c r="K876" s="120">
        <f t="shared" si="507"/>
        <v>10</v>
      </c>
      <c r="L876" s="8">
        <f t="shared" si="494"/>
        <v>1.0035438800000001</v>
      </c>
      <c r="M876" s="121">
        <f t="shared" si="508"/>
        <v>1.0083999100000001</v>
      </c>
      <c r="N876" s="121">
        <f t="shared" si="502"/>
        <v>1.2339489592575807</v>
      </c>
      <c r="O876" s="114">
        <f t="shared" si="504"/>
        <v>1.23832192</v>
      </c>
      <c r="P876" s="114">
        <f t="shared" si="486"/>
        <v>1115.34888456</v>
      </c>
      <c r="Q876" s="11">
        <f t="shared" si="499"/>
        <v>0</v>
      </c>
      <c r="R876" s="30">
        <f t="shared" si="495"/>
        <v>0</v>
      </c>
      <c r="S876" s="8">
        <f t="shared" si="487"/>
        <v>0</v>
      </c>
      <c r="T876" s="123">
        <f t="shared" si="496"/>
        <v>8.5599999999999996E-2</v>
      </c>
      <c r="U876" s="122">
        <f t="shared" si="503"/>
        <v>10</v>
      </c>
      <c r="V876" s="122">
        <v>252</v>
      </c>
      <c r="W876" s="121">
        <f t="shared" si="488"/>
        <v>1.003264556</v>
      </c>
      <c r="X876" s="114">
        <f t="shared" si="489"/>
        <v>3.64111889</v>
      </c>
      <c r="Y876" s="114">
        <f t="shared" si="490"/>
        <v>0</v>
      </c>
      <c r="Z876" s="126" t="str">
        <f t="shared" si="500"/>
        <v>A+J=</v>
      </c>
      <c r="AA876" s="119">
        <f t="shared" si="501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3">
        <f t="shared" si="491"/>
        <v>45053</v>
      </c>
      <c r="B877" s="114">
        <f t="shared" si="483"/>
        <v>1118.9900034499999</v>
      </c>
      <c r="C877" s="114">
        <f t="shared" si="497"/>
        <v>900.69380711999997</v>
      </c>
      <c r="D877" s="115">
        <f t="shared" si="492"/>
        <v>6563.07</v>
      </c>
      <c r="E877" s="116">
        <f t="shared" si="505"/>
        <v>6609.67</v>
      </c>
      <c r="F877" s="117">
        <f t="shared" si="506"/>
        <v>45005</v>
      </c>
      <c r="G877" s="118">
        <f t="shared" si="484"/>
        <v>7.1003356660832573E-3</v>
      </c>
      <c r="H877" s="119">
        <f t="shared" si="498"/>
        <v>45068</v>
      </c>
      <c r="I877" s="119">
        <f t="shared" si="485"/>
        <v>45068</v>
      </c>
      <c r="J877" s="120">
        <f t="shared" si="493"/>
        <v>20</v>
      </c>
      <c r="K877" s="120">
        <f t="shared" si="507"/>
        <v>10</v>
      </c>
      <c r="L877" s="8">
        <f t="shared" si="494"/>
        <v>1.0035438800000001</v>
      </c>
      <c r="M877" s="121">
        <f t="shared" si="508"/>
        <v>1.0083999100000001</v>
      </c>
      <c r="N877" s="121">
        <f t="shared" si="502"/>
        <v>1.2339489592575807</v>
      </c>
      <c r="O877" s="114">
        <f t="shared" si="504"/>
        <v>1.23832192</v>
      </c>
      <c r="P877" s="114">
        <f t="shared" si="486"/>
        <v>1115.34888456</v>
      </c>
      <c r="Q877" s="11">
        <f t="shared" si="499"/>
        <v>0</v>
      </c>
      <c r="R877" s="30">
        <f t="shared" si="495"/>
        <v>0</v>
      </c>
      <c r="S877" s="8">
        <f t="shared" si="487"/>
        <v>0</v>
      </c>
      <c r="T877" s="123">
        <f t="shared" si="496"/>
        <v>8.5599999999999996E-2</v>
      </c>
      <c r="U877" s="122">
        <f t="shared" si="503"/>
        <v>10</v>
      </c>
      <c r="V877" s="122">
        <v>252</v>
      </c>
      <c r="W877" s="121">
        <f t="shared" si="488"/>
        <v>1.003264556</v>
      </c>
      <c r="X877" s="114">
        <f t="shared" si="489"/>
        <v>3.64111889</v>
      </c>
      <c r="Y877" s="114">
        <f t="shared" si="490"/>
        <v>0</v>
      </c>
      <c r="Z877" s="126" t="str">
        <f t="shared" si="500"/>
        <v>A+J=</v>
      </c>
      <c r="AA877" s="119">
        <f t="shared" si="501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3">
        <f t="shared" si="491"/>
        <v>45054</v>
      </c>
      <c r="B878" s="114">
        <f t="shared" si="483"/>
        <v>1118.9900034499999</v>
      </c>
      <c r="C878" s="114">
        <f t="shared" si="497"/>
        <v>900.69380711999997</v>
      </c>
      <c r="D878" s="115">
        <f t="shared" si="492"/>
        <v>6563.07</v>
      </c>
      <c r="E878" s="116">
        <f t="shared" si="505"/>
        <v>6609.67</v>
      </c>
      <c r="F878" s="117">
        <f t="shared" si="506"/>
        <v>45005</v>
      </c>
      <c r="G878" s="118">
        <f t="shared" si="484"/>
        <v>7.1003356660832573E-3</v>
      </c>
      <c r="H878" s="119">
        <f t="shared" si="498"/>
        <v>45068</v>
      </c>
      <c r="I878" s="119">
        <f t="shared" si="485"/>
        <v>45068</v>
      </c>
      <c r="J878" s="120">
        <f t="shared" si="493"/>
        <v>20</v>
      </c>
      <c r="K878" s="120">
        <f t="shared" si="507"/>
        <v>10</v>
      </c>
      <c r="L878" s="8">
        <f t="shared" si="494"/>
        <v>1.0035438800000001</v>
      </c>
      <c r="M878" s="121">
        <f t="shared" si="508"/>
        <v>1.0083999100000001</v>
      </c>
      <c r="N878" s="121">
        <f t="shared" si="502"/>
        <v>1.2339489592575807</v>
      </c>
      <c r="O878" s="114">
        <f t="shared" si="504"/>
        <v>1.23832192</v>
      </c>
      <c r="P878" s="114">
        <f t="shared" si="486"/>
        <v>1115.34888456</v>
      </c>
      <c r="Q878" s="11">
        <f t="shared" si="499"/>
        <v>0</v>
      </c>
      <c r="R878" s="30">
        <f t="shared" si="495"/>
        <v>0</v>
      </c>
      <c r="S878" s="8">
        <f t="shared" si="487"/>
        <v>0</v>
      </c>
      <c r="T878" s="123">
        <f t="shared" si="496"/>
        <v>8.5599999999999996E-2</v>
      </c>
      <c r="U878" s="122">
        <f t="shared" si="503"/>
        <v>10</v>
      </c>
      <c r="V878" s="122">
        <v>252</v>
      </c>
      <c r="W878" s="121">
        <f t="shared" si="488"/>
        <v>1.003264556</v>
      </c>
      <c r="X878" s="114">
        <f t="shared" si="489"/>
        <v>3.64111889</v>
      </c>
      <c r="Y878" s="114">
        <f t="shared" si="490"/>
        <v>0</v>
      </c>
      <c r="Z878" s="126" t="str">
        <f t="shared" si="500"/>
        <v>A+J=</v>
      </c>
      <c r="AA878" s="119">
        <f t="shared" si="501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3">
        <f t="shared" si="491"/>
        <v>45055</v>
      </c>
      <c r="B879" s="114">
        <f t="shared" si="483"/>
        <v>1119.7508257499999</v>
      </c>
      <c r="C879" s="114">
        <f t="shared" si="497"/>
        <v>900.69380711999997</v>
      </c>
      <c r="D879" s="115">
        <f t="shared" si="492"/>
        <v>6563.07</v>
      </c>
      <c r="E879" s="116">
        <f t="shared" si="505"/>
        <v>6609.67</v>
      </c>
      <c r="F879" s="117">
        <f t="shared" si="506"/>
        <v>45005</v>
      </c>
      <c r="G879" s="118">
        <f t="shared" si="484"/>
        <v>7.1003356660832573E-3</v>
      </c>
      <c r="H879" s="119">
        <f t="shared" si="498"/>
        <v>45068</v>
      </c>
      <c r="I879" s="119">
        <f t="shared" si="485"/>
        <v>45068</v>
      </c>
      <c r="J879" s="120">
        <f t="shared" si="493"/>
        <v>20</v>
      </c>
      <c r="K879" s="120">
        <f t="shared" si="507"/>
        <v>11</v>
      </c>
      <c r="L879" s="8">
        <f t="shared" si="494"/>
        <v>1.0038989599999999</v>
      </c>
      <c r="M879" s="121">
        <f t="shared" si="508"/>
        <v>1.0083999100000001</v>
      </c>
      <c r="N879" s="121">
        <f t="shared" si="502"/>
        <v>1.2339489592575807</v>
      </c>
      <c r="O879" s="114">
        <f t="shared" si="504"/>
        <v>1.2387600700000001</v>
      </c>
      <c r="P879" s="114">
        <f t="shared" si="486"/>
        <v>1115.74352355</v>
      </c>
      <c r="Q879" s="11">
        <f t="shared" si="499"/>
        <v>0</v>
      </c>
      <c r="R879" s="30">
        <f t="shared" si="495"/>
        <v>0</v>
      </c>
      <c r="S879" s="8">
        <f t="shared" si="487"/>
        <v>0</v>
      </c>
      <c r="T879" s="123">
        <f t="shared" si="496"/>
        <v>8.5599999999999996E-2</v>
      </c>
      <c r="U879" s="122">
        <f t="shared" si="503"/>
        <v>11</v>
      </c>
      <c r="V879" s="122">
        <v>252</v>
      </c>
      <c r="W879" s="121">
        <f t="shared" si="488"/>
        <v>1.0035915980000001</v>
      </c>
      <c r="X879" s="114">
        <f t="shared" si="489"/>
        <v>4.0073021999999998</v>
      </c>
      <c r="Y879" s="114">
        <f t="shared" si="490"/>
        <v>0</v>
      </c>
      <c r="Z879" s="126" t="str">
        <f t="shared" si="500"/>
        <v>A+J=</v>
      </c>
      <c r="AA879" s="119">
        <f t="shared" si="501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3">
        <f t="shared" si="491"/>
        <v>45056</v>
      </c>
      <c r="B880" s="114">
        <f t="shared" si="483"/>
        <v>1120.5121680499999</v>
      </c>
      <c r="C880" s="114">
        <f t="shared" si="497"/>
        <v>900.69380711999997</v>
      </c>
      <c r="D880" s="115">
        <f t="shared" si="492"/>
        <v>6563.07</v>
      </c>
      <c r="E880" s="116">
        <f t="shared" si="505"/>
        <v>6609.67</v>
      </c>
      <c r="F880" s="117">
        <f t="shared" si="506"/>
        <v>45005</v>
      </c>
      <c r="G880" s="118">
        <f t="shared" si="484"/>
        <v>7.1003356660832573E-3</v>
      </c>
      <c r="H880" s="119">
        <f t="shared" si="498"/>
        <v>45068</v>
      </c>
      <c r="I880" s="119">
        <f t="shared" si="485"/>
        <v>45068</v>
      </c>
      <c r="J880" s="120">
        <f t="shared" si="493"/>
        <v>20</v>
      </c>
      <c r="K880" s="120">
        <f t="shared" si="507"/>
        <v>12</v>
      </c>
      <c r="L880" s="8">
        <f t="shared" si="494"/>
        <v>1.0042541700000001</v>
      </c>
      <c r="M880" s="121">
        <f t="shared" si="508"/>
        <v>1.0083999100000001</v>
      </c>
      <c r="N880" s="121">
        <f t="shared" si="502"/>
        <v>1.2339489592575807</v>
      </c>
      <c r="O880" s="114">
        <f t="shared" si="504"/>
        <v>1.2391983799999999</v>
      </c>
      <c r="P880" s="114">
        <f t="shared" si="486"/>
        <v>1116.13830665</v>
      </c>
      <c r="Q880" s="11">
        <f t="shared" si="499"/>
        <v>0</v>
      </c>
      <c r="R880" s="30">
        <f t="shared" si="495"/>
        <v>0</v>
      </c>
      <c r="S880" s="8">
        <f t="shared" si="487"/>
        <v>0</v>
      </c>
      <c r="T880" s="123">
        <f t="shared" si="496"/>
        <v>8.5599999999999996E-2</v>
      </c>
      <c r="U880" s="122">
        <f t="shared" si="503"/>
        <v>12</v>
      </c>
      <c r="V880" s="122">
        <v>252</v>
      </c>
      <c r="W880" s="121">
        <f t="shared" si="488"/>
        <v>1.003918745</v>
      </c>
      <c r="X880" s="114">
        <f t="shared" si="489"/>
        <v>4.3738614</v>
      </c>
      <c r="Y880" s="114">
        <f t="shared" si="490"/>
        <v>0</v>
      </c>
      <c r="Z880" s="126" t="str">
        <f t="shared" si="500"/>
        <v>A+J=</v>
      </c>
      <c r="AA880" s="119">
        <f t="shared" si="501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3">
        <f t="shared" si="491"/>
        <v>45057</v>
      </c>
      <c r="B881" s="114">
        <f t="shared" si="483"/>
        <v>1121.27402493</v>
      </c>
      <c r="C881" s="114">
        <f t="shared" si="497"/>
        <v>900.69380711999997</v>
      </c>
      <c r="D881" s="115">
        <f t="shared" si="492"/>
        <v>6563.07</v>
      </c>
      <c r="E881" s="116">
        <f t="shared" si="505"/>
        <v>6609.67</v>
      </c>
      <c r="F881" s="117">
        <f t="shared" si="506"/>
        <v>45005</v>
      </c>
      <c r="G881" s="118">
        <f t="shared" si="484"/>
        <v>7.1003356660832573E-3</v>
      </c>
      <c r="H881" s="119">
        <f t="shared" si="498"/>
        <v>45068</v>
      </c>
      <c r="I881" s="119">
        <f t="shared" si="485"/>
        <v>45068</v>
      </c>
      <c r="J881" s="120">
        <f t="shared" si="493"/>
        <v>20</v>
      </c>
      <c r="K881" s="120">
        <f t="shared" si="507"/>
        <v>13</v>
      </c>
      <c r="L881" s="8">
        <f t="shared" si="494"/>
        <v>1.0046094999999999</v>
      </c>
      <c r="M881" s="121">
        <f t="shared" si="508"/>
        <v>1.0083999100000001</v>
      </c>
      <c r="N881" s="121">
        <f t="shared" si="502"/>
        <v>1.2339489592575807</v>
      </c>
      <c r="O881" s="114">
        <f t="shared" si="504"/>
        <v>1.23963684</v>
      </c>
      <c r="P881" s="114">
        <f t="shared" si="486"/>
        <v>1116.53322486</v>
      </c>
      <c r="Q881" s="11">
        <f t="shared" si="499"/>
        <v>0</v>
      </c>
      <c r="R881" s="30">
        <f t="shared" si="495"/>
        <v>0</v>
      </c>
      <c r="S881" s="8">
        <f t="shared" si="487"/>
        <v>0</v>
      </c>
      <c r="T881" s="123">
        <f t="shared" si="496"/>
        <v>8.5599999999999996E-2</v>
      </c>
      <c r="U881" s="122">
        <f t="shared" si="503"/>
        <v>13</v>
      </c>
      <c r="V881" s="122">
        <v>252</v>
      </c>
      <c r="W881" s="121">
        <f t="shared" si="488"/>
        <v>1.004246</v>
      </c>
      <c r="X881" s="114">
        <f t="shared" si="489"/>
        <v>4.7408000699999997</v>
      </c>
      <c r="Y881" s="114">
        <f t="shared" si="490"/>
        <v>0</v>
      </c>
      <c r="Z881" s="126" t="str">
        <f t="shared" si="500"/>
        <v>A+J=</v>
      </c>
      <c r="AA881" s="119">
        <f t="shared" si="501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3">
        <f t="shared" si="491"/>
        <v>45058</v>
      </c>
      <c r="B882" s="114">
        <f t="shared" si="483"/>
        <v>1122.0363943900002</v>
      </c>
      <c r="C882" s="114">
        <f t="shared" si="497"/>
        <v>900.69380711999997</v>
      </c>
      <c r="D882" s="115">
        <f t="shared" si="492"/>
        <v>6563.07</v>
      </c>
      <c r="E882" s="116">
        <f t="shared" si="505"/>
        <v>6609.67</v>
      </c>
      <c r="F882" s="117">
        <f t="shared" si="506"/>
        <v>45005</v>
      </c>
      <c r="G882" s="118">
        <f t="shared" si="484"/>
        <v>7.1003356660832573E-3</v>
      </c>
      <c r="H882" s="119">
        <f t="shared" si="498"/>
        <v>45068</v>
      </c>
      <c r="I882" s="119">
        <f t="shared" si="485"/>
        <v>45068</v>
      </c>
      <c r="J882" s="120">
        <f t="shared" si="493"/>
        <v>20</v>
      </c>
      <c r="K882" s="120">
        <f t="shared" si="507"/>
        <v>14</v>
      </c>
      <c r="L882" s="8">
        <f t="shared" si="494"/>
        <v>1.00496495</v>
      </c>
      <c r="M882" s="121">
        <f t="shared" si="508"/>
        <v>1.0083999100000001</v>
      </c>
      <c r="N882" s="121">
        <f t="shared" si="502"/>
        <v>1.2339489592575807</v>
      </c>
      <c r="O882" s="114">
        <f t="shared" si="504"/>
        <v>1.24007545</v>
      </c>
      <c r="P882" s="114">
        <f t="shared" si="486"/>
        <v>1116.9282781700001</v>
      </c>
      <c r="Q882" s="11">
        <f t="shared" si="499"/>
        <v>0</v>
      </c>
      <c r="R882" s="30">
        <f t="shared" si="495"/>
        <v>0</v>
      </c>
      <c r="S882" s="8">
        <f t="shared" si="487"/>
        <v>0</v>
      </c>
      <c r="T882" s="123">
        <f t="shared" si="496"/>
        <v>8.5599999999999996E-2</v>
      </c>
      <c r="U882" s="122">
        <f t="shared" si="503"/>
        <v>14</v>
      </c>
      <c r="V882" s="122">
        <v>252</v>
      </c>
      <c r="W882" s="121">
        <f t="shared" si="488"/>
        <v>1.0045733610000001</v>
      </c>
      <c r="X882" s="114">
        <f t="shared" si="489"/>
        <v>5.1081162200000003</v>
      </c>
      <c r="Y882" s="114">
        <f t="shared" si="490"/>
        <v>0</v>
      </c>
      <c r="Z882" s="126" t="str">
        <f t="shared" si="500"/>
        <v>A+J=</v>
      </c>
      <c r="AA882" s="119">
        <f t="shared" si="501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3">
        <f t="shared" si="491"/>
        <v>45059</v>
      </c>
      <c r="B883" s="114">
        <f t="shared" si="483"/>
        <v>1122.79928688</v>
      </c>
      <c r="C883" s="114">
        <f t="shared" si="497"/>
        <v>900.69380711999997</v>
      </c>
      <c r="D883" s="115">
        <f t="shared" si="492"/>
        <v>6563.07</v>
      </c>
      <c r="E883" s="116">
        <f t="shared" si="505"/>
        <v>6609.67</v>
      </c>
      <c r="F883" s="117">
        <f t="shared" si="506"/>
        <v>45005</v>
      </c>
      <c r="G883" s="118">
        <f t="shared" si="484"/>
        <v>7.1003356660832573E-3</v>
      </c>
      <c r="H883" s="119">
        <f t="shared" si="498"/>
        <v>45068</v>
      </c>
      <c r="I883" s="119">
        <f t="shared" si="485"/>
        <v>45068</v>
      </c>
      <c r="J883" s="120">
        <f t="shared" si="493"/>
        <v>20</v>
      </c>
      <c r="K883" s="120">
        <f t="shared" si="507"/>
        <v>15</v>
      </c>
      <c r="L883" s="8">
        <f t="shared" si="494"/>
        <v>1.0053205300000001</v>
      </c>
      <c r="M883" s="121">
        <f t="shared" si="508"/>
        <v>1.0083999100000001</v>
      </c>
      <c r="N883" s="121">
        <f t="shared" si="502"/>
        <v>1.2339489592575807</v>
      </c>
      <c r="O883" s="114">
        <f t="shared" si="504"/>
        <v>1.2405142199999999</v>
      </c>
      <c r="P883" s="114">
        <f t="shared" si="486"/>
        <v>1117.32347559</v>
      </c>
      <c r="Q883" s="11">
        <f t="shared" si="499"/>
        <v>0</v>
      </c>
      <c r="R883" s="30">
        <f t="shared" si="495"/>
        <v>0</v>
      </c>
      <c r="S883" s="8">
        <f t="shared" si="487"/>
        <v>0</v>
      </c>
      <c r="T883" s="123">
        <f t="shared" si="496"/>
        <v>8.5599999999999996E-2</v>
      </c>
      <c r="U883" s="122">
        <f t="shared" si="503"/>
        <v>15</v>
      </c>
      <c r="V883" s="122">
        <v>252</v>
      </c>
      <c r="W883" s="121">
        <f t="shared" si="488"/>
        <v>1.0049008290000001</v>
      </c>
      <c r="X883" s="114">
        <f t="shared" si="489"/>
        <v>5.4758112900000002</v>
      </c>
      <c r="Y883" s="114">
        <f t="shared" si="490"/>
        <v>0</v>
      </c>
      <c r="Z883" s="126" t="str">
        <f t="shared" si="500"/>
        <v>A+J=</v>
      </c>
      <c r="AA883" s="119">
        <f t="shared" si="501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3">
        <f t="shared" si="491"/>
        <v>45060</v>
      </c>
      <c r="B884" s="114">
        <f t="shared" si="483"/>
        <v>1122.79928688</v>
      </c>
      <c r="C884" s="114">
        <f t="shared" si="497"/>
        <v>900.69380711999997</v>
      </c>
      <c r="D884" s="115">
        <f t="shared" si="492"/>
        <v>6563.07</v>
      </c>
      <c r="E884" s="116">
        <f t="shared" si="505"/>
        <v>6609.67</v>
      </c>
      <c r="F884" s="117">
        <f t="shared" si="506"/>
        <v>45005</v>
      </c>
      <c r="G884" s="118">
        <f t="shared" si="484"/>
        <v>7.1003356660832573E-3</v>
      </c>
      <c r="H884" s="119">
        <f t="shared" si="498"/>
        <v>45068</v>
      </c>
      <c r="I884" s="119">
        <f t="shared" si="485"/>
        <v>45068</v>
      </c>
      <c r="J884" s="120">
        <f t="shared" si="493"/>
        <v>20</v>
      </c>
      <c r="K884" s="120">
        <f t="shared" si="507"/>
        <v>15</v>
      </c>
      <c r="L884" s="8">
        <f t="shared" si="494"/>
        <v>1.0053205300000001</v>
      </c>
      <c r="M884" s="121">
        <f t="shared" si="508"/>
        <v>1.0083999100000001</v>
      </c>
      <c r="N884" s="121">
        <f t="shared" si="502"/>
        <v>1.2339489592575807</v>
      </c>
      <c r="O884" s="114">
        <f t="shared" si="504"/>
        <v>1.2405142199999999</v>
      </c>
      <c r="P884" s="114">
        <f t="shared" si="486"/>
        <v>1117.32347559</v>
      </c>
      <c r="Q884" s="11">
        <f t="shared" si="499"/>
        <v>0</v>
      </c>
      <c r="R884" s="30">
        <f t="shared" si="495"/>
        <v>0</v>
      </c>
      <c r="S884" s="8">
        <f t="shared" si="487"/>
        <v>0</v>
      </c>
      <c r="T884" s="123">
        <f t="shared" si="496"/>
        <v>8.5599999999999996E-2</v>
      </c>
      <c r="U884" s="122">
        <f t="shared" si="503"/>
        <v>15</v>
      </c>
      <c r="V884" s="122">
        <v>252</v>
      </c>
      <c r="W884" s="121">
        <f t="shared" si="488"/>
        <v>1.0049008290000001</v>
      </c>
      <c r="X884" s="114">
        <f t="shared" si="489"/>
        <v>5.4758112900000002</v>
      </c>
      <c r="Y884" s="114">
        <f t="shared" si="490"/>
        <v>0</v>
      </c>
      <c r="Z884" s="126" t="str">
        <f t="shared" si="500"/>
        <v>A+J=</v>
      </c>
      <c r="AA884" s="119">
        <f t="shared" si="501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3">
        <f t="shared" si="491"/>
        <v>45061</v>
      </c>
      <c r="B885" s="114">
        <f t="shared" si="483"/>
        <v>1122.79928688</v>
      </c>
      <c r="C885" s="114">
        <f t="shared" si="497"/>
        <v>900.69380711999997</v>
      </c>
      <c r="D885" s="115">
        <f t="shared" si="492"/>
        <v>6563.07</v>
      </c>
      <c r="E885" s="116">
        <f t="shared" si="505"/>
        <v>6609.67</v>
      </c>
      <c r="F885" s="117">
        <f t="shared" si="506"/>
        <v>45005</v>
      </c>
      <c r="G885" s="118">
        <f t="shared" si="484"/>
        <v>7.1003356660832573E-3</v>
      </c>
      <c r="H885" s="119">
        <f t="shared" si="498"/>
        <v>45068</v>
      </c>
      <c r="I885" s="119">
        <f t="shared" si="485"/>
        <v>45068</v>
      </c>
      <c r="J885" s="120">
        <f t="shared" si="493"/>
        <v>20</v>
      </c>
      <c r="K885" s="120">
        <f t="shared" si="507"/>
        <v>15</v>
      </c>
      <c r="L885" s="8">
        <f t="shared" si="494"/>
        <v>1.0053205300000001</v>
      </c>
      <c r="M885" s="121">
        <f t="shared" si="508"/>
        <v>1.0083999100000001</v>
      </c>
      <c r="N885" s="121">
        <f t="shared" si="502"/>
        <v>1.2339489592575807</v>
      </c>
      <c r="O885" s="114">
        <f t="shared" si="504"/>
        <v>1.2405142199999999</v>
      </c>
      <c r="P885" s="114">
        <f t="shared" si="486"/>
        <v>1117.32347559</v>
      </c>
      <c r="Q885" s="11">
        <f t="shared" si="499"/>
        <v>0</v>
      </c>
      <c r="R885" s="30">
        <f t="shared" si="495"/>
        <v>0</v>
      </c>
      <c r="S885" s="8">
        <f t="shared" si="487"/>
        <v>0</v>
      </c>
      <c r="T885" s="123">
        <f t="shared" si="496"/>
        <v>8.5599999999999996E-2</v>
      </c>
      <c r="U885" s="122">
        <f t="shared" si="503"/>
        <v>15</v>
      </c>
      <c r="V885" s="122">
        <v>252</v>
      </c>
      <c r="W885" s="121">
        <f t="shared" si="488"/>
        <v>1.0049008290000001</v>
      </c>
      <c r="X885" s="114">
        <f t="shared" si="489"/>
        <v>5.4758112900000002</v>
      </c>
      <c r="Y885" s="114">
        <f t="shared" si="490"/>
        <v>0</v>
      </c>
      <c r="Z885" s="126" t="str">
        <f t="shared" si="500"/>
        <v>A+J=</v>
      </c>
      <c r="AA885" s="119">
        <f t="shared" si="501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3">
        <f t="shared" si="491"/>
        <v>45062</v>
      </c>
      <c r="B886" s="114">
        <f t="shared" si="483"/>
        <v>1123.5626924799999</v>
      </c>
      <c r="C886" s="114">
        <f t="shared" si="497"/>
        <v>900.69380711999997</v>
      </c>
      <c r="D886" s="115">
        <f t="shared" si="492"/>
        <v>6563.07</v>
      </c>
      <c r="E886" s="116">
        <f t="shared" si="505"/>
        <v>6609.67</v>
      </c>
      <c r="F886" s="117">
        <f t="shared" si="506"/>
        <v>45005</v>
      </c>
      <c r="G886" s="118">
        <f t="shared" si="484"/>
        <v>7.1003356660832573E-3</v>
      </c>
      <c r="H886" s="119">
        <f t="shared" si="498"/>
        <v>45068</v>
      </c>
      <c r="I886" s="119">
        <f t="shared" si="485"/>
        <v>45068</v>
      </c>
      <c r="J886" s="120">
        <f t="shared" si="493"/>
        <v>20</v>
      </c>
      <c r="K886" s="120">
        <f t="shared" si="507"/>
        <v>16</v>
      </c>
      <c r="L886" s="8">
        <f t="shared" si="494"/>
        <v>1.0056762400000001</v>
      </c>
      <c r="M886" s="121">
        <f t="shared" si="508"/>
        <v>1.0083999100000001</v>
      </c>
      <c r="N886" s="121">
        <f t="shared" si="502"/>
        <v>1.2339489592575807</v>
      </c>
      <c r="O886" s="114">
        <f t="shared" si="504"/>
        <v>1.24095314</v>
      </c>
      <c r="P886" s="114">
        <f t="shared" si="486"/>
        <v>1117.7188081199999</v>
      </c>
      <c r="Q886" s="11">
        <f t="shared" si="499"/>
        <v>0</v>
      </c>
      <c r="R886" s="30">
        <f t="shared" si="495"/>
        <v>0</v>
      </c>
      <c r="S886" s="8">
        <f t="shared" si="487"/>
        <v>0</v>
      </c>
      <c r="T886" s="123">
        <f t="shared" si="496"/>
        <v>8.5599999999999996E-2</v>
      </c>
      <c r="U886" s="122">
        <f t="shared" si="503"/>
        <v>16</v>
      </c>
      <c r="V886" s="122">
        <v>252</v>
      </c>
      <c r="W886" s="121">
        <f t="shared" si="488"/>
        <v>1.005228403</v>
      </c>
      <c r="X886" s="114">
        <f t="shared" si="489"/>
        <v>5.8438843599999997</v>
      </c>
      <c r="Y886" s="114">
        <f t="shared" si="490"/>
        <v>0</v>
      </c>
      <c r="Z886" s="126" t="str">
        <f t="shared" si="500"/>
        <v>A+J=</v>
      </c>
      <c r="AA886" s="119">
        <f t="shared" si="501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3">
        <f t="shared" si="491"/>
        <v>45063</v>
      </c>
      <c r="B887" s="114">
        <f t="shared" si="483"/>
        <v>1124.32663181</v>
      </c>
      <c r="C887" s="114">
        <f t="shared" si="497"/>
        <v>900.69380711999997</v>
      </c>
      <c r="D887" s="115">
        <f t="shared" si="492"/>
        <v>6563.07</v>
      </c>
      <c r="E887" s="116">
        <f t="shared" si="505"/>
        <v>6609.67</v>
      </c>
      <c r="F887" s="117">
        <f t="shared" si="506"/>
        <v>45005</v>
      </c>
      <c r="G887" s="118">
        <f t="shared" si="484"/>
        <v>7.1003356660832573E-3</v>
      </c>
      <c r="H887" s="119">
        <f t="shared" si="498"/>
        <v>45068</v>
      </c>
      <c r="I887" s="119">
        <f t="shared" si="485"/>
        <v>45068</v>
      </c>
      <c r="J887" s="120">
        <f t="shared" si="493"/>
        <v>20</v>
      </c>
      <c r="K887" s="120">
        <f t="shared" si="507"/>
        <v>17</v>
      </c>
      <c r="L887" s="8">
        <f t="shared" si="494"/>
        <v>1.00603208</v>
      </c>
      <c r="M887" s="121">
        <f t="shared" si="508"/>
        <v>1.0083999100000001</v>
      </c>
      <c r="N887" s="121">
        <f t="shared" si="502"/>
        <v>1.2339489592575807</v>
      </c>
      <c r="O887" s="114">
        <f t="shared" si="504"/>
        <v>1.24139223</v>
      </c>
      <c r="P887" s="114">
        <f t="shared" si="486"/>
        <v>1118.11429376</v>
      </c>
      <c r="Q887" s="11">
        <f t="shared" si="499"/>
        <v>0</v>
      </c>
      <c r="R887" s="30">
        <f t="shared" si="495"/>
        <v>0</v>
      </c>
      <c r="S887" s="8">
        <f t="shared" si="487"/>
        <v>0</v>
      </c>
      <c r="T887" s="123">
        <f t="shared" si="496"/>
        <v>8.5599999999999996E-2</v>
      </c>
      <c r="U887" s="122">
        <f t="shared" si="503"/>
        <v>17</v>
      </c>
      <c r="V887" s="122">
        <v>252</v>
      </c>
      <c r="W887" s="121">
        <f t="shared" si="488"/>
        <v>1.005556085</v>
      </c>
      <c r="X887" s="114">
        <f t="shared" si="489"/>
        <v>6.2123380499999996</v>
      </c>
      <c r="Y887" s="114">
        <f t="shared" si="490"/>
        <v>0</v>
      </c>
      <c r="Z887" s="126" t="str">
        <f t="shared" si="500"/>
        <v>A+J=</v>
      </c>
      <c r="AA887" s="119">
        <f t="shared" si="501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3">
        <f t="shared" si="491"/>
        <v>45064</v>
      </c>
      <c r="B888" s="114">
        <f t="shared" si="483"/>
        <v>1125.0910757300001</v>
      </c>
      <c r="C888" s="114">
        <f t="shared" si="497"/>
        <v>900.69380711999997</v>
      </c>
      <c r="D888" s="115">
        <f t="shared" si="492"/>
        <v>6563.07</v>
      </c>
      <c r="E888" s="116">
        <f t="shared" si="505"/>
        <v>6609.67</v>
      </c>
      <c r="F888" s="117">
        <f t="shared" si="506"/>
        <v>45005</v>
      </c>
      <c r="G888" s="118">
        <f t="shared" si="484"/>
        <v>7.1003356660832573E-3</v>
      </c>
      <c r="H888" s="119">
        <f t="shared" si="498"/>
        <v>45068</v>
      </c>
      <c r="I888" s="119">
        <f t="shared" si="485"/>
        <v>45068</v>
      </c>
      <c r="J888" s="120">
        <f t="shared" si="493"/>
        <v>20</v>
      </c>
      <c r="K888" s="120">
        <f t="shared" si="507"/>
        <v>18</v>
      </c>
      <c r="L888" s="8">
        <f t="shared" si="494"/>
        <v>1.0063880300000001</v>
      </c>
      <c r="M888" s="121">
        <f t="shared" si="508"/>
        <v>1.0083999100000001</v>
      </c>
      <c r="N888" s="121">
        <f t="shared" si="502"/>
        <v>1.2339489592575807</v>
      </c>
      <c r="O888" s="114">
        <f t="shared" si="504"/>
        <v>1.24183146</v>
      </c>
      <c r="P888" s="114">
        <f t="shared" si="486"/>
        <v>1118.5099055000001</v>
      </c>
      <c r="Q888" s="11">
        <f t="shared" si="499"/>
        <v>0</v>
      </c>
      <c r="R888" s="30">
        <f t="shared" si="495"/>
        <v>0</v>
      </c>
      <c r="S888" s="8">
        <f t="shared" si="487"/>
        <v>0</v>
      </c>
      <c r="T888" s="123">
        <f t="shared" si="496"/>
        <v>8.5599999999999996E-2</v>
      </c>
      <c r="U888" s="122">
        <f t="shared" si="503"/>
        <v>18</v>
      </c>
      <c r="V888" s="122">
        <v>252</v>
      </c>
      <c r="W888" s="121">
        <f t="shared" si="488"/>
        <v>1.0058838729999999</v>
      </c>
      <c r="X888" s="114">
        <f t="shared" si="489"/>
        <v>6.5811702299999997</v>
      </c>
      <c r="Y888" s="114">
        <f t="shared" si="490"/>
        <v>0</v>
      </c>
      <c r="Z888" s="126" t="str">
        <f t="shared" si="500"/>
        <v>A+J=</v>
      </c>
      <c r="AA888" s="119">
        <f t="shared" si="501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3">
        <f t="shared" si="491"/>
        <v>45065</v>
      </c>
      <c r="B889" s="114">
        <f t="shared" si="483"/>
        <v>1125.8560437400001</v>
      </c>
      <c r="C889" s="114">
        <f t="shared" si="497"/>
        <v>900.69380711999997</v>
      </c>
      <c r="D889" s="115">
        <f t="shared" si="492"/>
        <v>6563.07</v>
      </c>
      <c r="E889" s="116">
        <f t="shared" si="505"/>
        <v>6609.67</v>
      </c>
      <c r="F889" s="117">
        <f t="shared" si="506"/>
        <v>45005</v>
      </c>
      <c r="G889" s="118">
        <f t="shared" si="484"/>
        <v>7.1003356660832573E-3</v>
      </c>
      <c r="H889" s="119">
        <f t="shared" si="498"/>
        <v>45068</v>
      </c>
      <c r="I889" s="119">
        <f t="shared" si="485"/>
        <v>45068</v>
      </c>
      <c r="J889" s="120">
        <f t="shared" si="493"/>
        <v>20</v>
      </c>
      <c r="K889" s="120">
        <f t="shared" si="507"/>
        <v>19</v>
      </c>
      <c r="L889" s="8">
        <f t="shared" si="494"/>
        <v>1.00674412</v>
      </c>
      <c r="M889" s="121">
        <f t="shared" si="508"/>
        <v>1.0083999100000001</v>
      </c>
      <c r="N889" s="121">
        <f t="shared" si="502"/>
        <v>1.2339489592575807</v>
      </c>
      <c r="O889" s="114">
        <f t="shared" si="504"/>
        <v>1.2422708499999999</v>
      </c>
      <c r="P889" s="114">
        <f t="shared" si="486"/>
        <v>1118.9056613600001</v>
      </c>
      <c r="Q889" s="11">
        <f t="shared" si="499"/>
        <v>0</v>
      </c>
      <c r="R889" s="30">
        <f t="shared" si="495"/>
        <v>0</v>
      </c>
      <c r="S889" s="8">
        <f t="shared" si="487"/>
        <v>0</v>
      </c>
      <c r="T889" s="123">
        <f t="shared" si="496"/>
        <v>8.5599999999999996E-2</v>
      </c>
      <c r="U889" s="122">
        <f t="shared" si="503"/>
        <v>19</v>
      </c>
      <c r="V889" s="122">
        <v>252</v>
      </c>
      <c r="W889" s="121">
        <f t="shared" si="488"/>
        <v>1.006211768</v>
      </c>
      <c r="X889" s="114">
        <f t="shared" si="489"/>
        <v>6.9503823799999997</v>
      </c>
      <c r="Y889" s="114">
        <f t="shared" si="490"/>
        <v>0</v>
      </c>
      <c r="Z889" s="126" t="str">
        <f t="shared" si="500"/>
        <v>A+J=</v>
      </c>
      <c r="AA889" s="119">
        <f t="shared" si="501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3">
        <f t="shared" si="491"/>
        <v>45066</v>
      </c>
      <c r="B890" s="114">
        <f t="shared" si="483"/>
        <v>1126.6215360900001</v>
      </c>
      <c r="C890" s="114">
        <f t="shared" si="497"/>
        <v>900.69380711999997</v>
      </c>
      <c r="D890" s="115">
        <f t="shared" si="492"/>
        <v>6563.07</v>
      </c>
      <c r="E890" s="116">
        <f t="shared" si="505"/>
        <v>6609.67</v>
      </c>
      <c r="F890" s="117">
        <f t="shared" si="506"/>
        <v>45005</v>
      </c>
      <c r="G890" s="118">
        <f t="shared" si="484"/>
        <v>7.1003356660832573E-3</v>
      </c>
      <c r="H890" s="119">
        <f t="shared" si="498"/>
        <v>45097</v>
      </c>
      <c r="I890" s="119">
        <f t="shared" si="485"/>
        <v>45068</v>
      </c>
      <c r="J890" s="120">
        <f t="shared" si="493"/>
        <v>20</v>
      </c>
      <c r="K890" s="120">
        <f t="shared" si="507"/>
        <v>20</v>
      </c>
      <c r="L890" s="8">
        <f t="shared" si="494"/>
        <v>1.0071003300000001</v>
      </c>
      <c r="M890" s="121">
        <f t="shared" si="508"/>
        <v>1.0083999100000001</v>
      </c>
      <c r="N890" s="121">
        <f t="shared" si="502"/>
        <v>1.2339489592575807</v>
      </c>
      <c r="O890" s="114">
        <f t="shared" si="504"/>
        <v>1.2427104</v>
      </c>
      <c r="P890" s="114">
        <f t="shared" si="486"/>
        <v>1119.30156132</v>
      </c>
      <c r="Q890" s="11">
        <f t="shared" si="499"/>
        <v>0</v>
      </c>
      <c r="R890" s="30">
        <f t="shared" si="495"/>
        <v>0</v>
      </c>
      <c r="S890" s="8">
        <f t="shared" si="487"/>
        <v>0</v>
      </c>
      <c r="T890" s="123">
        <f t="shared" si="496"/>
        <v>8.5599999999999996E-2</v>
      </c>
      <c r="U890" s="122">
        <f t="shared" si="503"/>
        <v>20</v>
      </c>
      <c r="V890" s="122">
        <v>252</v>
      </c>
      <c r="W890" s="121">
        <f t="shared" si="488"/>
        <v>1.0065397700000001</v>
      </c>
      <c r="X890" s="114">
        <f t="shared" si="489"/>
        <v>7.31997477</v>
      </c>
      <c r="Y890" s="114">
        <f t="shared" si="490"/>
        <v>0</v>
      </c>
      <c r="Z890" s="126" t="str">
        <f t="shared" si="500"/>
        <v>A+J=</v>
      </c>
      <c r="AA890" s="119">
        <f t="shared" si="501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3">
        <f t="shared" si="491"/>
        <v>45067</v>
      </c>
      <c r="B891" s="114">
        <f t="shared" si="483"/>
        <v>1126.6215360900001</v>
      </c>
      <c r="C891" s="114">
        <f t="shared" si="497"/>
        <v>900.69380711999997</v>
      </c>
      <c r="D891" s="115">
        <f t="shared" si="492"/>
        <v>6563.07</v>
      </c>
      <c r="E891" s="116">
        <f t="shared" si="505"/>
        <v>6609.67</v>
      </c>
      <c r="F891" s="117">
        <f t="shared" si="506"/>
        <v>45005</v>
      </c>
      <c r="G891" s="118">
        <f t="shared" si="484"/>
        <v>7.1003356660832573E-3</v>
      </c>
      <c r="H891" s="119">
        <f t="shared" si="498"/>
        <v>45097</v>
      </c>
      <c r="I891" s="119">
        <f t="shared" si="485"/>
        <v>45068</v>
      </c>
      <c r="J891" s="120">
        <f t="shared" si="493"/>
        <v>20</v>
      </c>
      <c r="K891" s="120">
        <f t="shared" si="507"/>
        <v>20</v>
      </c>
      <c r="L891" s="8">
        <f t="shared" si="494"/>
        <v>1.0071003300000001</v>
      </c>
      <c r="M891" s="121">
        <f t="shared" si="508"/>
        <v>1.0083999100000001</v>
      </c>
      <c r="N891" s="121">
        <f t="shared" si="502"/>
        <v>1.2339489592575807</v>
      </c>
      <c r="O891" s="114">
        <f t="shared" si="504"/>
        <v>1.2427104</v>
      </c>
      <c r="P891" s="114">
        <f t="shared" si="486"/>
        <v>1119.30156132</v>
      </c>
      <c r="Q891" s="11">
        <f t="shared" si="499"/>
        <v>0</v>
      </c>
      <c r="R891" s="30">
        <f t="shared" si="495"/>
        <v>0</v>
      </c>
      <c r="S891" s="8">
        <f t="shared" si="487"/>
        <v>0</v>
      </c>
      <c r="T891" s="123">
        <f t="shared" si="496"/>
        <v>8.5599999999999996E-2</v>
      </c>
      <c r="U891" s="122">
        <f t="shared" si="503"/>
        <v>20</v>
      </c>
      <c r="V891" s="122">
        <v>252</v>
      </c>
      <c r="W891" s="121">
        <f t="shared" si="488"/>
        <v>1.0065397700000001</v>
      </c>
      <c r="X891" s="114">
        <f t="shared" si="489"/>
        <v>7.31997477</v>
      </c>
      <c r="Y891" s="114">
        <f t="shared" si="490"/>
        <v>0</v>
      </c>
      <c r="Z891" s="126" t="str">
        <f t="shared" si="500"/>
        <v>A+J=</v>
      </c>
      <c r="AA891" s="119">
        <f t="shared" si="501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3">
        <f t="shared" si="491"/>
        <v>45068</v>
      </c>
      <c r="B892" s="114">
        <f t="shared" si="483"/>
        <v>1126.6215360900001</v>
      </c>
      <c r="C892" s="114">
        <f t="shared" si="497"/>
        <v>900.69380711999997</v>
      </c>
      <c r="D892" s="115">
        <f t="shared" si="492"/>
        <v>6563.07</v>
      </c>
      <c r="E892" s="116">
        <f t="shared" si="505"/>
        <v>6609.67</v>
      </c>
      <c r="F892" s="117">
        <f t="shared" si="506"/>
        <v>45005</v>
      </c>
      <c r="G892" s="118">
        <f t="shared" si="484"/>
        <v>7.1003356660832573E-3</v>
      </c>
      <c r="H892" s="119">
        <f t="shared" si="498"/>
        <v>45097</v>
      </c>
      <c r="I892" s="119">
        <f t="shared" si="485"/>
        <v>45068</v>
      </c>
      <c r="J892" s="120">
        <f t="shared" si="493"/>
        <v>20</v>
      </c>
      <c r="K892" s="120">
        <f t="shared" si="507"/>
        <v>20</v>
      </c>
      <c r="L892" s="8">
        <f t="shared" si="494"/>
        <v>1.0071003300000001</v>
      </c>
      <c r="M892" s="121">
        <f t="shared" si="508"/>
        <v>1.0083999100000001</v>
      </c>
      <c r="N892" s="121">
        <f t="shared" si="502"/>
        <v>1.2339489592575807</v>
      </c>
      <c r="O892" s="114">
        <f t="shared" si="504"/>
        <v>1.2427104</v>
      </c>
      <c r="P892" s="114">
        <f t="shared" si="486"/>
        <v>1119.30156132</v>
      </c>
      <c r="Q892" s="11">
        <f t="shared" si="499"/>
        <v>29</v>
      </c>
      <c r="R892" s="30">
        <f t="shared" si="495"/>
        <v>2.8375000000000001E-2</v>
      </c>
      <c r="S892" s="8">
        <f t="shared" si="487"/>
        <v>31.760181800000002</v>
      </c>
      <c r="T892" s="123">
        <f t="shared" si="496"/>
        <v>8.5599999999999996E-2</v>
      </c>
      <c r="U892" s="122">
        <f t="shared" si="503"/>
        <v>20</v>
      </c>
      <c r="V892" s="122">
        <v>252</v>
      </c>
      <c r="W892" s="121">
        <f t="shared" si="488"/>
        <v>1.0065397700000001</v>
      </c>
      <c r="X892" s="114">
        <f t="shared" si="489"/>
        <v>7.31997477</v>
      </c>
      <c r="Y892" s="114">
        <f t="shared" si="490"/>
        <v>39.08015657</v>
      </c>
      <c r="Z892" s="126" t="str">
        <f t="shared" si="500"/>
        <v>A+J=</v>
      </c>
      <c r="AA892" s="119">
        <f t="shared" si="501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3">
        <f t="shared" si="491"/>
        <v>45069</v>
      </c>
      <c r="B893" s="114">
        <f t="shared" si="483"/>
        <v>1088.2267412000001</v>
      </c>
      <c r="C893" s="114">
        <f t="shared" si="497"/>
        <v>875.13662035000004</v>
      </c>
      <c r="D893" s="115">
        <f t="shared" si="492"/>
        <v>6609.67</v>
      </c>
      <c r="E893" s="116">
        <f t="shared" si="505"/>
        <v>6649.99</v>
      </c>
      <c r="F893" s="117">
        <f t="shared" si="506"/>
        <v>45038</v>
      </c>
      <c r="G893" s="118">
        <f t="shared" si="484"/>
        <v>6.1001532602988906E-3</v>
      </c>
      <c r="H893" s="119">
        <f t="shared" si="498"/>
        <v>45097</v>
      </c>
      <c r="I893" s="119">
        <f t="shared" si="485"/>
        <v>45097</v>
      </c>
      <c r="J893" s="120">
        <f t="shared" si="493"/>
        <v>20</v>
      </c>
      <c r="K893" s="120">
        <f t="shared" si="507"/>
        <v>1</v>
      </c>
      <c r="L893" s="8">
        <f t="shared" si="494"/>
        <v>1.00030412</v>
      </c>
      <c r="M893" s="121">
        <f t="shared" si="508"/>
        <v>1.0071003300000001</v>
      </c>
      <c r="N893" s="121">
        <f t="shared" si="502"/>
        <v>1.2427104040714663</v>
      </c>
      <c r="O893" s="114">
        <f t="shared" si="504"/>
        <v>1.24308833</v>
      </c>
      <c r="P893" s="114">
        <f t="shared" si="486"/>
        <v>1087.87211991</v>
      </c>
      <c r="Q893" s="11">
        <f t="shared" si="499"/>
        <v>0</v>
      </c>
      <c r="R893" s="30">
        <f t="shared" si="495"/>
        <v>0</v>
      </c>
      <c r="S893" s="8">
        <f t="shared" si="487"/>
        <v>0</v>
      </c>
      <c r="T893" s="123">
        <f t="shared" si="496"/>
        <v>8.5599999999999996E-2</v>
      </c>
      <c r="U893" s="122">
        <f t="shared" si="503"/>
        <v>1</v>
      </c>
      <c r="V893" s="122">
        <v>252</v>
      </c>
      <c r="W893" s="121">
        <f t="shared" si="488"/>
        <v>1.0003259769999999</v>
      </c>
      <c r="X893" s="114">
        <f t="shared" si="489"/>
        <v>0.35462128999999998</v>
      </c>
      <c r="Y893" s="114">
        <f t="shared" si="490"/>
        <v>0</v>
      </c>
      <c r="Z893" s="126" t="str">
        <f t="shared" si="500"/>
        <v>A+J=</v>
      </c>
      <c r="AA893" s="119">
        <f t="shared" si="501"/>
        <v>45097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3">
        <f t="shared" si="491"/>
        <v>45070</v>
      </c>
      <c r="B894" s="114">
        <f t="shared" si="483"/>
        <v>1088.9125476900001</v>
      </c>
      <c r="C894" s="114">
        <f t="shared" si="497"/>
        <v>875.13662035000004</v>
      </c>
      <c r="D894" s="115">
        <f t="shared" si="492"/>
        <v>6609.67</v>
      </c>
      <c r="E894" s="116">
        <f t="shared" si="505"/>
        <v>6649.99</v>
      </c>
      <c r="F894" s="117">
        <f t="shared" si="506"/>
        <v>45038</v>
      </c>
      <c r="G894" s="118">
        <f t="shared" si="484"/>
        <v>6.1001532602988906E-3</v>
      </c>
      <c r="H894" s="119">
        <f t="shared" si="498"/>
        <v>45097</v>
      </c>
      <c r="I894" s="119">
        <f t="shared" si="485"/>
        <v>45097</v>
      </c>
      <c r="J894" s="120">
        <f t="shared" si="493"/>
        <v>20</v>
      </c>
      <c r="K894" s="120">
        <f t="shared" si="507"/>
        <v>2</v>
      </c>
      <c r="L894" s="8">
        <f t="shared" si="494"/>
        <v>1.0006083400000001</v>
      </c>
      <c r="M894" s="121">
        <f t="shared" si="508"/>
        <v>1.0071003300000001</v>
      </c>
      <c r="N894" s="121">
        <f t="shared" si="502"/>
        <v>1.2427104040714663</v>
      </c>
      <c r="O894" s="114">
        <f t="shared" si="504"/>
        <v>1.24346639</v>
      </c>
      <c r="P894" s="114">
        <f t="shared" si="486"/>
        <v>1088.2029740600001</v>
      </c>
      <c r="Q894" s="11">
        <f t="shared" si="499"/>
        <v>0</v>
      </c>
      <c r="R894" s="30">
        <f t="shared" si="495"/>
        <v>0</v>
      </c>
      <c r="S894" s="8">
        <f t="shared" si="487"/>
        <v>0</v>
      </c>
      <c r="T894" s="123">
        <f t="shared" si="496"/>
        <v>8.5599999999999996E-2</v>
      </c>
      <c r="U894" s="122">
        <f t="shared" si="503"/>
        <v>2</v>
      </c>
      <c r="V894" s="122">
        <v>252</v>
      </c>
      <c r="W894" s="121">
        <f t="shared" si="488"/>
        <v>1.00065206</v>
      </c>
      <c r="X894" s="114">
        <f t="shared" si="489"/>
        <v>0.70957362999999996</v>
      </c>
      <c r="Y894" s="114">
        <f t="shared" si="490"/>
        <v>0</v>
      </c>
      <c r="Z894" s="126" t="str">
        <f t="shared" si="500"/>
        <v>A+J=</v>
      </c>
      <c r="AA894" s="119">
        <f t="shared" si="501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3">
        <f t="shared" si="491"/>
        <v>45071</v>
      </c>
      <c r="B895" s="114">
        <f t="shared" si="483"/>
        <v>1089.5987827800002</v>
      </c>
      <c r="C895" s="114">
        <f t="shared" si="497"/>
        <v>875.13662035000004</v>
      </c>
      <c r="D895" s="115">
        <f t="shared" si="492"/>
        <v>6609.67</v>
      </c>
      <c r="E895" s="116">
        <f t="shared" si="505"/>
        <v>6649.99</v>
      </c>
      <c r="F895" s="117">
        <f t="shared" si="506"/>
        <v>45038</v>
      </c>
      <c r="G895" s="118">
        <f t="shared" si="484"/>
        <v>6.1001532602988906E-3</v>
      </c>
      <c r="H895" s="119">
        <f t="shared" si="498"/>
        <v>45097</v>
      </c>
      <c r="I895" s="119">
        <f t="shared" si="485"/>
        <v>45097</v>
      </c>
      <c r="J895" s="120">
        <f t="shared" si="493"/>
        <v>20</v>
      </c>
      <c r="K895" s="120">
        <f t="shared" si="507"/>
        <v>3</v>
      </c>
      <c r="L895" s="8">
        <f t="shared" si="494"/>
        <v>1.0009126500000001</v>
      </c>
      <c r="M895" s="121">
        <f t="shared" si="508"/>
        <v>1.0071003300000001</v>
      </c>
      <c r="N895" s="121">
        <f t="shared" si="502"/>
        <v>1.2427104040714663</v>
      </c>
      <c r="O895" s="114">
        <f t="shared" si="504"/>
        <v>1.2438445600000001</v>
      </c>
      <c r="P895" s="114">
        <f t="shared" si="486"/>
        <v>1088.5339244700001</v>
      </c>
      <c r="Q895" s="11">
        <f t="shared" si="499"/>
        <v>0</v>
      </c>
      <c r="R895" s="30">
        <f t="shared" si="495"/>
        <v>0</v>
      </c>
      <c r="S895" s="8">
        <f t="shared" si="487"/>
        <v>0</v>
      </c>
      <c r="T895" s="123">
        <f t="shared" si="496"/>
        <v>8.5599999999999996E-2</v>
      </c>
      <c r="U895" s="122">
        <f t="shared" si="503"/>
        <v>3</v>
      </c>
      <c r="V895" s="122">
        <v>252</v>
      </c>
      <c r="W895" s="121">
        <f t="shared" si="488"/>
        <v>1.00097825</v>
      </c>
      <c r="X895" s="114">
        <f t="shared" si="489"/>
        <v>1.06485831</v>
      </c>
      <c r="Y895" s="114">
        <f t="shared" si="490"/>
        <v>0</v>
      </c>
      <c r="Z895" s="126" t="str">
        <f t="shared" si="500"/>
        <v>A+J=</v>
      </c>
      <c r="AA895" s="119">
        <f t="shared" si="501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3">
        <f t="shared" si="491"/>
        <v>45072</v>
      </c>
      <c r="B896" s="114">
        <f t="shared" si="483"/>
        <v>1090.2854543600001</v>
      </c>
      <c r="C896" s="114">
        <f t="shared" si="497"/>
        <v>875.13662035000004</v>
      </c>
      <c r="D896" s="115">
        <f t="shared" si="492"/>
        <v>6609.67</v>
      </c>
      <c r="E896" s="116">
        <f t="shared" si="505"/>
        <v>6649.99</v>
      </c>
      <c r="F896" s="117">
        <f t="shared" si="506"/>
        <v>45038</v>
      </c>
      <c r="G896" s="118">
        <f t="shared" si="484"/>
        <v>6.1001532602988906E-3</v>
      </c>
      <c r="H896" s="119">
        <f t="shared" si="498"/>
        <v>45097</v>
      </c>
      <c r="I896" s="119">
        <f t="shared" si="485"/>
        <v>45097</v>
      </c>
      <c r="J896" s="120">
        <f t="shared" si="493"/>
        <v>20</v>
      </c>
      <c r="K896" s="120">
        <f t="shared" si="507"/>
        <v>4</v>
      </c>
      <c r="L896" s="8">
        <f t="shared" si="494"/>
        <v>1.0012170600000001</v>
      </c>
      <c r="M896" s="121">
        <f t="shared" si="508"/>
        <v>1.0071003300000001</v>
      </c>
      <c r="N896" s="121">
        <f t="shared" si="502"/>
        <v>1.2427104040714663</v>
      </c>
      <c r="O896" s="114">
        <f t="shared" si="504"/>
        <v>1.2442228500000001</v>
      </c>
      <c r="P896" s="114">
        <f t="shared" si="486"/>
        <v>1088.8649799100001</v>
      </c>
      <c r="Q896" s="11">
        <f t="shared" si="499"/>
        <v>0</v>
      </c>
      <c r="R896" s="30">
        <f t="shared" si="495"/>
        <v>0</v>
      </c>
      <c r="S896" s="8">
        <f t="shared" si="487"/>
        <v>0</v>
      </c>
      <c r="T896" s="123">
        <f t="shared" si="496"/>
        <v>8.5599999999999996E-2</v>
      </c>
      <c r="U896" s="122">
        <f t="shared" si="503"/>
        <v>4</v>
      </c>
      <c r="V896" s="122">
        <v>252</v>
      </c>
      <c r="W896" s="121">
        <f t="shared" si="488"/>
        <v>1.0013045460000001</v>
      </c>
      <c r="X896" s="114">
        <f t="shared" si="489"/>
        <v>1.4204744499999999</v>
      </c>
      <c r="Y896" s="114">
        <f t="shared" si="490"/>
        <v>0</v>
      </c>
      <c r="Z896" s="126" t="str">
        <f t="shared" si="500"/>
        <v>A+J=</v>
      </c>
      <c r="AA896" s="119">
        <f t="shared" si="501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3">
        <f t="shared" si="491"/>
        <v>45073</v>
      </c>
      <c r="B897" s="114">
        <f t="shared" si="483"/>
        <v>1090.9725626099998</v>
      </c>
      <c r="C897" s="114">
        <f t="shared" si="497"/>
        <v>875.13662035000004</v>
      </c>
      <c r="D897" s="115">
        <f t="shared" si="492"/>
        <v>6609.67</v>
      </c>
      <c r="E897" s="116">
        <f t="shared" si="505"/>
        <v>6649.99</v>
      </c>
      <c r="F897" s="117">
        <f t="shared" si="506"/>
        <v>45038</v>
      </c>
      <c r="G897" s="118">
        <f t="shared" si="484"/>
        <v>6.1001532602988906E-3</v>
      </c>
      <c r="H897" s="119">
        <f t="shared" si="498"/>
        <v>45097</v>
      </c>
      <c r="I897" s="119">
        <f t="shared" si="485"/>
        <v>45097</v>
      </c>
      <c r="J897" s="120">
        <f t="shared" si="493"/>
        <v>20</v>
      </c>
      <c r="K897" s="120">
        <f t="shared" si="507"/>
        <v>5</v>
      </c>
      <c r="L897" s="8">
        <f t="shared" si="494"/>
        <v>1.00152156</v>
      </c>
      <c r="M897" s="121">
        <f t="shared" si="508"/>
        <v>1.0071003300000001</v>
      </c>
      <c r="N897" s="121">
        <f t="shared" si="502"/>
        <v>1.2427104040714663</v>
      </c>
      <c r="O897" s="114">
        <f t="shared" si="504"/>
        <v>1.24460126</v>
      </c>
      <c r="P897" s="114">
        <f t="shared" si="486"/>
        <v>1089.19614035</v>
      </c>
      <c r="Q897" s="11">
        <f t="shared" si="499"/>
        <v>0</v>
      </c>
      <c r="R897" s="30">
        <f t="shared" si="495"/>
        <v>0</v>
      </c>
      <c r="S897" s="8">
        <f t="shared" si="487"/>
        <v>0</v>
      </c>
      <c r="T897" s="123">
        <f t="shared" si="496"/>
        <v>8.5599999999999996E-2</v>
      </c>
      <c r="U897" s="122">
        <f t="shared" si="503"/>
        <v>5</v>
      </c>
      <c r="V897" s="122">
        <v>252</v>
      </c>
      <c r="W897" s="121">
        <f t="shared" si="488"/>
        <v>1.0016309480000001</v>
      </c>
      <c r="X897" s="114">
        <f t="shared" si="489"/>
        <v>1.7764222599999999</v>
      </c>
      <c r="Y897" s="114">
        <f t="shared" si="490"/>
        <v>0</v>
      </c>
      <c r="Z897" s="126" t="str">
        <f t="shared" si="500"/>
        <v>A+J=</v>
      </c>
      <c r="AA897" s="119">
        <f t="shared" si="501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3">
        <f t="shared" si="491"/>
        <v>45074</v>
      </c>
      <c r="B898" s="114">
        <f t="shared" si="483"/>
        <v>1090.9725626099998</v>
      </c>
      <c r="C898" s="114">
        <f t="shared" si="497"/>
        <v>875.13662035000004</v>
      </c>
      <c r="D898" s="115">
        <f t="shared" si="492"/>
        <v>6609.67</v>
      </c>
      <c r="E898" s="116">
        <f t="shared" si="505"/>
        <v>6649.99</v>
      </c>
      <c r="F898" s="117">
        <f t="shared" si="506"/>
        <v>45038</v>
      </c>
      <c r="G898" s="118">
        <f t="shared" si="484"/>
        <v>6.1001532602988906E-3</v>
      </c>
      <c r="H898" s="119">
        <f t="shared" si="498"/>
        <v>45097</v>
      </c>
      <c r="I898" s="119">
        <f t="shared" si="485"/>
        <v>45097</v>
      </c>
      <c r="J898" s="120">
        <f t="shared" si="493"/>
        <v>20</v>
      </c>
      <c r="K898" s="120">
        <f t="shared" si="507"/>
        <v>5</v>
      </c>
      <c r="L898" s="8">
        <f t="shared" si="494"/>
        <v>1.00152156</v>
      </c>
      <c r="M898" s="121">
        <f t="shared" si="508"/>
        <v>1.0071003300000001</v>
      </c>
      <c r="N898" s="121">
        <f t="shared" si="502"/>
        <v>1.2427104040714663</v>
      </c>
      <c r="O898" s="114">
        <f t="shared" si="504"/>
        <v>1.24460126</v>
      </c>
      <c r="P898" s="114">
        <f t="shared" si="486"/>
        <v>1089.19614035</v>
      </c>
      <c r="Q898" s="11">
        <f t="shared" si="499"/>
        <v>0</v>
      </c>
      <c r="R898" s="30">
        <f t="shared" si="495"/>
        <v>0</v>
      </c>
      <c r="S898" s="8">
        <f t="shared" si="487"/>
        <v>0</v>
      </c>
      <c r="T898" s="123">
        <f t="shared" si="496"/>
        <v>8.5599999999999996E-2</v>
      </c>
      <c r="U898" s="122">
        <f t="shared" si="503"/>
        <v>5</v>
      </c>
      <c r="V898" s="122">
        <v>252</v>
      </c>
      <c r="W898" s="121">
        <f t="shared" si="488"/>
        <v>1.0016309480000001</v>
      </c>
      <c r="X898" s="114">
        <f t="shared" si="489"/>
        <v>1.7764222599999999</v>
      </c>
      <c r="Y898" s="114">
        <f t="shared" si="490"/>
        <v>0</v>
      </c>
      <c r="Z898" s="126" t="str">
        <f t="shared" si="500"/>
        <v>A+J=</v>
      </c>
      <c r="AA898" s="119">
        <f t="shared" si="501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3">
        <f t="shared" si="491"/>
        <v>45075</v>
      </c>
      <c r="B899" s="114">
        <f t="shared" si="483"/>
        <v>1090.9725626099998</v>
      </c>
      <c r="C899" s="114">
        <f t="shared" si="497"/>
        <v>875.13662035000004</v>
      </c>
      <c r="D899" s="115">
        <f t="shared" si="492"/>
        <v>6609.67</v>
      </c>
      <c r="E899" s="116">
        <f t="shared" si="505"/>
        <v>6649.99</v>
      </c>
      <c r="F899" s="117">
        <f t="shared" si="506"/>
        <v>45038</v>
      </c>
      <c r="G899" s="118">
        <f t="shared" si="484"/>
        <v>6.1001532602988906E-3</v>
      </c>
      <c r="H899" s="119">
        <f t="shared" si="498"/>
        <v>45097</v>
      </c>
      <c r="I899" s="119">
        <f t="shared" si="485"/>
        <v>45097</v>
      </c>
      <c r="J899" s="120">
        <f t="shared" si="493"/>
        <v>20</v>
      </c>
      <c r="K899" s="120">
        <f t="shared" si="507"/>
        <v>5</v>
      </c>
      <c r="L899" s="8">
        <f t="shared" si="494"/>
        <v>1.00152156</v>
      </c>
      <c r="M899" s="121">
        <f t="shared" si="508"/>
        <v>1.0071003300000001</v>
      </c>
      <c r="N899" s="121">
        <f t="shared" si="502"/>
        <v>1.2427104040714663</v>
      </c>
      <c r="O899" s="114">
        <f t="shared" si="504"/>
        <v>1.24460126</v>
      </c>
      <c r="P899" s="114">
        <f t="shared" si="486"/>
        <v>1089.19614035</v>
      </c>
      <c r="Q899" s="11">
        <f t="shared" si="499"/>
        <v>0</v>
      </c>
      <c r="R899" s="30">
        <f t="shared" si="495"/>
        <v>0</v>
      </c>
      <c r="S899" s="8">
        <f t="shared" si="487"/>
        <v>0</v>
      </c>
      <c r="T899" s="123">
        <f t="shared" si="496"/>
        <v>8.5599999999999996E-2</v>
      </c>
      <c r="U899" s="122">
        <f t="shared" si="503"/>
        <v>5</v>
      </c>
      <c r="V899" s="122">
        <v>252</v>
      </c>
      <c r="W899" s="121">
        <f t="shared" si="488"/>
        <v>1.0016309480000001</v>
      </c>
      <c r="X899" s="114">
        <f t="shared" si="489"/>
        <v>1.7764222599999999</v>
      </c>
      <c r="Y899" s="114">
        <f t="shared" si="490"/>
        <v>0</v>
      </c>
      <c r="Z899" s="126" t="str">
        <f t="shared" si="500"/>
        <v>A+J=</v>
      </c>
      <c r="AA899" s="119">
        <f t="shared" si="501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3">
        <f t="shared" si="491"/>
        <v>45076</v>
      </c>
      <c r="B900" s="114">
        <f t="shared" si="483"/>
        <v>1091.6600913299999</v>
      </c>
      <c r="C900" s="114">
        <f t="shared" si="497"/>
        <v>875.13662035000004</v>
      </c>
      <c r="D900" s="115">
        <f t="shared" si="492"/>
        <v>6609.67</v>
      </c>
      <c r="E900" s="116">
        <f t="shared" si="505"/>
        <v>6649.99</v>
      </c>
      <c r="F900" s="117">
        <f t="shared" si="506"/>
        <v>45038</v>
      </c>
      <c r="G900" s="118">
        <f t="shared" si="484"/>
        <v>6.1001532602988906E-3</v>
      </c>
      <c r="H900" s="119">
        <f t="shared" si="498"/>
        <v>45097</v>
      </c>
      <c r="I900" s="119">
        <f t="shared" si="485"/>
        <v>45097</v>
      </c>
      <c r="J900" s="120">
        <f t="shared" si="493"/>
        <v>20</v>
      </c>
      <c r="K900" s="120">
        <f t="shared" si="507"/>
        <v>6</v>
      </c>
      <c r="L900" s="8">
        <f t="shared" si="494"/>
        <v>1.0018261500000001</v>
      </c>
      <c r="M900" s="121">
        <f t="shared" si="508"/>
        <v>1.0071003300000001</v>
      </c>
      <c r="N900" s="121">
        <f t="shared" si="502"/>
        <v>1.2427104040714663</v>
      </c>
      <c r="O900" s="114">
        <f t="shared" si="504"/>
        <v>1.24497977</v>
      </c>
      <c r="P900" s="114">
        <f t="shared" si="486"/>
        <v>1089.52738832</v>
      </c>
      <c r="Q900" s="11">
        <f t="shared" si="499"/>
        <v>0</v>
      </c>
      <c r="R900" s="30">
        <f t="shared" si="495"/>
        <v>0</v>
      </c>
      <c r="S900" s="8">
        <f t="shared" si="487"/>
        <v>0</v>
      </c>
      <c r="T900" s="123">
        <f t="shared" si="496"/>
        <v>8.5599999999999996E-2</v>
      </c>
      <c r="U900" s="122">
        <f t="shared" si="503"/>
        <v>6</v>
      </c>
      <c r="V900" s="122">
        <v>252</v>
      </c>
      <c r="W900" s="121">
        <f t="shared" si="488"/>
        <v>1.0019574570000001</v>
      </c>
      <c r="X900" s="114">
        <f t="shared" si="489"/>
        <v>2.1327030100000002</v>
      </c>
      <c r="Y900" s="114">
        <f t="shared" si="490"/>
        <v>0</v>
      </c>
      <c r="Z900" s="126" t="str">
        <f t="shared" si="500"/>
        <v>A+J=</v>
      </c>
      <c r="AA900" s="119">
        <f t="shared" si="501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3">
        <f t="shared" si="491"/>
        <v>45077</v>
      </c>
      <c r="B901" s="114">
        <f t="shared" si="483"/>
        <v>1092.3480571299999</v>
      </c>
      <c r="C901" s="114">
        <f t="shared" si="497"/>
        <v>875.13662035000004</v>
      </c>
      <c r="D901" s="115">
        <f t="shared" si="492"/>
        <v>6609.67</v>
      </c>
      <c r="E901" s="116">
        <f t="shared" si="505"/>
        <v>6649.99</v>
      </c>
      <c r="F901" s="117">
        <f t="shared" si="506"/>
        <v>45038</v>
      </c>
      <c r="G901" s="118">
        <f t="shared" si="484"/>
        <v>6.1001532602988906E-3</v>
      </c>
      <c r="H901" s="119">
        <f t="shared" si="498"/>
        <v>45097</v>
      </c>
      <c r="I901" s="119">
        <f t="shared" si="485"/>
        <v>45097</v>
      </c>
      <c r="J901" s="120">
        <f t="shared" si="493"/>
        <v>20</v>
      </c>
      <c r="K901" s="120">
        <f t="shared" si="507"/>
        <v>7</v>
      </c>
      <c r="L901" s="8">
        <f t="shared" si="494"/>
        <v>1.00213083</v>
      </c>
      <c r="M901" s="121">
        <f t="shared" si="508"/>
        <v>1.0071003300000001</v>
      </c>
      <c r="N901" s="121">
        <f t="shared" si="502"/>
        <v>1.2427104040714663</v>
      </c>
      <c r="O901" s="114">
        <f t="shared" si="504"/>
        <v>1.2453584</v>
      </c>
      <c r="P901" s="114">
        <f t="shared" si="486"/>
        <v>1089.8587413</v>
      </c>
      <c r="Q901" s="11">
        <f t="shared" si="499"/>
        <v>0</v>
      </c>
      <c r="R901" s="30">
        <f t="shared" si="495"/>
        <v>0</v>
      </c>
      <c r="S901" s="8">
        <f t="shared" si="487"/>
        <v>0</v>
      </c>
      <c r="T901" s="123">
        <f t="shared" si="496"/>
        <v>8.5599999999999996E-2</v>
      </c>
      <c r="U901" s="122">
        <f t="shared" si="503"/>
        <v>7</v>
      </c>
      <c r="V901" s="122">
        <v>252</v>
      </c>
      <c r="W901" s="121">
        <f t="shared" si="488"/>
        <v>1.0022840719999999</v>
      </c>
      <c r="X901" s="114">
        <f t="shared" si="489"/>
        <v>2.4893158299999998</v>
      </c>
      <c r="Y901" s="114">
        <f t="shared" si="490"/>
        <v>0</v>
      </c>
      <c r="Z901" s="126" t="str">
        <f t="shared" si="500"/>
        <v>A+J=</v>
      </c>
      <c r="AA901" s="119">
        <f t="shared" si="501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3">
        <f t="shared" si="491"/>
        <v>45078</v>
      </c>
      <c r="B902" s="114">
        <f t="shared" si="483"/>
        <v>1093.03647009</v>
      </c>
      <c r="C902" s="114">
        <f t="shared" si="497"/>
        <v>875.13662035000004</v>
      </c>
      <c r="D902" s="115">
        <f t="shared" si="492"/>
        <v>6609.67</v>
      </c>
      <c r="E902" s="116">
        <f t="shared" si="505"/>
        <v>6649.99</v>
      </c>
      <c r="F902" s="117">
        <f t="shared" si="506"/>
        <v>45038</v>
      </c>
      <c r="G902" s="118">
        <f t="shared" si="484"/>
        <v>6.1001532602988906E-3</v>
      </c>
      <c r="H902" s="119">
        <f t="shared" si="498"/>
        <v>45097</v>
      </c>
      <c r="I902" s="119">
        <f t="shared" si="485"/>
        <v>45097</v>
      </c>
      <c r="J902" s="120">
        <f t="shared" si="493"/>
        <v>20</v>
      </c>
      <c r="K902" s="120">
        <f t="shared" si="507"/>
        <v>8</v>
      </c>
      <c r="L902" s="8">
        <f t="shared" si="494"/>
        <v>1.00243561</v>
      </c>
      <c r="M902" s="121">
        <f t="shared" si="508"/>
        <v>1.0071003300000001</v>
      </c>
      <c r="N902" s="121">
        <f t="shared" si="502"/>
        <v>1.2427104040714663</v>
      </c>
      <c r="O902" s="114">
        <f t="shared" si="504"/>
        <v>1.24573716</v>
      </c>
      <c r="P902" s="114">
        <f t="shared" si="486"/>
        <v>1090.19020804</v>
      </c>
      <c r="Q902" s="11">
        <f t="shared" si="499"/>
        <v>0</v>
      </c>
      <c r="R902" s="30">
        <f t="shared" si="495"/>
        <v>0</v>
      </c>
      <c r="S902" s="8">
        <f t="shared" si="487"/>
        <v>0</v>
      </c>
      <c r="T902" s="123">
        <f t="shared" si="496"/>
        <v>8.5599999999999996E-2</v>
      </c>
      <c r="U902" s="122">
        <f t="shared" si="503"/>
        <v>8</v>
      </c>
      <c r="V902" s="122">
        <v>252</v>
      </c>
      <c r="W902" s="121">
        <f t="shared" si="488"/>
        <v>1.002610794</v>
      </c>
      <c r="X902" s="114">
        <f t="shared" si="489"/>
        <v>2.84626205</v>
      </c>
      <c r="Y902" s="114">
        <f t="shared" si="490"/>
        <v>0</v>
      </c>
      <c r="Z902" s="126" t="str">
        <f t="shared" si="500"/>
        <v>A+J=</v>
      </c>
      <c r="AA902" s="119">
        <f t="shared" si="501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3">
        <f t="shared" si="491"/>
        <v>45079</v>
      </c>
      <c r="B903" s="114">
        <f t="shared" si="483"/>
        <v>1093.72529424</v>
      </c>
      <c r="C903" s="114">
        <f t="shared" si="497"/>
        <v>875.13662035000004</v>
      </c>
      <c r="D903" s="115">
        <f t="shared" si="492"/>
        <v>6609.67</v>
      </c>
      <c r="E903" s="116">
        <f t="shared" si="505"/>
        <v>6649.99</v>
      </c>
      <c r="F903" s="117">
        <f t="shared" si="506"/>
        <v>45038</v>
      </c>
      <c r="G903" s="118">
        <f t="shared" si="484"/>
        <v>6.1001532602988906E-3</v>
      </c>
      <c r="H903" s="119">
        <f t="shared" si="498"/>
        <v>45097</v>
      </c>
      <c r="I903" s="119">
        <f t="shared" si="485"/>
        <v>45097</v>
      </c>
      <c r="J903" s="120">
        <f t="shared" si="493"/>
        <v>20</v>
      </c>
      <c r="K903" s="120">
        <f t="shared" si="507"/>
        <v>9</v>
      </c>
      <c r="L903" s="8">
        <f t="shared" si="494"/>
        <v>1.00274047</v>
      </c>
      <c r="M903" s="121">
        <f t="shared" si="508"/>
        <v>1.0071003300000001</v>
      </c>
      <c r="N903" s="121">
        <f t="shared" si="502"/>
        <v>1.2427104040714663</v>
      </c>
      <c r="O903" s="114">
        <f t="shared" si="504"/>
        <v>1.2461160099999999</v>
      </c>
      <c r="P903" s="114">
        <f t="shared" si="486"/>
        <v>1090.5217535500001</v>
      </c>
      <c r="Q903" s="11">
        <f t="shared" si="499"/>
        <v>0</v>
      </c>
      <c r="R903" s="30">
        <f t="shared" si="495"/>
        <v>0</v>
      </c>
      <c r="S903" s="8">
        <f t="shared" si="487"/>
        <v>0</v>
      </c>
      <c r="T903" s="123">
        <f t="shared" si="496"/>
        <v>8.5599999999999996E-2</v>
      </c>
      <c r="U903" s="122">
        <f t="shared" si="503"/>
        <v>9</v>
      </c>
      <c r="V903" s="122">
        <v>252</v>
      </c>
      <c r="W903" s="121">
        <f t="shared" si="488"/>
        <v>1.0029376219999999</v>
      </c>
      <c r="X903" s="114">
        <f t="shared" si="489"/>
        <v>3.2035406900000001</v>
      </c>
      <c r="Y903" s="114">
        <f t="shared" si="490"/>
        <v>0</v>
      </c>
      <c r="Z903" s="126" t="str">
        <f t="shared" si="500"/>
        <v>A+J=</v>
      </c>
      <c r="AA903" s="119">
        <f t="shared" si="501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3">
        <f t="shared" si="491"/>
        <v>45080</v>
      </c>
      <c r="B904" s="114">
        <f t="shared" si="483"/>
        <v>1094.4145648799999</v>
      </c>
      <c r="C904" s="114">
        <f t="shared" si="497"/>
        <v>875.13662035000004</v>
      </c>
      <c r="D904" s="115">
        <f t="shared" si="492"/>
        <v>6609.67</v>
      </c>
      <c r="E904" s="116">
        <f t="shared" si="505"/>
        <v>6649.99</v>
      </c>
      <c r="F904" s="117">
        <f t="shared" si="506"/>
        <v>45038</v>
      </c>
      <c r="G904" s="118">
        <f t="shared" si="484"/>
        <v>6.1001532602988906E-3</v>
      </c>
      <c r="H904" s="119">
        <f t="shared" si="498"/>
        <v>45097</v>
      </c>
      <c r="I904" s="119">
        <f t="shared" si="485"/>
        <v>45097</v>
      </c>
      <c r="J904" s="120">
        <f t="shared" si="493"/>
        <v>20</v>
      </c>
      <c r="K904" s="120">
        <f t="shared" si="507"/>
        <v>10</v>
      </c>
      <c r="L904" s="8">
        <f t="shared" si="494"/>
        <v>1.00304543</v>
      </c>
      <c r="M904" s="121">
        <f t="shared" si="508"/>
        <v>1.0071003300000001</v>
      </c>
      <c r="N904" s="121">
        <f t="shared" si="502"/>
        <v>1.2427104040714663</v>
      </c>
      <c r="O904" s="114">
        <f t="shared" si="504"/>
        <v>1.24649499</v>
      </c>
      <c r="P904" s="114">
        <f t="shared" si="486"/>
        <v>1090.85341283</v>
      </c>
      <c r="Q904" s="11">
        <f t="shared" si="499"/>
        <v>0</v>
      </c>
      <c r="R904" s="30">
        <f t="shared" si="495"/>
        <v>0</v>
      </c>
      <c r="S904" s="8">
        <f t="shared" si="487"/>
        <v>0</v>
      </c>
      <c r="T904" s="123">
        <f t="shared" si="496"/>
        <v>8.5599999999999996E-2</v>
      </c>
      <c r="U904" s="122">
        <f t="shared" si="503"/>
        <v>10</v>
      </c>
      <c r="V904" s="122">
        <v>252</v>
      </c>
      <c r="W904" s="121">
        <f t="shared" si="488"/>
        <v>1.003264556</v>
      </c>
      <c r="X904" s="114">
        <f t="shared" si="489"/>
        <v>3.56115205</v>
      </c>
      <c r="Y904" s="114">
        <f t="shared" si="490"/>
        <v>0</v>
      </c>
      <c r="Z904" s="126" t="str">
        <f t="shared" si="500"/>
        <v>A+J=</v>
      </c>
      <c r="AA904" s="119">
        <f t="shared" si="501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3">
        <f t="shared" si="491"/>
        <v>45081</v>
      </c>
      <c r="B905" s="114">
        <f t="shared" si="483"/>
        <v>1094.4145648799999</v>
      </c>
      <c r="C905" s="114">
        <f t="shared" si="497"/>
        <v>875.13662035000004</v>
      </c>
      <c r="D905" s="115">
        <f t="shared" si="492"/>
        <v>6609.67</v>
      </c>
      <c r="E905" s="116">
        <f t="shared" si="505"/>
        <v>6649.99</v>
      </c>
      <c r="F905" s="117">
        <f t="shared" si="506"/>
        <v>45038</v>
      </c>
      <c r="G905" s="118">
        <f t="shared" si="484"/>
        <v>6.1001532602988906E-3</v>
      </c>
      <c r="H905" s="119">
        <f t="shared" si="498"/>
        <v>45097</v>
      </c>
      <c r="I905" s="119">
        <f t="shared" si="485"/>
        <v>45097</v>
      </c>
      <c r="J905" s="120">
        <f t="shared" si="493"/>
        <v>20</v>
      </c>
      <c r="K905" s="120">
        <f t="shared" si="507"/>
        <v>10</v>
      </c>
      <c r="L905" s="8">
        <f t="shared" si="494"/>
        <v>1.00304543</v>
      </c>
      <c r="M905" s="121">
        <f t="shared" si="508"/>
        <v>1.0071003300000001</v>
      </c>
      <c r="N905" s="121">
        <f t="shared" si="502"/>
        <v>1.2427104040714663</v>
      </c>
      <c r="O905" s="114">
        <f t="shared" si="504"/>
        <v>1.24649499</v>
      </c>
      <c r="P905" s="114">
        <f t="shared" si="486"/>
        <v>1090.85341283</v>
      </c>
      <c r="Q905" s="11">
        <f t="shared" si="499"/>
        <v>0</v>
      </c>
      <c r="R905" s="30">
        <f t="shared" si="495"/>
        <v>0</v>
      </c>
      <c r="S905" s="8">
        <f t="shared" si="487"/>
        <v>0</v>
      </c>
      <c r="T905" s="123">
        <f t="shared" si="496"/>
        <v>8.5599999999999996E-2</v>
      </c>
      <c r="U905" s="122">
        <f t="shared" si="503"/>
        <v>10</v>
      </c>
      <c r="V905" s="122">
        <v>252</v>
      </c>
      <c r="W905" s="121">
        <f t="shared" si="488"/>
        <v>1.003264556</v>
      </c>
      <c r="X905" s="114">
        <f t="shared" si="489"/>
        <v>3.56115205</v>
      </c>
      <c r="Y905" s="114">
        <f t="shared" si="490"/>
        <v>0</v>
      </c>
      <c r="Z905" s="126" t="str">
        <f t="shared" si="500"/>
        <v>A+J=</v>
      </c>
      <c r="AA905" s="119">
        <f t="shared" si="501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3">
        <f t="shared" si="491"/>
        <v>45082</v>
      </c>
      <c r="B906" s="114">
        <f t="shared" ref="B906:B969" si="509">(P906+X906)</f>
        <v>1094.4145648799999</v>
      </c>
      <c r="C906" s="114">
        <f t="shared" si="497"/>
        <v>875.13662035000004</v>
      </c>
      <c r="D906" s="115">
        <f t="shared" si="492"/>
        <v>6609.67</v>
      </c>
      <c r="E906" s="116">
        <f t="shared" si="505"/>
        <v>6649.99</v>
      </c>
      <c r="F906" s="117">
        <f t="shared" si="506"/>
        <v>45038</v>
      </c>
      <c r="G906" s="118">
        <f t="shared" ref="G906:G969" si="510">(E906/D906)-1</f>
        <v>6.1001532602988906E-3</v>
      </c>
      <c r="H906" s="119">
        <f t="shared" si="498"/>
        <v>45097</v>
      </c>
      <c r="I906" s="119">
        <f t="shared" ref="I906:I969" si="511">IF(A906&gt;I905,H906,I905)</f>
        <v>45097</v>
      </c>
      <c r="J906" s="120">
        <f t="shared" si="493"/>
        <v>20</v>
      </c>
      <c r="K906" s="120">
        <f t="shared" si="507"/>
        <v>10</v>
      </c>
      <c r="L906" s="8">
        <f t="shared" si="494"/>
        <v>1.00304543</v>
      </c>
      <c r="M906" s="121">
        <f t="shared" si="508"/>
        <v>1.0071003300000001</v>
      </c>
      <c r="N906" s="121">
        <f t="shared" si="502"/>
        <v>1.2427104040714663</v>
      </c>
      <c r="O906" s="114">
        <f t="shared" si="504"/>
        <v>1.24649499</v>
      </c>
      <c r="P906" s="114">
        <f t="shared" ref="P906:P969" si="512">TRUNC(C906*O906,8)</f>
        <v>1090.85341283</v>
      </c>
      <c r="Q906" s="11">
        <f t="shared" si="499"/>
        <v>0</v>
      </c>
      <c r="R906" s="30">
        <f t="shared" si="495"/>
        <v>0</v>
      </c>
      <c r="S906" s="8">
        <f t="shared" ref="S906:S969" si="513">IF(R906&gt;0,TRUNC(R906*P906,8),0)</f>
        <v>0</v>
      </c>
      <c r="T906" s="123">
        <f t="shared" si="496"/>
        <v>8.5599999999999996E-2</v>
      </c>
      <c r="U906" s="122">
        <f t="shared" si="503"/>
        <v>10</v>
      </c>
      <c r="V906" s="122">
        <v>252</v>
      </c>
      <c r="W906" s="121">
        <f t="shared" ref="W906:W969" si="514">ROUND((1+T906)^TRUNC((U906/V906),9),9)</f>
        <v>1.003264556</v>
      </c>
      <c r="X906" s="114">
        <f t="shared" ref="X906:X969" si="515">TRUNC((P906*(W906-1)),8)</f>
        <v>3.56115205</v>
      </c>
      <c r="Y906" s="114">
        <f t="shared" ref="Y906:Y969" si="516">IF(Q906&gt;0,S906+X906,0)</f>
        <v>0</v>
      </c>
      <c r="Z906" s="126" t="str">
        <f t="shared" si="500"/>
        <v>A+J=</v>
      </c>
      <c r="AA906" s="119">
        <f t="shared" si="501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3">
        <f t="shared" ref="A907:A970" si="517">(A906+1)</f>
        <v>45083</v>
      </c>
      <c r="B907" s="114">
        <f t="shared" si="509"/>
        <v>1095.1042756099998</v>
      </c>
      <c r="C907" s="114">
        <f t="shared" si="497"/>
        <v>875.13662035000004</v>
      </c>
      <c r="D907" s="115">
        <f t="shared" ref="D907:D970" si="518">IF(E907=E906,D906,E906)</f>
        <v>6609.67</v>
      </c>
      <c r="E907" s="116">
        <f t="shared" si="505"/>
        <v>6649.99</v>
      </c>
      <c r="F907" s="117">
        <f t="shared" si="506"/>
        <v>45038</v>
      </c>
      <c r="G907" s="118">
        <f t="shared" si="510"/>
        <v>6.1001532602988906E-3</v>
      </c>
      <c r="H907" s="119">
        <f t="shared" si="498"/>
        <v>45097</v>
      </c>
      <c r="I907" s="119">
        <f t="shared" si="511"/>
        <v>45097</v>
      </c>
      <c r="J907" s="120">
        <f t="shared" ref="J907:J970" si="519">IF(I907=I906,J906,NETWORKDAYS(I906,I907,$AD$176:$AD$502)-1)</f>
        <v>20</v>
      </c>
      <c r="K907" s="120">
        <f t="shared" si="507"/>
        <v>11</v>
      </c>
      <c r="L907" s="8">
        <f t="shared" ref="L907:L970" si="520">IF(E907&lt;D907,1,TRUNC((E907/D907)^TRUNC((K907/J907),9),8))</f>
        <v>1.0033504900000001</v>
      </c>
      <c r="M907" s="121">
        <f t="shared" si="508"/>
        <v>1.0071003300000001</v>
      </c>
      <c r="N907" s="121">
        <f t="shared" si="502"/>
        <v>1.2427104040714663</v>
      </c>
      <c r="O907" s="114">
        <f t="shared" si="504"/>
        <v>1.2468740899999999</v>
      </c>
      <c r="P907" s="114">
        <f t="shared" si="512"/>
        <v>1091.1851771199999</v>
      </c>
      <c r="Q907" s="11">
        <f t="shared" si="499"/>
        <v>0</v>
      </c>
      <c r="R907" s="30">
        <f t="shared" ref="R907:R970" si="521">IF(Q907&gt;0,VLOOKUP($A907,$AD$10:$AI$170,6),0)</f>
        <v>0</v>
      </c>
      <c r="S907" s="8">
        <f t="shared" si="513"/>
        <v>0</v>
      </c>
      <c r="T907" s="123">
        <f t="shared" ref="T907:T970" si="522">(T906)</f>
        <v>8.5599999999999996E-2</v>
      </c>
      <c r="U907" s="122">
        <f t="shared" si="503"/>
        <v>11</v>
      </c>
      <c r="V907" s="122">
        <v>252</v>
      </c>
      <c r="W907" s="121">
        <f t="shared" si="514"/>
        <v>1.0035915980000001</v>
      </c>
      <c r="X907" s="114">
        <f t="shared" si="515"/>
        <v>3.9190984900000001</v>
      </c>
      <c r="Y907" s="114">
        <f t="shared" si="516"/>
        <v>0</v>
      </c>
      <c r="Z907" s="126" t="str">
        <f t="shared" si="500"/>
        <v>A+J=</v>
      </c>
      <c r="AA907" s="119">
        <f t="shared" si="501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3">
        <f t="shared" si="517"/>
        <v>45084</v>
      </c>
      <c r="B908" s="114">
        <f t="shared" si="509"/>
        <v>1095.7944058199998</v>
      </c>
      <c r="C908" s="114">
        <f t="shared" ref="C908:C971" si="523">TRUNC(IF(Q907&gt;0,VLOOKUP(A907,$AD$12:$AE$170,2),C907),8)</f>
        <v>875.13662035000004</v>
      </c>
      <c r="D908" s="115">
        <f t="shared" si="518"/>
        <v>6609.67</v>
      </c>
      <c r="E908" s="116">
        <f t="shared" si="505"/>
        <v>6649.99</v>
      </c>
      <c r="F908" s="117">
        <f t="shared" si="506"/>
        <v>45038</v>
      </c>
      <c r="G908" s="118">
        <f t="shared" si="510"/>
        <v>6.1001532602988906E-3</v>
      </c>
      <c r="H908" s="119">
        <f t="shared" ref="H908:H971" si="524">IF(DAY(A908)=H$9,VLOOKUP(A908,AH$118:AN$450,4),H907)</f>
        <v>45097</v>
      </c>
      <c r="I908" s="119">
        <f t="shared" si="511"/>
        <v>45097</v>
      </c>
      <c r="J908" s="120">
        <f t="shared" si="519"/>
        <v>20</v>
      </c>
      <c r="K908" s="120">
        <f t="shared" si="507"/>
        <v>12</v>
      </c>
      <c r="L908" s="8">
        <f t="shared" si="520"/>
        <v>1.0036556299999999</v>
      </c>
      <c r="M908" s="121">
        <f t="shared" si="508"/>
        <v>1.0071003300000001</v>
      </c>
      <c r="N908" s="121">
        <f t="shared" si="502"/>
        <v>1.2427104040714663</v>
      </c>
      <c r="O908" s="114">
        <f t="shared" si="504"/>
        <v>1.24725329</v>
      </c>
      <c r="P908" s="114">
        <f t="shared" si="512"/>
        <v>1091.5170289299999</v>
      </c>
      <c r="Q908" s="11">
        <f t="shared" ref="Q908:Q971" si="525">IF(VLOOKUP(A908,AD$10:AK$170,8)=VLOOKUP(A907,AD$10:AK$170,8),0,VLOOKUP(A908,AD$10:AK$170,8))</f>
        <v>0</v>
      </c>
      <c r="R908" s="30">
        <f t="shared" si="521"/>
        <v>0</v>
      </c>
      <c r="S908" s="8">
        <f t="shared" si="513"/>
        <v>0</v>
      </c>
      <c r="T908" s="123">
        <f t="shared" si="522"/>
        <v>8.5599999999999996E-2</v>
      </c>
      <c r="U908" s="122">
        <f t="shared" si="503"/>
        <v>12</v>
      </c>
      <c r="V908" s="122">
        <v>252</v>
      </c>
      <c r="W908" s="121">
        <f t="shared" si="514"/>
        <v>1.003918745</v>
      </c>
      <c r="X908" s="114">
        <f t="shared" si="515"/>
        <v>4.2773768900000002</v>
      </c>
      <c r="Y908" s="114">
        <f t="shared" si="516"/>
        <v>0</v>
      </c>
      <c r="Z908" s="126" t="str">
        <f t="shared" ref="Z908:Z971" si="526">IF($Q907&gt;0,VLOOKUP($A907,$AD$10:$AM$170,9),Z907)</f>
        <v>A+J=</v>
      </c>
      <c r="AA908" s="119">
        <f t="shared" ref="AA908:AA971" si="527">IF($Q907&gt;0,VLOOKUP($A907,$AD$10:$AM$170,10),AA907)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3">
        <f t="shared" si="517"/>
        <v>45085</v>
      </c>
      <c r="B909" s="114">
        <f t="shared" si="509"/>
        <v>1096.4849765400002</v>
      </c>
      <c r="C909" s="114">
        <f t="shared" si="523"/>
        <v>875.13662035000004</v>
      </c>
      <c r="D909" s="115">
        <f t="shared" si="518"/>
        <v>6609.67</v>
      </c>
      <c r="E909" s="116">
        <f t="shared" si="505"/>
        <v>6649.99</v>
      </c>
      <c r="F909" s="117">
        <f t="shared" si="506"/>
        <v>45038</v>
      </c>
      <c r="G909" s="118">
        <f t="shared" si="510"/>
        <v>6.1001532602988906E-3</v>
      </c>
      <c r="H909" s="119">
        <f t="shared" si="524"/>
        <v>45097</v>
      </c>
      <c r="I909" s="119">
        <f t="shared" si="511"/>
        <v>45097</v>
      </c>
      <c r="J909" s="120">
        <f t="shared" si="519"/>
        <v>20</v>
      </c>
      <c r="K909" s="120">
        <f t="shared" si="507"/>
        <v>13</v>
      </c>
      <c r="L909" s="8">
        <f t="shared" si="520"/>
        <v>1.00396087</v>
      </c>
      <c r="M909" s="121">
        <f t="shared" si="508"/>
        <v>1.0071003300000001</v>
      </c>
      <c r="N909" s="121">
        <f t="shared" si="502"/>
        <v>1.2427104040714663</v>
      </c>
      <c r="O909" s="114">
        <f t="shared" si="504"/>
        <v>1.2476326099999999</v>
      </c>
      <c r="P909" s="114">
        <f t="shared" si="512"/>
        <v>1091.8489857500001</v>
      </c>
      <c r="Q909" s="11">
        <f t="shared" si="525"/>
        <v>0</v>
      </c>
      <c r="R909" s="30">
        <f t="shared" si="521"/>
        <v>0</v>
      </c>
      <c r="S909" s="8">
        <f t="shared" si="513"/>
        <v>0</v>
      </c>
      <c r="T909" s="123">
        <f t="shared" si="522"/>
        <v>8.5599999999999996E-2</v>
      </c>
      <c r="U909" s="122">
        <f t="shared" si="503"/>
        <v>13</v>
      </c>
      <c r="V909" s="122">
        <v>252</v>
      </c>
      <c r="W909" s="121">
        <f t="shared" si="514"/>
        <v>1.004246</v>
      </c>
      <c r="X909" s="114">
        <f t="shared" si="515"/>
        <v>4.6359907900000001</v>
      </c>
      <c r="Y909" s="114">
        <f t="shared" si="516"/>
        <v>0</v>
      </c>
      <c r="Z909" s="126" t="str">
        <f t="shared" si="526"/>
        <v>A+J=</v>
      </c>
      <c r="AA909" s="119">
        <f t="shared" si="527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3">
        <f t="shared" si="517"/>
        <v>45086</v>
      </c>
      <c r="B910" s="114">
        <f t="shared" si="509"/>
        <v>1096.4849765400002</v>
      </c>
      <c r="C910" s="114">
        <f t="shared" si="523"/>
        <v>875.13662035000004</v>
      </c>
      <c r="D910" s="115">
        <f t="shared" si="518"/>
        <v>6609.67</v>
      </c>
      <c r="E910" s="116">
        <f t="shared" si="505"/>
        <v>6649.99</v>
      </c>
      <c r="F910" s="117">
        <f t="shared" si="506"/>
        <v>45038</v>
      </c>
      <c r="G910" s="118">
        <f t="shared" si="510"/>
        <v>6.1001532602988906E-3</v>
      </c>
      <c r="H910" s="119">
        <f t="shared" si="524"/>
        <v>45097</v>
      </c>
      <c r="I910" s="119">
        <f t="shared" si="511"/>
        <v>45097</v>
      </c>
      <c r="J910" s="120">
        <f t="shared" si="519"/>
        <v>20</v>
      </c>
      <c r="K910" s="120">
        <f t="shared" si="507"/>
        <v>13</v>
      </c>
      <c r="L910" s="8">
        <f t="shared" si="520"/>
        <v>1.00396087</v>
      </c>
      <c r="M910" s="121">
        <f t="shared" si="508"/>
        <v>1.0071003300000001</v>
      </c>
      <c r="N910" s="121">
        <f t="shared" si="502"/>
        <v>1.2427104040714663</v>
      </c>
      <c r="O910" s="114">
        <f t="shared" si="504"/>
        <v>1.2476326099999999</v>
      </c>
      <c r="P910" s="114">
        <f t="shared" si="512"/>
        <v>1091.8489857500001</v>
      </c>
      <c r="Q910" s="11">
        <f t="shared" si="525"/>
        <v>0</v>
      </c>
      <c r="R910" s="30">
        <f t="shared" si="521"/>
        <v>0</v>
      </c>
      <c r="S910" s="8">
        <f t="shared" si="513"/>
        <v>0</v>
      </c>
      <c r="T910" s="123">
        <f t="shared" si="522"/>
        <v>8.5599999999999996E-2</v>
      </c>
      <c r="U910" s="122">
        <f t="shared" si="503"/>
        <v>13</v>
      </c>
      <c r="V910" s="122">
        <v>252</v>
      </c>
      <c r="W910" s="121">
        <f t="shared" si="514"/>
        <v>1.004246</v>
      </c>
      <c r="X910" s="114">
        <f t="shared" si="515"/>
        <v>4.6359907900000001</v>
      </c>
      <c r="Y910" s="114">
        <f t="shared" si="516"/>
        <v>0</v>
      </c>
      <c r="Z910" s="126" t="str">
        <f t="shared" si="526"/>
        <v>A+J=</v>
      </c>
      <c r="AA910" s="119">
        <f t="shared" si="527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3">
        <f t="shared" si="517"/>
        <v>45087</v>
      </c>
      <c r="B911" s="114">
        <f t="shared" si="509"/>
        <v>1097.17599458</v>
      </c>
      <c r="C911" s="114">
        <f t="shared" si="523"/>
        <v>875.13662035000004</v>
      </c>
      <c r="D911" s="115">
        <f t="shared" si="518"/>
        <v>6609.67</v>
      </c>
      <c r="E911" s="116">
        <f t="shared" si="505"/>
        <v>6649.99</v>
      </c>
      <c r="F911" s="117">
        <f t="shared" si="506"/>
        <v>45038</v>
      </c>
      <c r="G911" s="118">
        <f t="shared" si="510"/>
        <v>6.1001532602988906E-3</v>
      </c>
      <c r="H911" s="119">
        <f t="shared" si="524"/>
        <v>45097</v>
      </c>
      <c r="I911" s="119">
        <f t="shared" si="511"/>
        <v>45097</v>
      </c>
      <c r="J911" s="120">
        <f t="shared" si="519"/>
        <v>20</v>
      </c>
      <c r="K911" s="120">
        <f t="shared" si="507"/>
        <v>14</v>
      </c>
      <c r="L911" s="8">
        <f t="shared" si="520"/>
        <v>1.0042662099999999</v>
      </c>
      <c r="M911" s="121">
        <f t="shared" si="508"/>
        <v>1.0071003300000001</v>
      </c>
      <c r="N911" s="121">
        <f t="shared" si="502"/>
        <v>1.2427104040714663</v>
      </c>
      <c r="O911" s="114">
        <f t="shared" si="504"/>
        <v>1.24801206</v>
      </c>
      <c r="P911" s="114">
        <f t="shared" si="512"/>
        <v>1092.1810563399999</v>
      </c>
      <c r="Q911" s="11">
        <f t="shared" si="525"/>
        <v>0</v>
      </c>
      <c r="R911" s="30">
        <f t="shared" si="521"/>
        <v>0</v>
      </c>
      <c r="S911" s="8">
        <f t="shared" si="513"/>
        <v>0</v>
      </c>
      <c r="T911" s="123">
        <f t="shared" si="522"/>
        <v>8.5599999999999996E-2</v>
      </c>
      <c r="U911" s="122">
        <f t="shared" si="503"/>
        <v>14</v>
      </c>
      <c r="V911" s="122">
        <v>252</v>
      </c>
      <c r="W911" s="121">
        <f t="shared" si="514"/>
        <v>1.0045733610000001</v>
      </c>
      <c r="X911" s="114">
        <f t="shared" si="515"/>
        <v>4.9949382399999998</v>
      </c>
      <c r="Y911" s="114">
        <f t="shared" si="516"/>
        <v>0</v>
      </c>
      <c r="Z911" s="126" t="str">
        <f t="shared" si="526"/>
        <v>A+J=</v>
      </c>
      <c r="AA911" s="119">
        <f t="shared" si="527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3">
        <f t="shared" si="517"/>
        <v>45088</v>
      </c>
      <c r="B912" s="114">
        <f t="shared" si="509"/>
        <v>1097.17599458</v>
      </c>
      <c r="C912" s="114">
        <f t="shared" si="523"/>
        <v>875.13662035000004</v>
      </c>
      <c r="D912" s="115">
        <f t="shared" si="518"/>
        <v>6609.67</v>
      </c>
      <c r="E912" s="116">
        <f t="shared" si="505"/>
        <v>6649.99</v>
      </c>
      <c r="F912" s="117">
        <f t="shared" si="506"/>
        <v>45038</v>
      </c>
      <c r="G912" s="118">
        <f t="shared" si="510"/>
        <v>6.1001532602988906E-3</v>
      </c>
      <c r="H912" s="119">
        <f t="shared" si="524"/>
        <v>45097</v>
      </c>
      <c r="I912" s="119">
        <f t="shared" si="511"/>
        <v>45097</v>
      </c>
      <c r="J912" s="120">
        <f t="shared" si="519"/>
        <v>20</v>
      </c>
      <c r="K912" s="120">
        <f t="shared" si="507"/>
        <v>14</v>
      </c>
      <c r="L912" s="8">
        <f t="shared" si="520"/>
        <v>1.0042662099999999</v>
      </c>
      <c r="M912" s="121">
        <f t="shared" si="508"/>
        <v>1.0071003300000001</v>
      </c>
      <c r="N912" s="121">
        <f t="shared" si="502"/>
        <v>1.2427104040714663</v>
      </c>
      <c r="O912" s="114">
        <f t="shared" si="504"/>
        <v>1.24801206</v>
      </c>
      <c r="P912" s="114">
        <f t="shared" si="512"/>
        <v>1092.1810563399999</v>
      </c>
      <c r="Q912" s="11">
        <f t="shared" si="525"/>
        <v>0</v>
      </c>
      <c r="R912" s="30">
        <f t="shared" si="521"/>
        <v>0</v>
      </c>
      <c r="S912" s="8">
        <f t="shared" si="513"/>
        <v>0</v>
      </c>
      <c r="T912" s="123">
        <f t="shared" si="522"/>
        <v>8.5599999999999996E-2</v>
      </c>
      <c r="U912" s="122">
        <f t="shared" si="503"/>
        <v>14</v>
      </c>
      <c r="V912" s="122">
        <v>252</v>
      </c>
      <c r="W912" s="121">
        <f t="shared" si="514"/>
        <v>1.0045733610000001</v>
      </c>
      <c r="X912" s="114">
        <f t="shared" si="515"/>
        <v>4.9949382399999998</v>
      </c>
      <c r="Y912" s="114">
        <f t="shared" si="516"/>
        <v>0</v>
      </c>
      <c r="Z912" s="126" t="str">
        <f t="shared" si="526"/>
        <v>A+J=</v>
      </c>
      <c r="AA912" s="119">
        <f t="shared" si="527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3">
        <f t="shared" si="517"/>
        <v>45089</v>
      </c>
      <c r="B913" s="114">
        <f t="shared" si="509"/>
        <v>1097.17599458</v>
      </c>
      <c r="C913" s="114">
        <f t="shared" si="523"/>
        <v>875.13662035000004</v>
      </c>
      <c r="D913" s="115">
        <f t="shared" si="518"/>
        <v>6609.67</v>
      </c>
      <c r="E913" s="116">
        <f t="shared" si="505"/>
        <v>6649.99</v>
      </c>
      <c r="F913" s="117">
        <f t="shared" si="506"/>
        <v>45038</v>
      </c>
      <c r="G913" s="118">
        <f t="shared" si="510"/>
        <v>6.1001532602988906E-3</v>
      </c>
      <c r="H913" s="119">
        <f t="shared" si="524"/>
        <v>45097</v>
      </c>
      <c r="I913" s="119">
        <f t="shared" si="511"/>
        <v>45097</v>
      </c>
      <c r="J913" s="120">
        <f t="shared" si="519"/>
        <v>20</v>
      </c>
      <c r="K913" s="120">
        <f t="shared" si="507"/>
        <v>14</v>
      </c>
      <c r="L913" s="8">
        <f t="shared" si="520"/>
        <v>1.0042662099999999</v>
      </c>
      <c r="M913" s="121">
        <f t="shared" si="508"/>
        <v>1.0071003300000001</v>
      </c>
      <c r="N913" s="121">
        <f t="shared" si="502"/>
        <v>1.2427104040714663</v>
      </c>
      <c r="O913" s="114">
        <f t="shared" si="504"/>
        <v>1.24801206</v>
      </c>
      <c r="P913" s="114">
        <f t="shared" si="512"/>
        <v>1092.1810563399999</v>
      </c>
      <c r="Q913" s="11">
        <f t="shared" si="525"/>
        <v>0</v>
      </c>
      <c r="R913" s="30">
        <f t="shared" si="521"/>
        <v>0</v>
      </c>
      <c r="S913" s="8">
        <f t="shared" si="513"/>
        <v>0</v>
      </c>
      <c r="T913" s="123">
        <f t="shared" si="522"/>
        <v>8.5599999999999996E-2</v>
      </c>
      <c r="U913" s="122">
        <f t="shared" si="503"/>
        <v>14</v>
      </c>
      <c r="V913" s="122">
        <v>252</v>
      </c>
      <c r="W913" s="121">
        <f t="shared" si="514"/>
        <v>1.0045733610000001</v>
      </c>
      <c r="X913" s="114">
        <f t="shared" si="515"/>
        <v>4.9949382399999998</v>
      </c>
      <c r="Y913" s="114">
        <f t="shared" si="516"/>
        <v>0</v>
      </c>
      <c r="Z913" s="126" t="str">
        <f t="shared" si="526"/>
        <v>A+J=</v>
      </c>
      <c r="AA913" s="119">
        <f t="shared" si="527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3">
        <f t="shared" si="517"/>
        <v>45090</v>
      </c>
      <c r="B914" s="114">
        <f t="shared" si="509"/>
        <v>1097.86743488</v>
      </c>
      <c r="C914" s="114">
        <f t="shared" si="523"/>
        <v>875.13662035000004</v>
      </c>
      <c r="D914" s="115">
        <f t="shared" si="518"/>
        <v>6609.67</v>
      </c>
      <c r="E914" s="116">
        <f t="shared" si="505"/>
        <v>6649.99</v>
      </c>
      <c r="F914" s="117">
        <f t="shared" si="506"/>
        <v>45038</v>
      </c>
      <c r="G914" s="118">
        <f t="shared" si="510"/>
        <v>6.1001532602988906E-3</v>
      </c>
      <c r="H914" s="119">
        <f t="shared" si="524"/>
        <v>45097</v>
      </c>
      <c r="I914" s="119">
        <f t="shared" si="511"/>
        <v>45097</v>
      </c>
      <c r="J914" s="120">
        <f t="shared" si="519"/>
        <v>20</v>
      </c>
      <c r="K914" s="120">
        <f t="shared" si="507"/>
        <v>15</v>
      </c>
      <c r="L914" s="8">
        <f t="shared" si="520"/>
        <v>1.00457163</v>
      </c>
      <c r="M914" s="121">
        <f t="shared" si="508"/>
        <v>1.0071003300000001</v>
      </c>
      <c r="N914" s="121">
        <f t="shared" si="502"/>
        <v>1.2427104040714663</v>
      </c>
      <c r="O914" s="114">
        <f t="shared" si="504"/>
        <v>1.2483916100000001</v>
      </c>
      <c r="P914" s="114">
        <f t="shared" si="512"/>
        <v>1092.51321444</v>
      </c>
      <c r="Q914" s="11">
        <f t="shared" si="525"/>
        <v>0</v>
      </c>
      <c r="R914" s="30">
        <f t="shared" si="521"/>
        <v>0</v>
      </c>
      <c r="S914" s="8">
        <f t="shared" si="513"/>
        <v>0</v>
      </c>
      <c r="T914" s="123">
        <f t="shared" si="522"/>
        <v>8.5599999999999996E-2</v>
      </c>
      <c r="U914" s="122">
        <f t="shared" si="503"/>
        <v>15</v>
      </c>
      <c r="V914" s="122">
        <v>252</v>
      </c>
      <c r="W914" s="121">
        <f t="shared" si="514"/>
        <v>1.0049008290000001</v>
      </c>
      <c r="X914" s="114">
        <f t="shared" si="515"/>
        <v>5.3542204399999997</v>
      </c>
      <c r="Y914" s="114">
        <f t="shared" si="516"/>
        <v>0</v>
      </c>
      <c r="Z914" s="126" t="str">
        <f t="shared" si="526"/>
        <v>A+J=</v>
      </c>
      <c r="AA914" s="119">
        <f t="shared" si="527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3">
        <f t="shared" si="517"/>
        <v>45091</v>
      </c>
      <c r="B915" s="114">
        <f t="shared" si="509"/>
        <v>1098.5593141300001</v>
      </c>
      <c r="C915" s="114">
        <f t="shared" si="523"/>
        <v>875.13662035000004</v>
      </c>
      <c r="D915" s="115">
        <f t="shared" si="518"/>
        <v>6609.67</v>
      </c>
      <c r="E915" s="116">
        <f t="shared" si="505"/>
        <v>6649.99</v>
      </c>
      <c r="F915" s="117">
        <f t="shared" si="506"/>
        <v>45038</v>
      </c>
      <c r="G915" s="118">
        <f t="shared" si="510"/>
        <v>6.1001532602988906E-3</v>
      </c>
      <c r="H915" s="119">
        <f t="shared" si="524"/>
        <v>45097</v>
      </c>
      <c r="I915" s="119">
        <f t="shared" si="511"/>
        <v>45097</v>
      </c>
      <c r="J915" s="120">
        <f t="shared" si="519"/>
        <v>20</v>
      </c>
      <c r="K915" s="120">
        <f t="shared" si="507"/>
        <v>16</v>
      </c>
      <c r="L915" s="8">
        <f t="shared" si="520"/>
        <v>1.00487715</v>
      </c>
      <c r="M915" s="121">
        <f t="shared" si="508"/>
        <v>1.0071003300000001</v>
      </c>
      <c r="N915" s="121">
        <f t="shared" si="502"/>
        <v>1.2427104040714663</v>
      </c>
      <c r="O915" s="114">
        <f t="shared" si="504"/>
        <v>1.2487712799999999</v>
      </c>
      <c r="P915" s="114">
        <f t="shared" si="512"/>
        <v>1092.8454775600001</v>
      </c>
      <c r="Q915" s="11">
        <f t="shared" si="525"/>
        <v>0</v>
      </c>
      <c r="R915" s="30">
        <f t="shared" si="521"/>
        <v>0</v>
      </c>
      <c r="S915" s="8">
        <f t="shared" si="513"/>
        <v>0</v>
      </c>
      <c r="T915" s="123">
        <f t="shared" si="522"/>
        <v>8.5599999999999996E-2</v>
      </c>
      <c r="U915" s="122">
        <f t="shared" si="503"/>
        <v>16</v>
      </c>
      <c r="V915" s="122">
        <v>252</v>
      </c>
      <c r="W915" s="121">
        <f t="shared" si="514"/>
        <v>1.005228403</v>
      </c>
      <c r="X915" s="114">
        <f t="shared" si="515"/>
        <v>5.7138365699999998</v>
      </c>
      <c r="Y915" s="114">
        <f t="shared" si="516"/>
        <v>0</v>
      </c>
      <c r="Z915" s="126" t="str">
        <f t="shared" si="526"/>
        <v>A+J=</v>
      </c>
      <c r="AA915" s="119">
        <f t="shared" si="527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3">
        <f t="shared" si="517"/>
        <v>45092</v>
      </c>
      <c r="B916" s="114">
        <f t="shared" si="509"/>
        <v>1099.25163473</v>
      </c>
      <c r="C916" s="114">
        <f t="shared" si="523"/>
        <v>875.13662035000004</v>
      </c>
      <c r="D916" s="115">
        <f t="shared" si="518"/>
        <v>6609.67</v>
      </c>
      <c r="E916" s="116">
        <f t="shared" si="505"/>
        <v>6649.99</v>
      </c>
      <c r="F916" s="117">
        <f t="shared" si="506"/>
        <v>45038</v>
      </c>
      <c r="G916" s="118">
        <f t="shared" si="510"/>
        <v>6.1001532602988906E-3</v>
      </c>
      <c r="H916" s="119">
        <f t="shared" si="524"/>
        <v>45097</v>
      </c>
      <c r="I916" s="119">
        <f t="shared" si="511"/>
        <v>45097</v>
      </c>
      <c r="J916" s="120">
        <f t="shared" si="519"/>
        <v>20</v>
      </c>
      <c r="K916" s="120">
        <f t="shared" si="507"/>
        <v>17</v>
      </c>
      <c r="L916" s="8">
        <f t="shared" si="520"/>
        <v>1.0051827600000001</v>
      </c>
      <c r="M916" s="121">
        <f t="shared" si="508"/>
        <v>1.0071003300000001</v>
      </c>
      <c r="N916" s="121">
        <f t="shared" si="502"/>
        <v>1.2427104040714663</v>
      </c>
      <c r="O916" s="114">
        <f t="shared" si="504"/>
        <v>1.2491510699999999</v>
      </c>
      <c r="P916" s="114">
        <f t="shared" si="512"/>
        <v>1093.1778457</v>
      </c>
      <c r="Q916" s="11">
        <f t="shared" si="525"/>
        <v>0</v>
      </c>
      <c r="R916" s="30">
        <f t="shared" si="521"/>
        <v>0</v>
      </c>
      <c r="S916" s="8">
        <f t="shared" si="513"/>
        <v>0</v>
      </c>
      <c r="T916" s="123">
        <f t="shared" si="522"/>
        <v>8.5599999999999996E-2</v>
      </c>
      <c r="U916" s="122">
        <f t="shared" si="503"/>
        <v>17</v>
      </c>
      <c r="V916" s="122">
        <v>252</v>
      </c>
      <c r="W916" s="121">
        <f t="shared" si="514"/>
        <v>1.005556085</v>
      </c>
      <c r="X916" s="114">
        <f t="shared" si="515"/>
        <v>6.0737890300000004</v>
      </c>
      <c r="Y916" s="114">
        <f t="shared" si="516"/>
        <v>0</v>
      </c>
      <c r="Z916" s="126" t="str">
        <f t="shared" si="526"/>
        <v>A+J=</v>
      </c>
      <c r="AA916" s="119">
        <f t="shared" si="527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3">
        <f t="shared" si="517"/>
        <v>45093</v>
      </c>
      <c r="B917" s="114">
        <f t="shared" si="509"/>
        <v>1099.94438588</v>
      </c>
      <c r="C917" s="114">
        <f t="shared" si="523"/>
        <v>875.13662035000004</v>
      </c>
      <c r="D917" s="115">
        <f t="shared" si="518"/>
        <v>6609.67</v>
      </c>
      <c r="E917" s="116">
        <f t="shared" si="505"/>
        <v>6649.99</v>
      </c>
      <c r="F917" s="117">
        <f t="shared" si="506"/>
        <v>45038</v>
      </c>
      <c r="G917" s="118">
        <f t="shared" si="510"/>
        <v>6.1001532602988906E-3</v>
      </c>
      <c r="H917" s="119">
        <f t="shared" si="524"/>
        <v>45097</v>
      </c>
      <c r="I917" s="119">
        <f t="shared" si="511"/>
        <v>45097</v>
      </c>
      <c r="J917" s="120">
        <f t="shared" si="519"/>
        <v>20</v>
      </c>
      <c r="K917" s="120">
        <f t="shared" si="507"/>
        <v>18</v>
      </c>
      <c r="L917" s="8">
        <f t="shared" si="520"/>
        <v>1.00548846</v>
      </c>
      <c r="M917" s="121">
        <f t="shared" si="508"/>
        <v>1.0071003300000001</v>
      </c>
      <c r="N917" s="121">
        <f t="shared" si="502"/>
        <v>1.2427104040714663</v>
      </c>
      <c r="O917" s="114">
        <f t="shared" si="504"/>
        <v>1.2495309699999999</v>
      </c>
      <c r="P917" s="114">
        <f t="shared" si="512"/>
        <v>1093.5103101</v>
      </c>
      <c r="Q917" s="11">
        <f t="shared" si="525"/>
        <v>0</v>
      </c>
      <c r="R917" s="30">
        <f t="shared" si="521"/>
        <v>0</v>
      </c>
      <c r="S917" s="8">
        <f t="shared" si="513"/>
        <v>0</v>
      </c>
      <c r="T917" s="123">
        <f t="shared" si="522"/>
        <v>8.5599999999999996E-2</v>
      </c>
      <c r="U917" s="122">
        <f t="shared" si="503"/>
        <v>18</v>
      </c>
      <c r="V917" s="122">
        <v>252</v>
      </c>
      <c r="W917" s="121">
        <f t="shared" si="514"/>
        <v>1.0058838729999999</v>
      </c>
      <c r="X917" s="114">
        <f t="shared" si="515"/>
        <v>6.4340757799999997</v>
      </c>
      <c r="Y917" s="114">
        <f t="shared" si="516"/>
        <v>0</v>
      </c>
      <c r="Z917" s="126" t="str">
        <f t="shared" si="526"/>
        <v>A+J=</v>
      </c>
      <c r="AA917" s="119">
        <f t="shared" si="527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3">
        <f t="shared" si="517"/>
        <v>45094</v>
      </c>
      <c r="B918" s="114">
        <f t="shared" si="509"/>
        <v>1100.63757771</v>
      </c>
      <c r="C918" s="114">
        <f t="shared" si="523"/>
        <v>875.13662035000004</v>
      </c>
      <c r="D918" s="115">
        <f t="shared" si="518"/>
        <v>6609.67</v>
      </c>
      <c r="E918" s="116">
        <f t="shared" si="505"/>
        <v>6649.99</v>
      </c>
      <c r="F918" s="117">
        <f t="shared" si="506"/>
        <v>45038</v>
      </c>
      <c r="G918" s="118">
        <f t="shared" si="510"/>
        <v>6.1001532602988906E-3</v>
      </c>
      <c r="H918" s="119">
        <f t="shared" si="524"/>
        <v>45097</v>
      </c>
      <c r="I918" s="119">
        <f t="shared" si="511"/>
        <v>45097</v>
      </c>
      <c r="J918" s="120">
        <f t="shared" si="519"/>
        <v>20</v>
      </c>
      <c r="K918" s="120">
        <f t="shared" si="507"/>
        <v>19</v>
      </c>
      <c r="L918" s="8">
        <f t="shared" si="520"/>
        <v>1.0057942600000001</v>
      </c>
      <c r="M918" s="121">
        <f t="shared" si="508"/>
        <v>1.0071003300000001</v>
      </c>
      <c r="N918" s="121">
        <f t="shared" si="502"/>
        <v>1.2427104040714663</v>
      </c>
      <c r="O918" s="114">
        <f t="shared" si="504"/>
        <v>1.2499109900000001</v>
      </c>
      <c r="P918" s="114">
        <f t="shared" si="512"/>
        <v>1093.84287952</v>
      </c>
      <c r="Q918" s="11">
        <f t="shared" si="525"/>
        <v>0</v>
      </c>
      <c r="R918" s="30">
        <f t="shared" si="521"/>
        <v>0</v>
      </c>
      <c r="S918" s="8">
        <f t="shared" si="513"/>
        <v>0</v>
      </c>
      <c r="T918" s="123">
        <f t="shared" si="522"/>
        <v>8.5599999999999996E-2</v>
      </c>
      <c r="U918" s="122">
        <f t="shared" si="503"/>
        <v>19</v>
      </c>
      <c r="V918" s="122">
        <v>252</v>
      </c>
      <c r="W918" s="121">
        <f t="shared" si="514"/>
        <v>1.006211768</v>
      </c>
      <c r="X918" s="114">
        <f t="shared" si="515"/>
        <v>6.7946981900000001</v>
      </c>
      <c r="Y918" s="114">
        <f t="shared" si="516"/>
        <v>0</v>
      </c>
      <c r="Z918" s="126" t="str">
        <f t="shared" si="526"/>
        <v>A+J=</v>
      </c>
      <c r="AA918" s="119">
        <f t="shared" si="527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3">
        <f t="shared" si="517"/>
        <v>45095</v>
      </c>
      <c r="B919" s="114">
        <f t="shared" si="509"/>
        <v>1100.63757771</v>
      </c>
      <c r="C919" s="114">
        <f t="shared" si="523"/>
        <v>875.13662035000004</v>
      </c>
      <c r="D919" s="115">
        <f t="shared" si="518"/>
        <v>6609.67</v>
      </c>
      <c r="E919" s="116">
        <f t="shared" si="505"/>
        <v>6649.99</v>
      </c>
      <c r="F919" s="117">
        <f t="shared" si="506"/>
        <v>45038</v>
      </c>
      <c r="G919" s="118">
        <f t="shared" si="510"/>
        <v>6.1001532602988906E-3</v>
      </c>
      <c r="H919" s="119">
        <f t="shared" si="524"/>
        <v>45097</v>
      </c>
      <c r="I919" s="119">
        <f t="shared" si="511"/>
        <v>45097</v>
      </c>
      <c r="J919" s="120">
        <f t="shared" si="519"/>
        <v>20</v>
      </c>
      <c r="K919" s="120">
        <f t="shared" si="507"/>
        <v>19</v>
      </c>
      <c r="L919" s="8">
        <f t="shared" si="520"/>
        <v>1.0057942600000001</v>
      </c>
      <c r="M919" s="121">
        <f t="shared" si="508"/>
        <v>1.0071003300000001</v>
      </c>
      <c r="N919" s="121">
        <f t="shared" si="502"/>
        <v>1.2427104040714663</v>
      </c>
      <c r="O919" s="114">
        <f t="shared" si="504"/>
        <v>1.2499109900000001</v>
      </c>
      <c r="P919" s="114">
        <f t="shared" si="512"/>
        <v>1093.84287952</v>
      </c>
      <c r="Q919" s="11">
        <f t="shared" si="525"/>
        <v>0</v>
      </c>
      <c r="R919" s="30">
        <f t="shared" si="521"/>
        <v>0</v>
      </c>
      <c r="S919" s="8">
        <f t="shared" si="513"/>
        <v>0</v>
      </c>
      <c r="T919" s="123">
        <f t="shared" si="522"/>
        <v>8.5599999999999996E-2</v>
      </c>
      <c r="U919" s="122">
        <f t="shared" si="503"/>
        <v>19</v>
      </c>
      <c r="V919" s="122">
        <v>252</v>
      </c>
      <c r="W919" s="121">
        <f t="shared" si="514"/>
        <v>1.006211768</v>
      </c>
      <c r="X919" s="114">
        <f t="shared" si="515"/>
        <v>6.7946981900000001</v>
      </c>
      <c r="Y919" s="114">
        <f t="shared" si="516"/>
        <v>0</v>
      </c>
      <c r="Z919" s="126" t="str">
        <f t="shared" si="526"/>
        <v>A+J=</v>
      </c>
      <c r="AA919" s="119">
        <f t="shared" si="527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3">
        <f t="shared" si="517"/>
        <v>45096</v>
      </c>
      <c r="B920" s="114">
        <f t="shared" si="509"/>
        <v>1100.63757771</v>
      </c>
      <c r="C920" s="114">
        <f t="shared" si="523"/>
        <v>875.13662035000004</v>
      </c>
      <c r="D920" s="115">
        <f t="shared" si="518"/>
        <v>6609.67</v>
      </c>
      <c r="E920" s="116">
        <f t="shared" si="505"/>
        <v>6649.99</v>
      </c>
      <c r="F920" s="117">
        <f t="shared" si="506"/>
        <v>45038</v>
      </c>
      <c r="G920" s="118">
        <f t="shared" si="510"/>
        <v>6.1001532602988906E-3</v>
      </c>
      <c r="H920" s="119">
        <f t="shared" si="524"/>
        <v>45097</v>
      </c>
      <c r="I920" s="119">
        <f t="shared" si="511"/>
        <v>45097</v>
      </c>
      <c r="J920" s="120">
        <f t="shared" si="519"/>
        <v>20</v>
      </c>
      <c r="K920" s="120">
        <f t="shared" si="507"/>
        <v>19</v>
      </c>
      <c r="L920" s="8">
        <f t="shared" si="520"/>
        <v>1.0057942600000001</v>
      </c>
      <c r="M920" s="121">
        <f t="shared" si="508"/>
        <v>1.0071003300000001</v>
      </c>
      <c r="N920" s="121">
        <f t="shared" si="502"/>
        <v>1.2427104040714663</v>
      </c>
      <c r="O920" s="114">
        <f t="shared" si="504"/>
        <v>1.2499109900000001</v>
      </c>
      <c r="P920" s="114">
        <f t="shared" si="512"/>
        <v>1093.84287952</v>
      </c>
      <c r="Q920" s="11">
        <f t="shared" si="525"/>
        <v>0</v>
      </c>
      <c r="R920" s="30">
        <f t="shared" si="521"/>
        <v>0</v>
      </c>
      <c r="S920" s="8">
        <f t="shared" si="513"/>
        <v>0</v>
      </c>
      <c r="T920" s="123">
        <f t="shared" si="522"/>
        <v>8.5599999999999996E-2</v>
      </c>
      <c r="U920" s="122">
        <f t="shared" si="503"/>
        <v>19</v>
      </c>
      <c r="V920" s="122">
        <v>252</v>
      </c>
      <c r="W920" s="121">
        <f t="shared" si="514"/>
        <v>1.006211768</v>
      </c>
      <c r="X920" s="114">
        <f t="shared" si="515"/>
        <v>6.7946981900000001</v>
      </c>
      <c r="Y920" s="114">
        <f t="shared" si="516"/>
        <v>0</v>
      </c>
      <c r="Z920" s="126" t="str">
        <f t="shared" si="526"/>
        <v>A+J=</v>
      </c>
      <c r="AA920" s="119">
        <f t="shared" si="527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3">
        <f t="shared" si="517"/>
        <v>45097</v>
      </c>
      <c r="B921" s="114">
        <f t="shared" si="509"/>
        <v>1101.3312016100001</v>
      </c>
      <c r="C921" s="114">
        <f t="shared" si="523"/>
        <v>875.13662035000004</v>
      </c>
      <c r="D921" s="115">
        <f t="shared" si="518"/>
        <v>6609.67</v>
      </c>
      <c r="E921" s="116">
        <f t="shared" si="505"/>
        <v>6649.99</v>
      </c>
      <c r="F921" s="117">
        <f t="shared" si="506"/>
        <v>45038</v>
      </c>
      <c r="G921" s="118">
        <f t="shared" si="510"/>
        <v>6.1001532602988906E-3</v>
      </c>
      <c r="H921" s="119">
        <f t="shared" si="524"/>
        <v>45127</v>
      </c>
      <c r="I921" s="119">
        <f t="shared" si="511"/>
        <v>45097</v>
      </c>
      <c r="J921" s="120">
        <f t="shared" si="519"/>
        <v>20</v>
      </c>
      <c r="K921" s="120">
        <f t="shared" si="507"/>
        <v>20</v>
      </c>
      <c r="L921" s="8">
        <f t="shared" si="520"/>
        <v>1.00610015</v>
      </c>
      <c r="M921" s="121">
        <f t="shared" si="508"/>
        <v>1.0071003300000001</v>
      </c>
      <c r="N921" s="121">
        <f t="shared" si="502"/>
        <v>1.2427104040714663</v>
      </c>
      <c r="O921" s="114">
        <f t="shared" si="504"/>
        <v>1.25029112</v>
      </c>
      <c r="P921" s="114">
        <f t="shared" si="512"/>
        <v>1094.1755452100001</v>
      </c>
      <c r="Q921" s="11">
        <f t="shared" si="525"/>
        <v>30</v>
      </c>
      <c r="R921" s="30">
        <f t="shared" si="521"/>
        <v>2.9395000000000001E-2</v>
      </c>
      <c r="S921" s="8">
        <f t="shared" si="513"/>
        <v>32.163290150000002</v>
      </c>
      <c r="T921" s="123">
        <f t="shared" si="522"/>
        <v>8.5599999999999996E-2</v>
      </c>
      <c r="U921" s="122">
        <f t="shared" si="503"/>
        <v>20</v>
      </c>
      <c r="V921" s="122">
        <v>252</v>
      </c>
      <c r="W921" s="121">
        <f t="shared" si="514"/>
        <v>1.0065397700000001</v>
      </c>
      <c r="X921" s="114">
        <f t="shared" si="515"/>
        <v>7.1556563999999998</v>
      </c>
      <c r="Y921" s="114">
        <f t="shared" si="516"/>
        <v>39.31894655</v>
      </c>
      <c r="Z921" s="126" t="str">
        <f t="shared" si="526"/>
        <v>A+J=</v>
      </c>
      <c r="AA921" s="119">
        <f t="shared" si="527"/>
        <v>45097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3">
        <f t="shared" si="517"/>
        <v>45098</v>
      </c>
      <c r="B922" s="114">
        <f t="shared" si="509"/>
        <v>1062.4693480100002</v>
      </c>
      <c r="C922" s="114">
        <f t="shared" si="523"/>
        <v>849.41197939999995</v>
      </c>
      <c r="D922" s="115">
        <f t="shared" si="518"/>
        <v>6649.99</v>
      </c>
      <c r="E922" s="116">
        <f t="shared" si="505"/>
        <v>6665.28</v>
      </c>
      <c r="F922" s="117">
        <f t="shared" si="506"/>
        <v>45066</v>
      </c>
      <c r="G922" s="118">
        <f t="shared" si="510"/>
        <v>2.2992515778219591E-3</v>
      </c>
      <c r="H922" s="119">
        <f t="shared" si="524"/>
        <v>45127</v>
      </c>
      <c r="I922" s="119">
        <f t="shared" si="511"/>
        <v>45127</v>
      </c>
      <c r="J922" s="120">
        <f t="shared" si="519"/>
        <v>22</v>
      </c>
      <c r="K922" s="120">
        <f t="shared" si="507"/>
        <v>1</v>
      </c>
      <c r="L922" s="8">
        <f t="shared" si="520"/>
        <v>1.00010439</v>
      </c>
      <c r="M922" s="121">
        <f t="shared" si="508"/>
        <v>1.00610015</v>
      </c>
      <c r="N922" s="121">
        <f t="shared" si="502"/>
        <v>1.2502911239428627</v>
      </c>
      <c r="O922" s="114">
        <f t="shared" si="504"/>
        <v>1.2504216399999999</v>
      </c>
      <c r="P922" s="114">
        <f t="shared" si="512"/>
        <v>1062.1231203100001</v>
      </c>
      <c r="Q922" s="11">
        <f t="shared" si="525"/>
        <v>0</v>
      </c>
      <c r="R922" s="30">
        <f t="shared" si="521"/>
        <v>0</v>
      </c>
      <c r="S922" s="8">
        <f t="shared" si="513"/>
        <v>0</v>
      </c>
      <c r="T922" s="123">
        <f t="shared" si="522"/>
        <v>8.5599999999999996E-2</v>
      </c>
      <c r="U922" s="122">
        <f t="shared" si="503"/>
        <v>1</v>
      </c>
      <c r="V922" s="122">
        <v>252</v>
      </c>
      <c r="W922" s="121">
        <f t="shared" si="514"/>
        <v>1.0003259769999999</v>
      </c>
      <c r="X922" s="114">
        <f t="shared" si="515"/>
        <v>0.34622770000000003</v>
      </c>
      <c r="Y922" s="114">
        <f t="shared" si="516"/>
        <v>0</v>
      </c>
      <c r="Z922" s="126" t="str">
        <f t="shared" si="526"/>
        <v>A+J=</v>
      </c>
      <c r="AA922" s="119">
        <f t="shared" si="527"/>
        <v>45127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3">
        <f t="shared" si="517"/>
        <v>45099</v>
      </c>
      <c r="B923" s="114">
        <f t="shared" si="509"/>
        <v>1062.92664285</v>
      </c>
      <c r="C923" s="114">
        <f t="shared" si="523"/>
        <v>849.41197939999995</v>
      </c>
      <c r="D923" s="115">
        <f t="shared" si="518"/>
        <v>6649.99</v>
      </c>
      <c r="E923" s="116">
        <f t="shared" si="505"/>
        <v>6665.28</v>
      </c>
      <c r="F923" s="117">
        <f t="shared" si="506"/>
        <v>45066</v>
      </c>
      <c r="G923" s="118">
        <f t="shared" si="510"/>
        <v>2.2992515778219591E-3</v>
      </c>
      <c r="H923" s="119">
        <f t="shared" si="524"/>
        <v>45127</v>
      </c>
      <c r="I923" s="119">
        <f t="shared" si="511"/>
        <v>45127</v>
      </c>
      <c r="J923" s="120">
        <f t="shared" si="519"/>
        <v>22</v>
      </c>
      <c r="K923" s="120">
        <f t="shared" si="507"/>
        <v>2</v>
      </c>
      <c r="L923" s="8">
        <f t="shared" si="520"/>
        <v>1.0002088</v>
      </c>
      <c r="M923" s="121">
        <f t="shared" si="508"/>
        <v>1.00610015</v>
      </c>
      <c r="N923" s="121">
        <f t="shared" si="502"/>
        <v>1.2502911239428627</v>
      </c>
      <c r="O923" s="114">
        <f t="shared" si="504"/>
        <v>1.2505521799999999</v>
      </c>
      <c r="P923" s="114">
        <f t="shared" si="512"/>
        <v>1062.23400255</v>
      </c>
      <c r="Q923" s="11">
        <f t="shared" si="525"/>
        <v>0</v>
      </c>
      <c r="R923" s="30">
        <f t="shared" si="521"/>
        <v>0</v>
      </c>
      <c r="S923" s="8">
        <f t="shared" si="513"/>
        <v>0</v>
      </c>
      <c r="T923" s="123">
        <f t="shared" si="522"/>
        <v>8.5599999999999996E-2</v>
      </c>
      <c r="U923" s="122">
        <f t="shared" si="503"/>
        <v>2</v>
      </c>
      <c r="V923" s="122">
        <v>252</v>
      </c>
      <c r="W923" s="121">
        <f t="shared" si="514"/>
        <v>1.00065206</v>
      </c>
      <c r="X923" s="114">
        <f t="shared" si="515"/>
        <v>0.69264029999999999</v>
      </c>
      <c r="Y923" s="114">
        <f t="shared" si="516"/>
        <v>0</v>
      </c>
      <c r="Z923" s="126" t="str">
        <f t="shared" si="526"/>
        <v>A+J=</v>
      </c>
      <c r="AA923" s="119">
        <f t="shared" si="527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3">
        <f t="shared" si="517"/>
        <v>45100</v>
      </c>
      <c r="B924" s="114">
        <f t="shared" si="509"/>
        <v>1063.3841406800002</v>
      </c>
      <c r="C924" s="114">
        <f t="shared" si="523"/>
        <v>849.41197939999995</v>
      </c>
      <c r="D924" s="115">
        <f t="shared" si="518"/>
        <v>6649.99</v>
      </c>
      <c r="E924" s="116">
        <f t="shared" si="505"/>
        <v>6665.28</v>
      </c>
      <c r="F924" s="117">
        <f t="shared" si="506"/>
        <v>45066</v>
      </c>
      <c r="G924" s="118">
        <f t="shared" si="510"/>
        <v>2.2992515778219591E-3</v>
      </c>
      <c r="H924" s="119">
        <f t="shared" si="524"/>
        <v>45127</v>
      </c>
      <c r="I924" s="119">
        <f t="shared" si="511"/>
        <v>45127</v>
      </c>
      <c r="J924" s="120">
        <f t="shared" si="519"/>
        <v>22</v>
      </c>
      <c r="K924" s="120">
        <f t="shared" si="507"/>
        <v>3</v>
      </c>
      <c r="L924" s="8">
        <f t="shared" si="520"/>
        <v>1.00031322</v>
      </c>
      <c r="M924" s="121">
        <f t="shared" si="508"/>
        <v>1.00610015</v>
      </c>
      <c r="N924" s="121">
        <f t="shared" si="502"/>
        <v>1.2502911239428627</v>
      </c>
      <c r="O924" s="114">
        <f t="shared" si="504"/>
        <v>1.25068274</v>
      </c>
      <c r="P924" s="114">
        <f t="shared" si="512"/>
        <v>1062.3449017800001</v>
      </c>
      <c r="Q924" s="11">
        <f t="shared" si="525"/>
        <v>0</v>
      </c>
      <c r="R924" s="30">
        <f t="shared" si="521"/>
        <v>0</v>
      </c>
      <c r="S924" s="8">
        <f t="shared" si="513"/>
        <v>0</v>
      </c>
      <c r="T924" s="123">
        <f t="shared" si="522"/>
        <v>8.5599999999999996E-2</v>
      </c>
      <c r="U924" s="122">
        <f t="shared" si="503"/>
        <v>3</v>
      </c>
      <c r="V924" s="122">
        <v>252</v>
      </c>
      <c r="W924" s="121">
        <f t="shared" si="514"/>
        <v>1.00097825</v>
      </c>
      <c r="X924" s="114">
        <f t="shared" si="515"/>
        <v>1.0392389</v>
      </c>
      <c r="Y924" s="114">
        <f t="shared" si="516"/>
        <v>0</v>
      </c>
      <c r="Z924" s="126" t="str">
        <f t="shared" si="526"/>
        <v>A+J=</v>
      </c>
      <c r="AA924" s="119">
        <f t="shared" si="527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3">
        <f t="shared" si="517"/>
        <v>45101</v>
      </c>
      <c r="B925" s="114">
        <f t="shared" si="509"/>
        <v>1063.84182347</v>
      </c>
      <c r="C925" s="114">
        <f t="shared" si="523"/>
        <v>849.41197939999995</v>
      </c>
      <c r="D925" s="115">
        <f t="shared" si="518"/>
        <v>6649.99</v>
      </c>
      <c r="E925" s="116">
        <f t="shared" si="505"/>
        <v>6665.28</v>
      </c>
      <c r="F925" s="117">
        <f t="shared" si="506"/>
        <v>45066</v>
      </c>
      <c r="G925" s="118">
        <f t="shared" si="510"/>
        <v>2.2992515778219591E-3</v>
      </c>
      <c r="H925" s="119">
        <f t="shared" si="524"/>
        <v>45127</v>
      </c>
      <c r="I925" s="119">
        <f t="shared" si="511"/>
        <v>45127</v>
      </c>
      <c r="J925" s="120">
        <f t="shared" si="519"/>
        <v>22</v>
      </c>
      <c r="K925" s="120">
        <f t="shared" si="507"/>
        <v>4</v>
      </c>
      <c r="L925" s="8">
        <f t="shared" si="520"/>
        <v>1.0004176499999999</v>
      </c>
      <c r="M925" s="121">
        <f t="shared" si="508"/>
        <v>1.00610015</v>
      </c>
      <c r="N925" s="121">
        <f t="shared" si="502"/>
        <v>1.2502911239428627</v>
      </c>
      <c r="O925" s="114">
        <f t="shared" si="504"/>
        <v>1.2508132999999999</v>
      </c>
      <c r="P925" s="114">
        <f t="shared" si="512"/>
        <v>1062.45580101</v>
      </c>
      <c r="Q925" s="11">
        <f t="shared" si="525"/>
        <v>0</v>
      </c>
      <c r="R925" s="30">
        <f t="shared" si="521"/>
        <v>0</v>
      </c>
      <c r="S925" s="8">
        <f t="shared" si="513"/>
        <v>0</v>
      </c>
      <c r="T925" s="123">
        <f t="shared" si="522"/>
        <v>8.5599999999999996E-2</v>
      </c>
      <c r="U925" s="122">
        <f t="shared" si="503"/>
        <v>4</v>
      </c>
      <c r="V925" s="122">
        <v>252</v>
      </c>
      <c r="W925" s="121">
        <f t="shared" si="514"/>
        <v>1.0013045460000001</v>
      </c>
      <c r="X925" s="114">
        <f t="shared" si="515"/>
        <v>1.38602246</v>
      </c>
      <c r="Y925" s="114">
        <f t="shared" si="516"/>
        <v>0</v>
      </c>
      <c r="Z925" s="126" t="str">
        <f t="shared" si="526"/>
        <v>A+J=</v>
      </c>
      <c r="AA925" s="119">
        <f t="shared" si="527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3">
        <f t="shared" si="517"/>
        <v>45102</v>
      </c>
      <c r="B926" s="114">
        <f t="shared" si="509"/>
        <v>1063.84182347</v>
      </c>
      <c r="C926" s="114">
        <f t="shared" si="523"/>
        <v>849.41197939999995</v>
      </c>
      <c r="D926" s="115">
        <f t="shared" si="518"/>
        <v>6649.99</v>
      </c>
      <c r="E926" s="116">
        <f t="shared" si="505"/>
        <v>6665.28</v>
      </c>
      <c r="F926" s="117">
        <f t="shared" si="506"/>
        <v>45066</v>
      </c>
      <c r="G926" s="118">
        <f t="shared" si="510"/>
        <v>2.2992515778219591E-3</v>
      </c>
      <c r="H926" s="119">
        <f t="shared" si="524"/>
        <v>45127</v>
      </c>
      <c r="I926" s="119">
        <f t="shared" si="511"/>
        <v>45127</v>
      </c>
      <c r="J926" s="120">
        <f t="shared" si="519"/>
        <v>22</v>
      </c>
      <c r="K926" s="120">
        <f t="shared" si="507"/>
        <v>4</v>
      </c>
      <c r="L926" s="8">
        <f t="shared" si="520"/>
        <v>1.0004176499999999</v>
      </c>
      <c r="M926" s="121">
        <f t="shared" si="508"/>
        <v>1.00610015</v>
      </c>
      <c r="N926" s="121">
        <f t="shared" si="502"/>
        <v>1.2502911239428627</v>
      </c>
      <c r="O926" s="114">
        <f t="shared" si="504"/>
        <v>1.2508132999999999</v>
      </c>
      <c r="P926" s="114">
        <f t="shared" si="512"/>
        <v>1062.45580101</v>
      </c>
      <c r="Q926" s="11">
        <f t="shared" si="525"/>
        <v>0</v>
      </c>
      <c r="R926" s="30">
        <f t="shared" si="521"/>
        <v>0</v>
      </c>
      <c r="S926" s="8">
        <f t="shared" si="513"/>
        <v>0</v>
      </c>
      <c r="T926" s="123">
        <f t="shared" si="522"/>
        <v>8.5599999999999996E-2</v>
      </c>
      <c r="U926" s="122">
        <f t="shared" si="503"/>
        <v>4</v>
      </c>
      <c r="V926" s="122">
        <v>252</v>
      </c>
      <c r="W926" s="121">
        <f t="shared" si="514"/>
        <v>1.0013045460000001</v>
      </c>
      <c r="X926" s="114">
        <f t="shared" si="515"/>
        <v>1.38602246</v>
      </c>
      <c r="Y926" s="114">
        <f t="shared" si="516"/>
        <v>0</v>
      </c>
      <c r="Z926" s="126" t="str">
        <f t="shared" si="526"/>
        <v>A+J=</v>
      </c>
      <c r="AA926" s="119">
        <f t="shared" si="527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3">
        <f t="shared" si="517"/>
        <v>45103</v>
      </c>
      <c r="B927" s="114">
        <f t="shared" si="509"/>
        <v>1063.84182347</v>
      </c>
      <c r="C927" s="114">
        <f t="shared" si="523"/>
        <v>849.41197939999995</v>
      </c>
      <c r="D927" s="115">
        <f t="shared" si="518"/>
        <v>6649.99</v>
      </c>
      <c r="E927" s="116">
        <f t="shared" si="505"/>
        <v>6665.28</v>
      </c>
      <c r="F927" s="117">
        <f t="shared" si="506"/>
        <v>45066</v>
      </c>
      <c r="G927" s="118">
        <f t="shared" si="510"/>
        <v>2.2992515778219591E-3</v>
      </c>
      <c r="H927" s="119">
        <f t="shared" si="524"/>
        <v>45127</v>
      </c>
      <c r="I927" s="119">
        <f t="shared" si="511"/>
        <v>45127</v>
      </c>
      <c r="J927" s="120">
        <f t="shared" si="519"/>
        <v>22</v>
      </c>
      <c r="K927" s="120">
        <f t="shared" si="507"/>
        <v>4</v>
      </c>
      <c r="L927" s="8">
        <f t="shared" si="520"/>
        <v>1.0004176499999999</v>
      </c>
      <c r="M927" s="121">
        <f t="shared" si="508"/>
        <v>1.00610015</v>
      </c>
      <c r="N927" s="121">
        <f t="shared" ref="N927:N990" si="528">IF(I927&gt;I926,N926*M927,N926)</f>
        <v>1.2502911239428627</v>
      </c>
      <c r="O927" s="114">
        <f t="shared" si="504"/>
        <v>1.2508132999999999</v>
      </c>
      <c r="P927" s="114">
        <f t="shared" si="512"/>
        <v>1062.45580101</v>
      </c>
      <c r="Q927" s="11">
        <f t="shared" si="525"/>
        <v>0</v>
      </c>
      <c r="R927" s="30">
        <f t="shared" si="521"/>
        <v>0</v>
      </c>
      <c r="S927" s="8">
        <f t="shared" si="513"/>
        <v>0</v>
      </c>
      <c r="T927" s="123">
        <f t="shared" si="522"/>
        <v>8.5599999999999996E-2</v>
      </c>
      <c r="U927" s="122">
        <f t="shared" si="503"/>
        <v>4</v>
      </c>
      <c r="V927" s="122">
        <v>252</v>
      </c>
      <c r="W927" s="121">
        <f t="shared" si="514"/>
        <v>1.0013045460000001</v>
      </c>
      <c r="X927" s="114">
        <f t="shared" si="515"/>
        <v>1.38602246</v>
      </c>
      <c r="Y927" s="114">
        <f t="shared" si="516"/>
        <v>0</v>
      </c>
      <c r="Z927" s="126" t="str">
        <f t="shared" si="526"/>
        <v>A+J=</v>
      </c>
      <c r="AA927" s="119">
        <f t="shared" si="527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3">
        <f t="shared" si="517"/>
        <v>45104</v>
      </c>
      <c r="B928" s="114">
        <f t="shared" si="509"/>
        <v>1064.29970828</v>
      </c>
      <c r="C928" s="114">
        <f t="shared" si="523"/>
        <v>849.41197939999995</v>
      </c>
      <c r="D928" s="115">
        <f t="shared" si="518"/>
        <v>6649.99</v>
      </c>
      <c r="E928" s="116">
        <f t="shared" si="505"/>
        <v>6665.28</v>
      </c>
      <c r="F928" s="117">
        <f t="shared" si="506"/>
        <v>45066</v>
      </c>
      <c r="G928" s="118">
        <f t="shared" si="510"/>
        <v>2.2992515778219591E-3</v>
      </c>
      <c r="H928" s="119">
        <f t="shared" si="524"/>
        <v>45127</v>
      </c>
      <c r="I928" s="119">
        <f t="shared" si="511"/>
        <v>45127</v>
      </c>
      <c r="J928" s="120">
        <f t="shared" si="519"/>
        <v>22</v>
      </c>
      <c r="K928" s="120">
        <f t="shared" si="507"/>
        <v>5</v>
      </c>
      <c r="L928" s="8">
        <f t="shared" si="520"/>
        <v>1.00052209</v>
      </c>
      <c r="M928" s="121">
        <f t="shared" si="508"/>
        <v>1.00610015</v>
      </c>
      <c r="N928" s="121">
        <f t="shared" si="528"/>
        <v>1.2502911239428627</v>
      </c>
      <c r="O928" s="114">
        <f t="shared" si="504"/>
        <v>1.2509438799999999</v>
      </c>
      <c r="P928" s="114">
        <f t="shared" si="512"/>
        <v>1062.5667172200001</v>
      </c>
      <c r="Q928" s="11">
        <f t="shared" si="525"/>
        <v>0</v>
      </c>
      <c r="R928" s="30">
        <f t="shared" si="521"/>
        <v>0</v>
      </c>
      <c r="S928" s="8">
        <f t="shared" si="513"/>
        <v>0</v>
      </c>
      <c r="T928" s="123">
        <f t="shared" si="522"/>
        <v>8.5599999999999996E-2</v>
      </c>
      <c r="U928" s="122">
        <f t="shared" si="503"/>
        <v>5</v>
      </c>
      <c r="V928" s="122">
        <v>252</v>
      </c>
      <c r="W928" s="121">
        <f t="shared" si="514"/>
        <v>1.0016309480000001</v>
      </c>
      <c r="X928" s="114">
        <f t="shared" si="515"/>
        <v>1.73299106</v>
      </c>
      <c r="Y928" s="114">
        <f t="shared" si="516"/>
        <v>0</v>
      </c>
      <c r="Z928" s="126" t="str">
        <f t="shared" si="526"/>
        <v>A+J=</v>
      </c>
      <c r="AA928" s="119">
        <f t="shared" si="527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3">
        <f t="shared" si="517"/>
        <v>45105</v>
      </c>
      <c r="B929" s="114">
        <f t="shared" si="509"/>
        <v>1064.7577962300002</v>
      </c>
      <c r="C929" s="114">
        <f t="shared" si="523"/>
        <v>849.41197939999995</v>
      </c>
      <c r="D929" s="115">
        <f t="shared" si="518"/>
        <v>6649.99</v>
      </c>
      <c r="E929" s="116">
        <f t="shared" si="505"/>
        <v>6665.28</v>
      </c>
      <c r="F929" s="117">
        <f t="shared" si="506"/>
        <v>45066</v>
      </c>
      <c r="G929" s="118">
        <f t="shared" si="510"/>
        <v>2.2992515778219591E-3</v>
      </c>
      <c r="H929" s="119">
        <f t="shared" si="524"/>
        <v>45127</v>
      </c>
      <c r="I929" s="119">
        <f t="shared" si="511"/>
        <v>45127</v>
      </c>
      <c r="J929" s="120">
        <f t="shared" si="519"/>
        <v>22</v>
      </c>
      <c r="K929" s="120">
        <f t="shared" si="507"/>
        <v>6</v>
      </c>
      <c r="L929" s="8">
        <f t="shared" si="520"/>
        <v>1.0006265400000001</v>
      </c>
      <c r="M929" s="121">
        <f t="shared" si="508"/>
        <v>1.00610015</v>
      </c>
      <c r="N929" s="121">
        <f t="shared" si="528"/>
        <v>1.2502911239428627</v>
      </c>
      <c r="O929" s="114">
        <f t="shared" si="504"/>
        <v>1.25107448</v>
      </c>
      <c r="P929" s="114">
        <f t="shared" si="512"/>
        <v>1062.6776504300001</v>
      </c>
      <c r="Q929" s="11">
        <f t="shared" si="525"/>
        <v>0</v>
      </c>
      <c r="R929" s="30">
        <f t="shared" si="521"/>
        <v>0</v>
      </c>
      <c r="S929" s="8">
        <f t="shared" si="513"/>
        <v>0</v>
      </c>
      <c r="T929" s="123">
        <f t="shared" si="522"/>
        <v>8.5599999999999996E-2</v>
      </c>
      <c r="U929" s="122">
        <f t="shared" si="503"/>
        <v>6</v>
      </c>
      <c r="V929" s="122">
        <v>252</v>
      </c>
      <c r="W929" s="121">
        <f t="shared" si="514"/>
        <v>1.0019574570000001</v>
      </c>
      <c r="X929" s="114">
        <f t="shared" si="515"/>
        <v>2.0801457999999999</v>
      </c>
      <c r="Y929" s="114">
        <f t="shared" si="516"/>
        <v>0</v>
      </c>
      <c r="Z929" s="126" t="str">
        <f t="shared" si="526"/>
        <v>A+J=</v>
      </c>
      <c r="AA929" s="119">
        <f t="shared" si="527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3">
        <f t="shared" si="517"/>
        <v>45106</v>
      </c>
      <c r="B930" s="114">
        <f t="shared" si="509"/>
        <v>1065.2160692699999</v>
      </c>
      <c r="C930" s="114">
        <f t="shared" si="523"/>
        <v>849.41197939999995</v>
      </c>
      <c r="D930" s="115">
        <f t="shared" si="518"/>
        <v>6649.99</v>
      </c>
      <c r="E930" s="116">
        <f t="shared" si="505"/>
        <v>6665.28</v>
      </c>
      <c r="F930" s="117">
        <f t="shared" si="506"/>
        <v>45066</v>
      </c>
      <c r="G930" s="118">
        <f t="shared" si="510"/>
        <v>2.2992515778219591E-3</v>
      </c>
      <c r="H930" s="119">
        <f t="shared" si="524"/>
        <v>45127</v>
      </c>
      <c r="I930" s="119">
        <f t="shared" si="511"/>
        <v>45127</v>
      </c>
      <c r="J930" s="120">
        <f t="shared" si="519"/>
        <v>22</v>
      </c>
      <c r="K930" s="120">
        <f t="shared" si="507"/>
        <v>7</v>
      </c>
      <c r="L930" s="8">
        <f t="shared" si="520"/>
        <v>1.000731</v>
      </c>
      <c r="M930" s="121">
        <f t="shared" si="508"/>
        <v>1.00610015</v>
      </c>
      <c r="N930" s="121">
        <f t="shared" si="528"/>
        <v>1.2502911239428627</v>
      </c>
      <c r="O930" s="114">
        <f t="shared" si="504"/>
        <v>1.2512050800000001</v>
      </c>
      <c r="P930" s="114">
        <f t="shared" si="512"/>
        <v>1062.7885836299999</v>
      </c>
      <c r="Q930" s="11">
        <f t="shared" si="525"/>
        <v>0</v>
      </c>
      <c r="R930" s="30">
        <f t="shared" si="521"/>
        <v>0</v>
      </c>
      <c r="S930" s="8">
        <f t="shared" si="513"/>
        <v>0</v>
      </c>
      <c r="T930" s="123">
        <f t="shared" si="522"/>
        <v>8.5599999999999996E-2</v>
      </c>
      <c r="U930" s="122">
        <f t="shared" si="503"/>
        <v>7</v>
      </c>
      <c r="V930" s="122">
        <v>252</v>
      </c>
      <c r="W930" s="121">
        <f t="shared" si="514"/>
        <v>1.0022840719999999</v>
      </c>
      <c r="X930" s="114">
        <f t="shared" si="515"/>
        <v>2.42748564</v>
      </c>
      <c r="Y930" s="114">
        <f t="shared" si="516"/>
        <v>0</v>
      </c>
      <c r="Z930" s="126" t="str">
        <f t="shared" si="526"/>
        <v>A+J=</v>
      </c>
      <c r="AA930" s="119">
        <f t="shared" si="527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3">
        <f t="shared" si="517"/>
        <v>45107</v>
      </c>
      <c r="B931" s="114">
        <f t="shared" si="509"/>
        <v>1065.67455406</v>
      </c>
      <c r="C931" s="114">
        <f t="shared" si="523"/>
        <v>849.41197939999995</v>
      </c>
      <c r="D931" s="115">
        <f t="shared" si="518"/>
        <v>6649.99</v>
      </c>
      <c r="E931" s="116">
        <f t="shared" si="505"/>
        <v>6665.28</v>
      </c>
      <c r="F931" s="117">
        <f t="shared" si="506"/>
        <v>45066</v>
      </c>
      <c r="G931" s="118">
        <f t="shared" si="510"/>
        <v>2.2992515778219591E-3</v>
      </c>
      <c r="H931" s="119">
        <f t="shared" si="524"/>
        <v>45127</v>
      </c>
      <c r="I931" s="119">
        <f t="shared" si="511"/>
        <v>45127</v>
      </c>
      <c r="J931" s="120">
        <f t="shared" si="519"/>
        <v>22</v>
      </c>
      <c r="K931" s="120">
        <f t="shared" si="507"/>
        <v>8</v>
      </c>
      <c r="L931" s="8">
        <f t="shared" si="520"/>
        <v>1.0008354800000001</v>
      </c>
      <c r="M931" s="121">
        <f t="shared" si="508"/>
        <v>1.00610015</v>
      </c>
      <c r="N931" s="121">
        <f t="shared" si="528"/>
        <v>1.2502911239428627</v>
      </c>
      <c r="O931" s="114">
        <f t="shared" si="504"/>
        <v>1.25133571</v>
      </c>
      <c r="P931" s="114">
        <f t="shared" si="512"/>
        <v>1062.8995423199999</v>
      </c>
      <c r="Q931" s="11">
        <f t="shared" si="525"/>
        <v>0</v>
      </c>
      <c r="R931" s="30">
        <f t="shared" si="521"/>
        <v>0</v>
      </c>
      <c r="S931" s="8">
        <f t="shared" si="513"/>
        <v>0</v>
      </c>
      <c r="T931" s="123">
        <f t="shared" si="522"/>
        <v>8.5599999999999996E-2</v>
      </c>
      <c r="U931" s="122">
        <f t="shared" si="503"/>
        <v>8</v>
      </c>
      <c r="V931" s="122">
        <v>252</v>
      </c>
      <c r="W931" s="121">
        <f t="shared" si="514"/>
        <v>1.002610794</v>
      </c>
      <c r="X931" s="114">
        <f t="shared" si="515"/>
        <v>2.7750117400000001</v>
      </c>
      <c r="Y931" s="114">
        <f t="shared" si="516"/>
        <v>0</v>
      </c>
      <c r="Z931" s="126" t="str">
        <f t="shared" si="526"/>
        <v>A+J=</v>
      </c>
      <c r="AA931" s="119">
        <f t="shared" si="527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3">
        <f t="shared" si="517"/>
        <v>45108</v>
      </c>
      <c r="B932" s="114">
        <f t="shared" si="509"/>
        <v>1066.1332240400002</v>
      </c>
      <c r="C932" s="114">
        <f t="shared" si="523"/>
        <v>849.41197939999995</v>
      </c>
      <c r="D932" s="115">
        <f t="shared" si="518"/>
        <v>6649.99</v>
      </c>
      <c r="E932" s="116">
        <f t="shared" si="505"/>
        <v>6665.28</v>
      </c>
      <c r="F932" s="117">
        <f t="shared" si="506"/>
        <v>45066</v>
      </c>
      <c r="G932" s="118">
        <f t="shared" si="510"/>
        <v>2.2992515778219591E-3</v>
      </c>
      <c r="H932" s="119">
        <f t="shared" si="524"/>
        <v>45127</v>
      </c>
      <c r="I932" s="119">
        <f t="shared" si="511"/>
        <v>45127</v>
      </c>
      <c r="J932" s="120">
        <f t="shared" si="519"/>
        <v>22</v>
      </c>
      <c r="K932" s="120">
        <f t="shared" si="507"/>
        <v>9</v>
      </c>
      <c r="L932" s="8">
        <f t="shared" si="520"/>
        <v>1.00093996</v>
      </c>
      <c r="M932" s="121">
        <f t="shared" si="508"/>
        <v>1.00610015</v>
      </c>
      <c r="N932" s="121">
        <f t="shared" si="528"/>
        <v>1.2502911239428627</v>
      </c>
      <c r="O932" s="114">
        <f t="shared" si="504"/>
        <v>1.2514663399999999</v>
      </c>
      <c r="P932" s="114">
        <f t="shared" si="512"/>
        <v>1063.0105010100001</v>
      </c>
      <c r="Q932" s="11">
        <f t="shared" si="525"/>
        <v>0</v>
      </c>
      <c r="R932" s="30">
        <f t="shared" si="521"/>
        <v>0</v>
      </c>
      <c r="S932" s="8">
        <f t="shared" si="513"/>
        <v>0</v>
      </c>
      <c r="T932" s="123">
        <f t="shared" si="522"/>
        <v>8.5599999999999996E-2</v>
      </c>
      <c r="U932" s="122">
        <f t="shared" si="503"/>
        <v>9</v>
      </c>
      <c r="V932" s="122">
        <v>252</v>
      </c>
      <c r="W932" s="121">
        <f t="shared" si="514"/>
        <v>1.0029376219999999</v>
      </c>
      <c r="X932" s="114">
        <f t="shared" si="515"/>
        <v>3.12272303</v>
      </c>
      <c r="Y932" s="114">
        <f t="shared" si="516"/>
        <v>0</v>
      </c>
      <c r="Z932" s="126" t="str">
        <f t="shared" si="526"/>
        <v>A+J=</v>
      </c>
      <c r="AA932" s="119">
        <f t="shared" si="527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3">
        <f t="shared" si="517"/>
        <v>45109</v>
      </c>
      <c r="B933" s="114">
        <f t="shared" si="509"/>
        <v>1066.1332240400002</v>
      </c>
      <c r="C933" s="114">
        <f t="shared" si="523"/>
        <v>849.41197939999995</v>
      </c>
      <c r="D933" s="115">
        <f t="shared" si="518"/>
        <v>6649.99</v>
      </c>
      <c r="E933" s="116">
        <f t="shared" si="505"/>
        <v>6665.28</v>
      </c>
      <c r="F933" s="117">
        <f t="shared" si="506"/>
        <v>45066</v>
      </c>
      <c r="G933" s="118">
        <f t="shared" si="510"/>
        <v>2.2992515778219591E-3</v>
      </c>
      <c r="H933" s="119">
        <f t="shared" si="524"/>
        <v>45127</v>
      </c>
      <c r="I933" s="119">
        <f t="shared" si="511"/>
        <v>45127</v>
      </c>
      <c r="J933" s="120">
        <f t="shared" si="519"/>
        <v>22</v>
      </c>
      <c r="K933" s="120">
        <f t="shared" si="507"/>
        <v>9</v>
      </c>
      <c r="L933" s="8">
        <f t="shared" si="520"/>
        <v>1.00093996</v>
      </c>
      <c r="M933" s="121">
        <f t="shared" si="508"/>
        <v>1.00610015</v>
      </c>
      <c r="N933" s="121">
        <f t="shared" si="528"/>
        <v>1.2502911239428627</v>
      </c>
      <c r="O933" s="114">
        <f t="shared" si="504"/>
        <v>1.2514663399999999</v>
      </c>
      <c r="P933" s="114">
        <f t="shared" si="512"/>
        <v>1063.0105010100001</v>
      </c>
      <c r="Q933" s="11">
        <f t="shared" si="525"/>
        <v>0</v>
      </c>
      <c r="R933" s="30">
        <f t="shared" si="521"/>
        <v>0</v>
      </c>
      <c r="S933" s="8">
        <f t="shared" si="513"/>
        <v>0</v>
      </c>
      <c r="T933" s="123">
        <f t="shared" si="522"/>
        <v>8.5599999999999996E-2</v>
      </c>
      <c r="U933" s="122">
        <f t="shared" ref="U933:U996" si="529">IF(Q932&gt;0,1,IF(K933=K932,U932,U932+1))</f>
        <v>9</v>
      </c>
      <c r="V933" s="122">
        <v>252</v>
      </c>
      <c r="W933" s="121">
        <f t="shared" si="514"/>
        <v>1.0029376219999999</v>
      </c>
      <c r="X933" s="114">
        <f t="shared" si="515"/>
        <v>3.12272303</v>
      </c>
      <c r="Y933" s="114">
        <f t="shared" si="516"/>
        <v>0</v>
      </c>
      <c r="Z933" s="126" t="str">
        <f t="shared" si="526"/>
        <v>A+J=</v>
      </c>
      <c r="AA933" s="119">
        <f t="shared" si="527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3">
        <f t="shared" si="517"/>
        <v>45110</v>
      </c>
      <c r="B934" s="114">
        <f t="shared" si="509"/>
        <v>1066.1332240400002</v>
      </c>
      <c r="C934" s="114">
        <f t="shared" si="523"/>
        <v>849.41197939999995</v>
      </c>
      <c r="D934" s="115">
        <f t="shared" si="518"/>
        <v>6649.99</v>
      </c>
      <c r="E934" s="116">
        <f t="shared" si="505"/>
        <v>6665.28</v>
      </c>
      <c r="F934" s="117">
        <f t="shared" si="506"/>
        <v>45066</v>
      </c>
      <c r="G934" s="118">
        <f t="shared" si="510"/>
        <v>2.2992515778219591E-3</v>
      </c>
      <c r="H934" s="119">
        <f t="shared" si="524"/>
        <v>45127</v>
      </c>
      <c r="I934" s="119">
        <f t="shared" si="511"/>
        <v>45127</v>
      </c>
      <c r="J934" s="120">
        <f t="shared" si="519"/>
        <v>22</v>
      </c>
      <c r="K934" s="120">
        <f t="shared" si="507"/>
        <v>9</v>
      </c>
      <c r="L934" s="8">
        <f t="shared" si="520"/>
        <v>1.00093996</v>
      </c>
      <c r="M934" s="121">
        <f t="shared" si="508"/>
        <v>1.00610015</v>
      </c>
      <c r="N934" s="121">
        <f t="shared" si="528"/>
        <v>1.2502911239428627</v>
      </c>
      <c r="O934" s="114">
        <f t="shared" si="504"/>
        <v>1.2514663399999999</v>
      </c>
      <c r="P934" s="114">
        <f t="shared" si="512"/>
        <v>1063.0105010100001</v>
      </c>
      <c r="Q934" s="11">
        <f t="shared" si="525"/>
        <v>0</v>
      </c>
      <c r="R934" s="30">
        <f t="shared" si="521"/>
        <v>0</v>
      </c>
      <c r="S934" s="8">
        <f t="shared" si="513"/>
        <v>0</v>
      </c>
      <c r="T934" s="123">
        <f t="shared" si="522"/>
        <v>8.5599999999999996E-2</v>
      </c>
      <c r="U934" s="122">
        <f t="shared" si="529"/>
        <v>9</v>
      </c>
      <c r="V934" s="122">
        <v>252</v>
      </c>
      <c r="W934" s="121">
        <f t="shared" si="514"/>
        <v>1.0029376219999999</v>
      </c>
      <c r="X934" s="114">
        <f t="shared" si="515"/>
        <v>3.12272303</v>
      </c>
      <c r="Y934" s="114">
        <f t="shared" si="516"/>
        <v>0</v>
      </c>
      <c r="Z934" s="126" t="str">
        <f t="shared" si="526"/>
        <v>A+J=</v>
      </c>
      <c r="AA934" s="119">
        <f t="shared" si="527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3">
        <f t="shared" si="517"/>
        <v>45111</v>
      </c>
      <c r="B935" s="114">
        <f t="shared" si="509"/>
        <v>1066.59209627</v>
      </c>
      <c r="C935" s="114">
        <f t="shared" si="523"/>
        <v>849.41197939999995</v>
      </c>
      <c r="D935" s="115">
        <f t="shared" si="518"/>
        <v>6649.99</v>
      </c>
      <c r="E935" s="116">
        <f t="shared" si="505"/>
        <v>6665.28</v>
      </c>
      <c r="F935" s="117">
        <f t="shared" si="506"/>
        <v>45066</v>
      </c>
      <c r="G935" s="118">
        <f t="shared" si="510"/>
        <v>2.2992515778219591E-3</v>
      </c>
      <c r="H935" s="119">
        <f t="shared" si="524"/>
        <v>45127</v>
      </c>
      <c r="I935" s="119">
        <f t="shared" si="511"/>
        <v>45127</v>
      </c>
      <c r="J935" s="120">
        <f t="shared" si="519"/>
        <v>22</v>
      </c>
      <c r="K935" s="120">
        <f t="shared" si="507"/>
        <v>10</v>
      </c>
      <c r="L935" s="8">
        <f t="shared" si="520"/>
        <v>1.00104445</v>
      </c>
      <c r="M935" s="121">
        <f t="shared" si="508"/>
        <v>1.00610015</v>
      </c>
      <c r="N935" s="121">
        <f t="shared" si="528"/>
        <v>1.2502911239428627</v>
      </c>
      <c r="O935" s="114">
        <f t="shared" si="504"/>
        <v>1.2515969899999999</v>
      </c>
      <c r="P935" s="114">
        <f t="shared" si="512"/>
        <v>1063.1214766799999</v>
      </c>
      <c r="Q935" s="11">
        <f t="shared" si="525"/>
        <v>0</v>
      </c>
      <c r="R935" s="30">
        <f t="shared" si="521"/>
        <v>0</v>
      </c>
      <c r="S935" s="8">
        <f t="shared" si="513"/>
        <v>0</v>
      </c>
      <c r="T935" s="123">
        <f t="shared" si="522"/>
        <v>8.5599999999999996E-2</v>
      </c>
      <c r="U935" s="122">
        <f t="shared" si="529"/>
        <v>10</v>
      </c>
      <c r="V935" s="122">
        <v>252</v>
      </c>
      <c r="W935" s="121">
        <f t="shared" si="514"/>
        <v>1.003264556</v>
      </c>
      <c r="X935" s="114">
        <f t="shared" si="515"/>
        <v>3.4706195900000001</v>
      </c>
      <c r="Y935" s="114">
        <f t="shared" si="516"/>
        <v>0</v>
      </c>
      <c r="Z935" s="126" t="str">
        <f t="shared" si="526"/>
        <v>A+J=</v>
      </c>
      <c r="AA935" s="119">
        <f t="shared" si="527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3">
        <f t="shared" si="517"/>
        <v>45112</v>
      </c>
      <c r="B936" s="114">
        <f t="shared" si="509"/>
        <v>1067.0511644200001</v>
      </c>
      <c r="C936" s="114">
        <f t="shared" si="523"/>
        <v>849.41197939999995</v>
      </c>
      <c r="D936" s="115">
        <f t="shared" si="518"/>
        <v>6649.99</v>
      </c>
      <c r="E936" s="116">
        <f t="shared" si="505"/>
        <v>6665.28</v>
      </c>
      <c r="F936" s="117">
        <f t="shared" si="506"/>
        <v>45066</v>
      </c>
      <c r="G936" s="118">
        <f t="shared" si="510"/>
        <v>2.2992515778219591E-3</v>
      </c>
      <c r="H936" s="119">
        <f t="shared" si="524"/>
        <v>45127</v>
      </c>
      <c r="I936" s="119">
        <f t="shared" si="511"/>
        <v>45127</v>
      </c>
      <c r="J936" s="120">
        <f t="shared" si="519"/>
        <v>22</v>
      </c>
      <c r="K936" s="120">
        <f t="shared" si="507"/>
        <v>11</v>
      </c>
      <c r="L936" s="8">
        <f t="shared" si="520"/>
        <v>1.0011489600000001</v>
      </c>
      <c r="M936" s="121">
        <f t="shared" si="508"/>
        <v>1.00610015</v>
      </c>
      <c r="N936" s="121">
        <f t="shared" si="528"/>
        <v>1.2502911239428627</v>
      </c>
      <c r="O936" s="114">
        <f t="shared" si="504"/>
        <v>1.2517276500000001</v>
      </c>
      <c r="P936" s="114">
        <f t="shared" si="512"/>
        <v>1063.2324608500001</v>
      </c>
      <c r="Q936" s="11">
        <f t="shared" si="525"/>
        <v>0</v>
      </c>
      <c r="R936" s="30">
        <f t="shared" si="521"/>
        <v>0</v>
      </c>
      <c r="S936" s="8">
        <f t="shared" si="513"/>
        <v>0</v>
      </c>
      <c r="T936" s="123">
        <f t="shared" si="522"/>
        <v>8.5599999999999996E-2</v>
      </c>
      <c r="U936" s="122">
        <f t="shared" si="529"/>
        <v>11</v>
      </c>
      <c r="V936" s="122">
        <v>252</v>
      </c>
      <c r="W936" s="121">
        <f t="shared" si="514"/>
        <v>1.0035915980000001</v>
      </c>
      <c r="X936" s="114">
        <f t="shared" si="515"/>
        <v>3.8187035699999998</v>
      </c>
      <c r="Y936" s="114">
        <f t="shared" si="516"/>
        <v>0</v>
      </c>
      <c r="Z936" s="126" t="str">
        <f t="shared" si="526"/>
        <v>A+J=</v>
      </c>
      <c r="AA936" s="119">
        <f t="shared" si="527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3">
        <f t="shared" si="517"/>
        <v>45113</v>
      </c>
      <c r="B937" s="114">
        <f t="shared" si="509"/>
        <v>1067.5104338799999</v>
      </c>
      <c r="C937" s="114">
        <f t="shared" si="523"/>
        <v>849.41197939999995</v>
      </c>
      <c r="D937" s="115">
        <f t="shared" si="518"/>
        <v>6649.99</v>
      </c>
      <c r="E937" s="116">
        <f t="shared" si="505"/>
        <v>6665.28</v>
      </c>
      <c r="F937" s="117">
        <f t="shared" si="506"/>
        <v>45066</v>
      </c>
      <c r="G937" s="118">
        <f t="shared" si="510"/>
        <v>2.2992515778219591E-3</v>
      </c>
      <c r="H937" s="119">
        <f t="shared" si="524"/>
        <v>45127</v>
      </c>
      <c r="I937" s="119">
        <f t="shared" si="511"/>
        <v>45127</v>
      </c>
      <c r="J937" s="120">
        <f t="shared" si="519"/>
        <v>22</v>
      </c>
      <c r="K937" s="120">
        <f t="shared" si="507"/>
        <v>12</v>
      </c>
      <c r="L937" s="8">
        <f t="shared" si="520"/>
        <v>1.0012534799999999</v>
      </c>
      <c r="M937" s="121">
        <f t="shared" si="508"/>
        <v>1.00610015</v>
      </c>
      <c r="N937" s="121">
        <f t="shared" si="528"/>
        <v>1.2502911239428627</v>
      </c>
      <c r="O937" s="114">
        <f t="shared" ref="O937:O1000" si="530">TRUNC(TRUNC((L937*N937),15),8)</f>
        <v>1.2518583299999999</v>
      </c>
      <c r="P937" s="114">
        <f t="shared" si="512"/>
        <v>1063.3434620099999</v>
      </c>
      <c r="Q937" s="11">
        <f t="shared" si="525"/>
        <v>0</v>
      </c>
      <c r="R937" s="30">
        <f t="shared" si="521"/>
        <v>0</v>
      </c>
      <c r="S937" s="8">
        <f t="shared" si="513"/>
        <v>0</v>
      </c>
      <c r="T937" s="123">
        <f t="shared" si="522"/>
        <v>8.5599999999999996E-2</v>
      </c>
      <c r="U937" s="122">
        <f t="shared" si="529"/>
        <v>12</v>
      </c>
      <c r="V937" s="122">
        <v>252</v>
      </c>
      <c r="W937" s="121">
        <f t="shared" si="514"/>
        <v>1.003918745</v>
      </c>
      <c r="X937" s="114">
        <f t="shared" si="515"/>
        <v>4.1669718700000002</v>
      </c>
      <c r="Y937" s="114">
        <f t="shared" si="516"/>
        <v>0</v>
      </c>
      <c r="Z937" s="126" t="str">
        <f t="shared" si="526"/>
        <v>A+J=</v>
      </c>
      <c r="AA937" s="119">
        <f t="shared" si="527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3">
        <f t="shared" si="517"/>
        <v>45114</v>
      </c>
      <c r="B938" s="114">
        <f t="shared" si="509"/>
        <v>1067.96990787</v>
      </c>
      <c r="C938" s="114">
        <f t="shared" si="523"/>
        <v>849.41197939999995</v>
      </c>
      <c r="D938" s="115">
        <f t="shared" si="518"/>
        <v>6649.99</v>
      </c>
      <c r="E938" s="116">
        <f t="shared" ref="E938:E1001" si="531">IF($K938=1,VLOOKUP($A937,$AO$10:$AS$131,4),E937)</f>
        <v>6665.28</v>
      </c>
      <c r="F938" s="117">
        <f t="shared" ref="F938:F1001" si="532">IF($K938=1,VLOOKUP($A937,$AO$10:$AS$131,5),F937)</f>
        <v>45066</v>
      </c>
      <c r="G938" s="118">
        <f t="shared" si="510"/>
        <v>2.2992515778219591E-3</v>
      </c>
      <c r="H938" s="119">
        <f t="shared" si="524"/>
        <v>45127</v>
      </c>
      <c r="I938" s="119">
        <f t="shared" si="511"/>
        <v>45127</v>
      </c>
      <c r="J938" s="120">
        <f t="shared" si="519"/>
        <v>22</v>
      </c>
      <c r="K938" s="120">
        <f t="shared" ref="K938:K1001" si="533">(J938-(NETWORKDAYS(A938,I938,AD$176:AD$502)-1))</f>
        <v>13</v>
      </c>
      <c r="L938" s="8">
        <f t="shared" si="520"/>
        <v>1.0013580099999999</v>
      </c>
      <c r="M938" s="121">
        <f t="shared" ref="M938:M1001" si="534">IF(I938&gt;I937,L937,M937)</f>
        <v>1.00610015</v>
      </c>
      <c r="N938" s="121">
        <f t="shared" si="528"/>
        <v>1.2502911239428627</v>
      </c>
      <c r="O938" s="114">
        <f t="shared" si="530"/>
        <v>1.2519890300000001</v>
      </c>
      <c r="P938" s="114">
        <f t="shared" si="512"/>
        <v>1063.4544801500001</v>
      </c>
      <c r="Q938" s="11">
        <f t="shared" si="525"/>
        <v>0</v>
      </c>
      <c r="R938" s="30">
        <f t="shared" si="521"/>
        <v>0</v>
      </c>
      <c r="S938" s="8">
        <f t="shared" si="513"/>
        <v>0</v>
      </c>
      <c r="T938" s="123">
        <f t="shared" si="522"/>
        <v>8.5599999999999996E-2</v>
      </c>
      <c r="U938" s="122">
        <f t="shared" si="529"/>
        <v>13</v>
      </c>
      <c r="V938" s="122">
        <v>252</v>
      </c>
      <c r="W938" s="121">
        <f t="shared" si="514"/>
        <v>1.004246</v>
      </c>
      <c r="X938" s="114">
        <f t="shared" si="515"/>
        <v>4.5154277199999999</v>
      </c>
      <c r="Y938" s="114">
        <f t="shared" si="516"/>
        <v>0</v>
      </c>
      <c r="Z938" s="126" t="str">
        <f t="shared" si="526"/>
        <v>A+J=</v>
      </c>
      <c r="AA938" s="119">
        <f t="shared" si="527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3">
        <f t="shared" si="517"/>
        <v>45115</v>
      </c>
      <c r="B939" s="114">
        <f t="shared" si="509"/>
        <v>1068.4295587399999</v>
      </c>
      <c r="C939" s="114">
        <f t="shared" si="523"/>
        <v>849.41197939999995</v>
      </c>
      <c r="D939" s="115">
        <f t="shared" si="518"/>
        <v>6649.99</v>
      </c>
      <c r="E939" s="116">
        <f t="shared" si="531"/>
        <v>6665.28</v>
      </c>
      <c r="F939" s="117">
        <f t="shared" si="532"/>
        <v>45066</v>
      </c>
      <c r="G939" s="118">
        <f t="shared" si="510"/>
        <v>2.2992515778219591E-3</v>
      </c>
      <c r="H939" s="119">
        <f t="shared" si="524"/>
        <v>45127</v>
      </c>
      <c r="I939" s="119">
        <f t="shared" si="511"/>
        <v>45127</v>
      </c>
      <c r="J939" s="120">
        <f t="shared" si="519"/>
        <v>22</v>
      </c>
      <c r="K939" s="120">
        <f t="shared" si="533"/>
        <v>14</v>
      </c>
      <c r="L939" s="8">
        <f t="shared" si="520"/>
        <v>1.0014625399999999</v>
      </c>
      <c r="M939" s="121">
        <f t="shared" si="534"/>
        <v>1.00610015</v>
      </c>
      <c r="N939" s="121">
        <f t="shared" si="528"/>
        <v>1.2502911239428627</v>
      </c>
      <c r="O939" s="114">
        <f t="shared" si="530"/>
        <v>1.25211972</v>
      </c>
      <c r="P939" s="114">
        <f t="shared" si="512"/>
        <v>1063.5654898099999</v>
      </c>
      <c r="Q939" s="11">
        <f t="shared" si="525"/>
        <v>0</v>
      </c>
      <c r="R939" s="30">
        <f t="shared" si="521"/>
        <v>0</v>
      </c>
      <c r="S939" s="8">
        <f t="shared" si="513"/>
        <v>0</v>
      </c>
      <c r="T939" s="123">
        <f t="shared" si="522"/>
        <v>8.5599999999999996E-2</v>
      </c>
      <c r="U939" s="122">
        <f t="shared" si="529"/>
        <v>14</v>
      </c>
      <c r="V939" s="122">
        <v>252</v>
      </c>
      <c r="W939" s="121">
        <f t="shared" si="514"/>
        <v>1.0045733610000001</v>
      </c>
      <c r="X939" s="114">
        <f t="shared" si="515"/>
        <v>4.8640689300000002</v>
      </c>
      <c r="Y939" s="114">
        <f t="shared" si="516"/>
        <v>0</v>
      </c>
      <c r="Z939" s="126" t="str">
        <f t="shared" si="526"/>
        <v>A+J=</v>
      </c>
      <c r="AA939" s="119">
        <f t="shared" si="527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3">
        <f t="shared" si="517"/>
        <v>45116</v>
      </c>
      <c r="B940" s="114">
        <f t="shared" si="509"/>
        <v>1068.4295587399999</v>
      </c>
      <c r="C940" s="114">
        <f t="shared" si="523"/>
        <v>849.41197939999995</v>
      </c>
      <c r="D940" s="115">
        <f t="shared" si="518"/>
        <v>6649.99</v>
      </c>
      <c r="E940" s="116">
        <f t="shared" si="531"/>
        <v>6665.28</v>
      </c>
      <c r="F940" s="117">
        <f t="shared" si="532"/>
        <v>45066</v>
      </c>
      <c r="G940" s="118">
        <f t="shared" si="510"/>
        <v>2.2992515778219591E-3</v>
      </c>
      <c r="H940" s="119">
        <f t="shared" si="524"/>
        <v>45127</v>
      </c>
      <c r="I940" s="119">
        <f t="shared" si="511"/>
        <v>45127</v>
      </c>
      <c r="J940" s="120">
        <f t="shared" si="519"/>
        <v>22</v>
      </c>
      <c r="K940" s="120">
        <f t="shared" si="533"/>
        <v>14</v>
      </c>
      <c r="L940" s="8">
        <f t="shared" si="520"/>
        <v>1.0014625399999999</v>
      </c>
      <c r="M940" s="121">
        <f t="shared" si="534"/>
        <v>1.00610015</v>
      </c>
      <c r="N940" s="121">
        <f t="shared" si="528"/>
        <v>1.2502911239428627</v>
      </c>
      <c r="O940" s="114">
        <f t="shared" si="530"/>
        <v>1.25211972</v>
      </c>
      <c r="P940" s="114">
        <f t="shared" si="512"/>
        <v>1063.5654898099999</v>
      </c>
      <c r="Q940" s="11">
        <f t="shared" si="525"/>
        <v>0</v>
      </c>
      <c r="R940" s="30">
        <f t="shared" si="521"/>
        <v>0</v>
      </c>
      <c r="S940" s="8">
        <f t="shared" si="513"/>
        <v>0</v>
      </c>
      <c r="T940" s="123">
        <f t="shared" si="522"/>
        <v>8.5599999999999996E-2</v>
      </c>
      <c r="U940" s="122">
        <f t="shared" si="529"/>
        <v>14</v>
      </c>
      <c r="V940" s="122">
        <v>252</v>
      </c>
      <c r="W940" s="121">
        <f t="shared" si="514"/>
        <v>1.0045733610000001</v>
      </c>
      <c r="X940" s="114">
        <f t="shared" si="515"/>
        <v>4.8640689300000002</v>
      </c>
      <c r="Y940" s="114">
        <f t="shared" si="516"/>
        <v>0</v>
      </c>
      <c r="Z940" s="126" t="str">
        <f t="shared" si="526"/>
        <v>A+J=</v>
      </c>
      <c r="AA940" s="119">
        <f t="shared" si="527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3">
        <f t="shared" si="517"/>
        <v>45117</v>
      </c>
      <c r="B941" s="114">
        <f t="shared" si="509"/>
        <v>1068.4295587399999</v>
      </c>
      <c r="C941" s="114">
        <f t="shared" si="523"/>
        <v>849.41197939999995</v>
      </c>
      <c r="D941" s="115">
        <f t="shared" si="518"/>
        <v>6649.99</v>
      </c>
      <c r="E941" s="116">
        <f t="shared" si="531"/>
        <v>6665.28</v>
      </c>
      <c r="F941" s="117">
        <f t="shared" si="532"/>
        <v>45066</v>
      </c>
      <c r="G941" s="118">
        <f t="shared" si="510"/>
        <v>2.2992515778219591E-3</v>
      </c>
      <c r="H941" s="119">
        <f t="shared" si="524"/>
        <v>45127</v>
      </c>
      <c r="I941" s="119">
        <f t="shared" si="511"/>
        <v>45127</v>
      </c>
      <c r="J941" s="120">
        <f t="shared" si="519"/>
        <v>22</v>
      </c>
      <c r="K941" s="120">
        <f t="shared" si="533"/>
        <v>14</v>
      </c>
      <c r="L941" s="8">
        <f t="shared" si="520"/>
        <v>1.0014625399999999</v>
      </c>
      <c r="M941" s="121">
        <f t="shared" si="534"/>
        <v>1.00610015</v>
      </c>
      <c r="N941" s="121">
        <f t="shared" si="528"/>
        <v>1.2502911239428627</v>
      </c>
      <c r="O941" s="114">
        <f t="shared" si="530"/>
        <v>1.25211972</v>
      </c>
      <c r="P941" s="114">
        <f t="shared" si="512"/>
        <v>1063.5654898099999</v>
      </c>
      <c r="Q941" s="11">
        <f t="shared" si="525"/>
        <v>0</v>
      </c>
      <c r="R941" s="30">
        <f t="shared" si="521"/>
        <v>0</v>
      </c>
      <c r="S941" s="8">
        <f t="shared" si="513"/>
        <v>0</v>
      </c>
      <c r="T941" s="123">
        <f t="shared" si="522"/>
        <v>8.5599999999999996E-2</v>
      </c>
      <c r="U941" s="122">
        <f t="shared" si="529"/>
        <v>14</v>
      </c>
      <c r="V941" s="122">
        <v>252</v>
      </c>
      <c r="W941" s="121">
        <f t="shared" si="514"/>
        <v>1.0045733610000001</v>
      </c>
      <c r="X941" s="114">
        <f t="shared" si="515"/>
        <v>4.8640689300000002</v>
      </c>
      <c r="Y941" s="114">
        <f t="shared" si="516"/>
        <v>0</v>
      </c>
      <c r="Z941" s="126" t="str">
        <f t="shared" si="526"/>
        <v>A+J=</v>
      </c>
      <c r="AA941" s="119">
        <f t="shared" si="527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3">
        <f t="shared" si="517"/>
        <v>45118</v>
      </c>
      <c r="B942" s="114">
        <f t="shared" si="509"/>
        <v>1068.8894217</v>
      </c>
      <c r="C942" s="114">
        <f t="shared" si="523"/>
        <v>849.41197939999995</v>
      </c>
      <c r="D942" s="115">
        <f t="shared" si="518"/>
        <v>6649.99</v>
      </c>
      <c r="E942" s="116">
        <f t="shared" si="531"/>
        <v>6665.28</v>
      </c>
      <c r="F942" s="117">
        <f t="shared" si="532"/>
        <v>45066</v>
      </c>
      <c r="G942" s="118">
        <f t="shared" si="510"/>
        <v>2.2992515778219591E-3</v>
      </c>
      <c r="H942" s="119">
        <f t="shared" si="524"/>
        <v>45127</v>
      </c>
      <c r="I942" s="119">
        <f t="shared" si="511"/>
        <v>45127</v>
      </c>
      <c r="J942" s="120">
        <f t="shared" si="519"/>
        <v>22</v>
      </c>
      <c r="K942" s="120">
        <f t="shared" si="533"/>
        <v>15</v>
      </c>
      <c r="L942" s="8">
        <f t="shared" si="520"/>
        <v>1.00156709</v>
      </c>
      <c r="M942" s="121">
        <f t="shared" si="534"/>
        <v>1.00610015</v>
      </c>
      <c r="N942" s="121">
        <f t="shared" si="528"/>
        <v>1.2502911239428627</v>
      </c>
      <c r="O942" s="114">
        <f t="shared" si="530"/>
        <v>1.2522504400000001</v>
      </c>
      <c r="P942" s="114">
        <f t="shared" si="512"/>
        <v>1063.67652494</v>
      </c>
      <c r="Q942" s="11">
        <f t="shared" si="525"/>
        <v>0</v>
      </c>
      <c r="R942" s="30">
        <f t="shared" si="521"/>
        <v>0</v>
      </c>
      <c r="S942" s="8">
        <f t="shared" si="513"/>
        <v>0</v>
      </c>
      <c r="T942" s="123">
        <f t="shared" si="522"/>
        <v>8.5599999999999996E-2</v>
      </c>
      <c r="U942" s="122">
        <f t="shared" si="529"/>
        <v>15</v>
      </c>
      <c r="V942" s="122">
        <v>252</v>
      </c>
      <c r="W942" s="121">
        <f t="shared" si="514"/>
        <v>1.0049008290000001</v>
      </c>
      <c r="X942" s="114">
        <f t="shared" si="515"/>
        <v>5.2128967599999996</v>
      </c>
      <c r="Y942" s="114">
        <f t="shared" si="516"/>
        <v>0</v>
      </c>
      <c r="Z942" s="126" t="str">
        <f t="shared" si="526"/>
        <v>A+J=</v>
      </c>
      <c r="AA942" s="119">
        <f t="shared" si="527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3">
        <f t="shared" si="517"/>
        <v>45119</v>
      </c>
      <c r="B943" s="114">
        <f t="shared" si="509"/>
        <v>1069.3494786800002</v>
      </c>
      <c r="C943" s="114">
        <f t="shared" si="523"/>
        <v>849.41197939999995</v>
      </c>
      <c r="D943" s="115">
        <f t="shared" si="518"/>
        <v>6649.99</v>
      </c>
      <c r="E943" s="116">
        <f t="shared" si="531"/>
        <v>6665.28</v>
      </c>
      <c r="F943" s="117">
        <f t="shared" si="532"/>
        <v>45066</v>
      </c>
      <c r="G943" s="118">
        <f t="shared" si="510"/>
        <v>2.2992515778219591E-3</v>
      </c>
      <c r="H943" s="119">
        <f t="shared" si="524"/>
        <v>45127</v>
      </c>
      <c r="I943" s="119">
        <f t="shared" si="511"/>
        <v>45127</v>
      </c>
      <c r="J943" s="120">
        <f t="shared" si="519"/>
        <v>22</v>
      </c>
      <c r="K943" s="120">
        <f t="shared" si="533"/>
        <v>16</v>
      </c>
      <c r="L943" s="8">
        <f t="shared" si="520"/>
        <v>1.00167165</v>
      </c>
      <c r="M943" s="121">
        <f t="shared" si="534"/>
        <v>1.00610015</v>
      </c>
      <c r="N943" s="121">
        <f t="shared" si="528"/>
        <v>1.2502911239428627</v>
      </c>
      <c r="O943" s="114">
        <f t="shared" si="530"/>
        <v>1.25238117</v>
      </c>
      <c r="P943" s="114">
        <f t="shared" si="512"/>
        <v>1063.7875685700001</v>
      </c>
      <c r="Q943" s="11">
        <f t="shared" si="525"/>
        <v>0</v>
      </c>
      <c r="R943" s="30">
        <f t="shared" si="521"/>
        <v>0</v>
      </c>
      <c r="S943" s="8">
        <f t="shared" si="513"/>
        <v>0</v>
      </c>
      <c r="T943" s="123">
        <f t="shared" si="522"/>
        <v>8.5599999999999996E-2</v>
      </c>
      <c r="U943" s="122">
        <f t="shared" si="529"/>
        <v>16</v>
      </c>
      <c r="V943" s="122">
        <v>252</v>
      </c>
      <c r="W943" s="121">
        <f t="shared" si="514"/>
        <v>1.005228403</v>
      </c>
      <c r="X943" s="114">
        <f t="shared" si="515"/>
        <v>5.5619101100000004</v>
      </c>
      <c r="Y943" s="114">
        <f t="shared" si="516"/>
        <v>0</v>
      </c>
      <c r="Z943" s="126" t="str">
        <f t="shared" si="526"/>
        <v>A+J=</v>
      </c>
      <c r="AA943" s="119">
        <f t="shared" si="527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3">
        <f t="shared" si="517"/>
        <v>45120</v>
      </c>
      <c r="B944" s="114">
        <f t="shared" si="509"/>
        <v>1069.8097403899999</v>
      </c>
      <c r="C944" s="114">
        <f t="shared" si="523"/>
        <v>849.41197939999995</v>
      </c>
      <c r="D944" s="115">
        <f t="shared" si="518"/>
        <v>6649.99</v>
      </c>
      <c r="E944" s="116">
        <f t="shared" si="531"/>
        <v>6665.28</v>
      </c>
      <c r="F944" s="117">
        <f t="shared" si="532"/>
        <v>45066</v>
      </c>
      <c r="G944" s="118">
        <f t="shared" si="510"/>
        <v>2.2992515778219591E-3</v>
      </c>
      <c r="H944" s="119">
        <f t="shared" si="524"/>
        <v>45127</v>
      </c>
      <c r="I944" s="119">
        <f t="shared" si="511"/>
        <v>45127</v>
      </c>
      <c r="J944" s="120">
        <f t="shared" si="519"/>
        <v>22</v>
      </c>
      <c r="K944" s="120">
        <f t="shared" si="533"/>
        <v>17</v>
      </c>
      <c r="L944" s="8">
        <f t="shared" si="520"/>
        <v>1.0017762299999999</v>
      </c>
      <c r="M944" s="121">
        <f t="shared" si="534"/>
        <v>1.00610015</v>
      </c>
      <c r="N944" s="121">
        <f t="shared" si="528"/>
        <v>1.2502911239428627</v>
      </c>
      <c r="O944" s="114">
        <f t="shared" si="530"/>
        <v>1.2525119199999999</v>
      </c>
      <c r="P944" s="114">
        <f t="shared" si="512"/>
        <v>1063.8986291799999</v>
      </c>
      <c r="Q944" s="11">
        <f t="shared" si="525"/>
        <v>0</v>
      </c>
      <c r="R944" s="30">
        <f t="shared" si="521"/>
        <v>0</v>
      </c>
      <c r="S944" s="8">
        <f t="shared" si="513"/>
        <v>0</v>
      </c>
      <c r="T944" s="123">
        <f t="shared" si="522"/>
        <v>8.5599999999999996E-2</v>
      </c>
      <c r="U944" s="122">
        <f t="shared" si="529"/>
        <v>17</v>
      </c>
      <c r="V944" s="122">
        <v>252</v>
      </c>
      <c r="W944" s="121">
        <f t="shared" si="514"/>
        <v>1.005556085</v>
      </c>
      <c r="X944" s="114">
        <f t="shared" si="515"/>
        <v>5.9111112099999996</v>
      </c>
      <c r="Y944" s="114">
        <f t="shared" si="516"/>
        <v>0</v>
      </c>
      <c r="Z944" s="126" t="str">
        <f t="shared" si="526"/>
        <v>A+J=</v>
      </c>
      <c r="AA944" s="119">
        <f t="shared" si="527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3">
        <f t="shared" si="517"/>
        <v>45121</v>
      </c>
      <c r="B945" s="114">
        <f t="shared" si="509"/>
        <v>1070.2701962199999</v>
      </c>
      <c r="C945" s="114">
        <f t="shared" si="523"/>
        <v>849.41197939999995</v>
      </c>
      <c r="D945" s="115">
        <f t="shared" si="518"/>
        <v>6649.99</v>
      </c>
      <c r="E945" s="116">
        <f t="shared" si="531"/>
        <v>6665.28</v>
      </c>
      <c r="F945" s="117">
        <f t="shared" si="532"/>
        <v>45066</v>
      </c>
      <c r="G945" s="118">
        <f t="shared" si="510"/>
        <v>2.2992515778219591E-3</v>
      </c>
      <c r="H945" s="119">
        <f t="shared" si="524"/>
        <v>45127</v>
      </c>
      <c r="I945" s="119">
        <f t="shared" si="511"/>
        <v>45127</v>
      </c>
      <c r="J945" s="120">
        <f t="shared" si="519"/>
        <v>22</v>
      </c>
      <c r="K945" s="120">
        <f t="shared" si="533"/>
        <v>18</v>
      </c>
      <c r="L945" s="8">
        <f t="shared" si="520"/>
        <v>1.0018808100000001</v>
      </c>
      <c r="M945" s="121">
        <f t="shared" si="534"/>
        <v>1.00610015</v>
      </c>
      <c r="N945" s="121">
        <f t="shared" si="528"/>
        <v>1.2502911239428627</v>
      </c>
      <c r="O945" s="114">
        <f t="shared" si="530"/>
        <v>1.2526426799999999</v>
      </c>
      <c r="P945" s="114">
        <f t="shared" si="512"/>
        <v>1064.00969829</v>
      </c>
      <c r="Q945" s="11">
        <f t="shared" si="525"/>
        <v>0</v>
      </c>
      <c r="R945" s="30">
        <f t="shared" si="521"/>
        <v>0</v>
      </c>
      <c r="S945" s="8">
        <f t="shared" si="513"/>
        <v>0</v>
      </c>
      <c r="T945" s="123">
        <f t="shared" si="522"/>
        <v>8.5599999999999996E-2</v>
      </c>
      <c r="U945" s="122">
        <f t="shared" si="529"/>
        <v>18</v>
      </c>
      <c r="V945" s="122">
        <v>252</v>
      </c>
      <c r="W945" s="121">
        <f t="shared" si="514"/>
        <v>1.0058838729999999</v>
      </c>
      <c r="X945" s="114">
        <f t="shared" si="515"/>
        <v>6.2604979299999997</v>
      </c>
      <c r="Y945" s="114">
        <f t="shared" si="516"/>
        <v>0</v>
      </c>
      <c r="Z945" s="126" t="str">
        <f t="shared" si="526"/>
        <v>A+J=</v>
      </c>
      <c r="AA945" s="119">
        <f t="shared" si="527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3">
        <f t="shared" si="517"/>
        <v>45122</v>
      </c>
      <c r="B946" s="114">
        <f t="shared" si="509"/>
        <v>1070.7308472799998</v>
      </c>
      <c r="C946" s="114">
        <f t="shared" si="523"/>
        <v>849.41197939999995</v>
      </c>
      <c r="D946" s="115">
        <f t="shared" si="518"/>
        <v>6649.99</v>
      </c>
      <c r="E946" s="116">
        <f t="shared" si="531"/>
        <v>6665.28</v>
      </c>
      <c r="F946" s="117">
        <f t="shared" si="532"/>
        <v>45066</v>
      </c>
      <c r="G946" s="118">
        <f t="shared" si="510"/>
        <v>2.2992515778219591E-3</v>
      </c>
      <c r="H946" s="119">
        <f t="shared" si="524"/>
        <v>45127</v>
      </c>
      <c r="I946" s="119">
        <f t="shared" si="511"/>
        <v>45127</v>
      </c>
      <c r="J946" s="120">
        <f t="shared" si="519"/>
        <v>22</v>
      </c>
      <c r="K946" s="120">
        <f t="shared" si="533"/>
        <v>19</v>
      </c>
      <c r="L946" s="8">
        <f t="shared" si="520"/>
        <v>1.0019853999999999</v>
      </c>
      <c r="M946" s="121">
        <f t="shared" si="534"/>
        <v>1.00610015</v>
      </c>
      <c r="N946" s="121">
        <f t="shared" si="528"/>
        <v>1.2502911239428627</v>
      </c>
      <c r="O946" s="114">
        <f t="shared" si="530"/>
        <v>1.2527734500000001</v>
      </c>
      <c r="P946" s="114">
        <f t="shared" si="512"/>
        <v>1064.1207758999999</v>
      </c>
      <c r="Q946" s="11">
        <f t="shared" si="525"/>
        <v>0</v>
      </c>
      <c r="R946" s="30">
        <f t="shared" si="521"/>
        <v>0</v>
      </c>
      <c r="S946" s="8">
        <f t="shared" si="513"/>
        <v>0</v>
      </c>
      <c r="T946" s="123">
        <f t="shared" si="522"/>
        <v>8.5599999999999996E-2</v>
      </c>
      <c r="U946" s="122">
        <f t="shared" si="529"/>
        <v>19</v>
      </c>
      <c r="V946" s="122">
        <v>252</v>
      </c>
      <c r="W946" s="121">
        <f t="shared" si="514"/>
        <v>1.006211768</v>
      </c>
      <c r="X946" s="114">
        <f t="shared" si="515"/>
        <v>6.6100713799999999</v>
      </c>
      <c r="Y946" s="114">
        <f t="shared" si="516"/>
        <v>0</v>
      </c>
      <c r="Z946" s="126" t="str">
        <f t="shared" si="526"/>
        <v>A+J=</v>
      </c>
      <c r="AA946" s="119">
        <f t="shared" si="527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3">
        <f t="shared" si="517"/>
        <v>45123</v>
      </c>
      <c r="B947" s="114">
        <f t="shared" si="509"/>
        <v>1070.7308472799998</v>
      </c>
      <c r="C947" s="114">
        <f t="shared" si="523"/>
        <v>849.41197939999995</v>
      </c>
      <c r="D947" s="115">
        <f t="shared" si="518"/>
        <v>6649.99</v>
      </c>
      <c r="E947" s="116">
        <f t="shared" si="531"/>
        <v>6665.28</v>
      </c>
      <c r="F947" s="117">
        <f t="shared" si="532"/>
        <v>45066</v>
      </c>
      <c r="G947" s="118">
        <f t="shared" si="510"/>
        <v>2.2992515778219591E-3</v>
      </c>
      <c r="H947" s="119">
        <f t="shared" si="524"/>
        <v>45127</v>
      </c>
      <c r="I947" s="119">
        <f t="shared" si="511"/>
        <v>45127</v>
      </c>
      <c r="J947" s="120">
        <f t="shared" si="519"/>
        <v>22</v>
      </c>
      <c r="K947" s="120">
        <f t="shared" si="533"/>
        <v>19</v>
      </c>
      <c r="L947" s="8">
        <f t="shared" si="520"/>
        <v>1.0019853999999999</v>
      </c>
      <c r="M947" s="121">
        <f t="shared" si="534"/>
        <v>1.00610015</v>
      </c>
      <c r="N947" s="121">
        <f t="shared" si="528"/>
        <v>1.2502911239428627</v>
      </c>
      <c r="O947" s="114">
        <f t="shared" si="530"/>
        <v>1.2527734500000001</v>
      </c>
      <c r="P947" s="114">
        <f t="shared" si="512"/>
        <v>1064.1207758999999</v>
      </c>
      <c r="Q947" s="11">
        <f t="shared" si="525"/>
        <v>0</v>
      </c>
      <c r="R947" s="30">
        <f t="shared" si="521"/>
        <v>0</v>
      </c>
      <c r="S947" s="8">
        <f t="shared" si="513"/>
        <v>0</v>
      </c>
      <c r="T947" s="123">
        <f t="shared" si="522"/>
        <v>8.5599999999999996E-2</v>
      </c>
      <c r="U947" s="122">
        <f t="shared" si="529"/>
        <v>19</v>
      </c>
      <c r="V947" s="122">
        <v>252</v>
      </c>
      <c r="W947" s="121">
        <f t="shared" si="514"/>
        <v>1.006211768</v>
      </c>
      <c r="X947" s="114">
        <f t="shared" si="515"/>
        <v>6.6100713799999999</v>
      </c>
      <c r="Y947" s="114">
        <f t="shared" si="516"/>
        <v>0</v>
      </c>
      <c r="Z947" s="126" t="str">
        <f t="shared" si="526"/>
        <v>A+J=</v>
      </c>
      <c r="AA947" s="119">
        <f t="shared" si="527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3">
        <f t="shared" si="517"/>
        <v>45124</v>
      </c>
      <c r="B948" s="114">
        <f t="shared" si="509"/>
        <v>1070.7308472799998</v>
      </c>
      <c r="C948" s="114">
        <f t="shared" si="523"/>
        <v>849.41197939999995</v>
      </c>
      <c r="D948" s="115">
        <f t="shared" si="518"/>
        <v>6649.99</v>
      </c>
      <c r="E948" s="116">
        <f t="shared" si="531"/>
        <v>6665.28</v>
      </c>
      <c r="F948" s="117">
        <f t="shared" si="532"/>
        <v>45066</v>
      </c>
      <c r="G948" s="118">
        <f t="shared" si="510"/>
        <v>2.2992515778219591E-3</v>
      </c>
      <c r="H948" s="119">
        <f t="shared" si="524"/>
        <v>45127</v>
      </c>
      <c r="I948" s="119">
        <f t="shared" si="511"/>
        <v>45127</v>
      </c>
      <c r="J948" s="120">
        <f t="shared" si="519"/>
        <v>22</v>
      </c>
      <c r="K948" s="120">
        <f t="shared" si="533"/>
        <v>19</v>
      </c>
      <c r="L948" s="8">
        <f t="shared" si="520"/>
        <v>1.0019853999999999</v>
      </c>
      <c r="M948" s="121">
        <f t="shared" si="534"/>
        <v>1.00610015</v>
      </c>
      <c r="N948" s="121">
        <f t="shared" si="528"/>
        <v>1.2502911239428627</v>
      </c>
      <c r="O948" s="114">
        <f t="shared" si="530"/>
        <v>1.2527734500000001</v>
      </c>
      <c r="P948" s="114">
        <f t="shared" si="512"/>
        <v>1064.1207758999999</v>
      </c>
      <c r="Q948" s="11">
        <f t="shared" si="525"/>
        <v>0</v>
      </c>
      <c r="R948" s="30">
        <f t="shared" si="521"/>
        <v>0</v>
      </c>
      <c r="S948" s="8">
        <f t="shared" si="513"/>
        <v>0</v>
      </c>
      <c r="T948" s="123">
        <f t="shared" si="522"/>
        <v>8.5599999999999996E-2</v>
      </c>
      <c r="U948" s="122">
        <f t="shared" si="529"/>
        <v>19</v>
      </c>
      <c r="V948" s="122">
        <v>252</v>
      </c>
      <c r="W948" s="121">
        <f t="shared" si="514"/>
        <v>1.006211768</v>
      </c>
      <c r="X948" s="114">
        <f t="shared" si="515"/>
        <v>6.6100713799999999</v>
      </c>
      <c r="Y948" s="114">
        <f t="shared" si="516"/>
        <v>0</v>
      </c>
      <c r="Z948" s="126" t="str">
        <f t="shared" si="526"/>
        <v>A+J=</v>
      </c>
      <c r="AA948" s="119">
        <f t="shared" si="527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3">
        <f t="shared" si="517"/>
        <v>45125</v>
      </c>
      <c r="B949" s="114">
        <f t="shared" si="509"/>
        <v>1071.19170214</v>
      </c>
      <c r="C949" s="114">
        <f t="shared" si="523"/>
        <v>849.41197939999995</v>
      </c>
      <c r="D949" s="115">
        <f t="shared" si="518"/>
        <v>6649.99</v>
      </c>
      <c r="E949" s="116">
        <f t="shared" si="531"/>
        <v>6665.28</v>
      </c>
      <c r="F949" s="117">
        <f t="shared" si="532"/>
        <v>45066</v>
      </c>
      <c r="G949" s="118">
        <f t="shared" si="510"/>
        <v>2.2992515778219591E-3</v>
      </c>
      <c r="H949" s="119">
        <f t="shared" si="524"/>
        <v>45127</v>
      </c>
      <c r="I949" s="119">
        <f t="shared" si="511"/>
        <v>45127</v>
      </c>
      <c r="J949" s="120">
        <f t="shared" si="519"/>
        <v>22</v>
      </c>
      <c r="K949" s="120">
        <f t="shared" si="533"/>
        <v>20</v>
      </c>
      <c r="L949" s="8">
        <f t="shared" si="520"/>
        <v>1.0020900100000001</v>
      </c>
      <c r="M949" s="121">
        <f t="shared" si="534"/>
        <v>1.00610015</v>
      </c>
      <c r="N949" s="121">
        <f t="shared" si="528"/>
        <v>1.2502911239428627</v>
      </c>
      <c r="O949" s="114">
        <f t="shared" si="530"/>
        <v>1.2529042399999999</v>
      </c>
      <c r="P949" s="114">
        <f t="shared" si="512"/>
        <v>1064.2318704899999</v>
      </c>
      <c r="Q949" s="11">
        <f t="shared" si="525"/>
        <v>0</v>
      </c>
      <c r="R949" s="30">
        <f t="shared" si="521"/>
        <v>0</v>
      </c>
      <c r="S949" s="8">
        <f t="shared" si="513"/>
        <v>0</v>
      </c>
      <c r="T949" s="123">
        <f t="shared" si="522"/>
        <v>8.5599999999999996E-2</v>
      </c>
      <c r="U949" s="122">
        <f t="shared" si="529"/>
        <v>20</v>
      </c>
      <c r="V949" s="122">
        <v>252</v>
      </c>
      <c r="W949" s="121">
        <f t="shared" si="514"/>
        <v>1.0065397700000001</v>
      </c>
      <c r="X949" s="114">
        <f t="shared" si="515"/>
        <v>6.9598316499999999</v>
      </c>
      <c r="Y949" s="114">
        <f t="shared" si="516"/>
        <v>0</v>
      </c>
      <c r="Z949" s="126" t="str">
        <f t="shared" si="526"/>
        <v>A+J=</v>
      </c>
      <c r="AA949" s="119">
        <f t="shared" si="527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3">
        <f t="shared" si="517"/>
        <v>45126</v>
      </c>
      <c r="B950" s="114">
        <f t="shared" si="509"/>
        <v>1071.6527437700001</v>
      </c>
      <c r="C950" s="114">
        <f t="shared" si="523"/>
        <v>849.41197939999995</v>
      </c>
      <c r="D950" s="115">
        <f t="shared" si="518"/>
        <v>6649.99</v>
      </c>
      <c r="E950" s="116">
        <f t="shared" si="531"/>
        <v>6665.28</v>
      </c>
      <c r="F950" s="117">
        <f t="shared" si="532"/>
        <v>45066</v>
      </c>
      <c r="G950" s="118">
        <f t="shared" si="510"/>
        <v>2.2992515778219591E-3</v>
      </c>
      <c r="H950" s="119">
        <f t="shared" si="524"/>
        <v>45127</v>
      </c>
      <c r="I950" s="119">
        <f t="shared" si="511"/>
        <v>45127</v>
      </c>
      <c r="J950" s="120">
        <f t="shared" si="519"/>
        <v>22</v>
      </c>
      <c r="K950" s="120">
        <f t="shared" si="533"/>
        <v>21</v>
      </c>
      <c r="L950" s="8">
        <f t="shared" si="520"/>
        <v>1.00219462</v>
      </c>
      <c r="M950" s="121">
        <f t="shared" si="534"/>
        <v>1.00610015</v>
      </c>
      <c r="N950" s="121">
        <f t="shared" si="528"/>
        <v>1.2502911239428627</v>
      </c>
      <c r="O950" s="114">
        <f t="shared" si="530"/>
        <v>1.2530350299999999</v>
      </c>
      <c r="P950" s="114">
        <f t="shared" si="512"/>
        <v>1064.3429650800001</v>
      </c>
      <c r="Q950" s="11">
        <f t="shared" si="525"/>
        <v>0</v>
      </c>
      <c r="R950" s="30">
        <f t="shared" si="521"/>
        <v>0</v>
      </c>
      <c r="S950" s="8">
        <f t="shared" si="513"/>
        <v>0</v>
      </c>
      <c r="T950" s="123">
        <f t="shared" si="522"/>
        <v>8.5599999999999996E-2</v>
      </c>
      <c r="U950" s="122">
        <f t="shared" si="529"/>
        <v>21</v>
      </c>
      <c r="V950" s="122">
        <v>252</v>
      </c>
      <c r="W950" s="121">
        <f t="shared" si="514"/>
        <v>1.0068678790000001</v>
      </c>
      <c r="X950" s="114">
        <f t="shared" si="515"/>
        <v>7.3097786899999999</v>
      </c>
      <c r="Y950" s="114">
        <f t="shared" si="516"/>
        <v>0</v>
      </c>
      <c r="Z950" s="126" t="str">
        <f t="shared" si="526"/>
        <v>A+J=</v>
      </c>
      <c r="AA950" s="119">
        <f t="shared" si="527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3">
        <f t="shared" si="517"/>
        <v>45127</v>
      </c>
      <c r="B951" s="114">
        <f t="shared" si="509"/>
        <v>1072.11399787</v>
      </c>
      <c r="C951" s="114">
        <f t="shared" si="523"/>
        <v>849.41197939999995</v>
      </c>
      <c r="D951" s="115">
        <f t="shared" si="518"/>
        <v>6649.99</v>
      </c>
      <c r="E951" s="116">
        <f t="shared" si="531"/>
        <v>6665.28</v>
      </c>
      <c r="F951" s="117">
        <f t="shared" si="532"/>
        <v>45066</v>
      </c>
      <c r="G951" s="118">
        <f t="shared" si="510"/>
        <v>2.2992515778219591E-3</v>
      </c>
      <c r="H951" s="119">
        <f t="shared" si="524"/>
        <v>45159</v>
      </c>
      <c r="I951" s="119">
        <f t="shared" si="511"/>
        <v>45127</v>
      </c>
      <c r="J951" s="120">
        <f t="shared" si="519"/>
        <v>22</v>
      </c>
      <c r="K951" s="120">
        <f t="shared" si="533"/>
        <v>22</v>
      </c>
      <c r="L951" s="8">
        <f t="shared" si="520"/>
        <v>1.0022992500000001</v>
      </c>
      <c r="M951" s="121">
        <f t="shared" si="534"/>
        <v>1.00610015</v>
      </c>
      <c r="N951" s="121">
        <f t="shared" si="528"/>
        <v>1.2502911239428627</v>
      </c>
      <c r="O951" s="114">
        <f t="shared" si="530"/>
        <v>1.25316585</v>
      </c>
      <c r="P951" s="114">
        <f t="shared" si="512"/>
        <v>1064.45408516</v>
      </c>
      <c r="Q951" s="11">
        <f t="shared" si="525"/>
        <v>31</v>
      </c>
      <c r="R951" s="30">
        <f t="shared" si="521"/>
        <v>2.9826999999999999E-2</v>
      </c>
      <c r="S951" s="8">
        <f t="shared" si="513"/>
        <v>31.74947199</v>
      </c>
      <c r="T951" s="123">
        <f t="shared" si="522"/>
        <v>8.5599999999999996E-2</v>
      </c>
      <c r="U951" s="122">
        <f t="shared" si="529"/>
        <v>22</v>
      </c>
      <c r="V951" s="122">
        <v>252</v>
      </c>
      <c r="W951" s="121">
        <f t="shared" si="514"/>
        <v>1.0071960950000001</v>
      </c>
      <c r="X951" s="114">
        <f t="shared" si="515"/>
        <v>7.6599127100000004</v>
      </c>
      <c r="Y951" s="114">
        <f t="shared" si="516"/>
        <v>39.409384700000004</v>
      </c>
      <c r="Z951" s="126" t="str">
        <f t="shared" si="526"/>
        <v>A+J=</v>
      </c>
      <c r="AA951" s="119">
        <f t="shared" si="527"/>
        <v>45127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3">
        <f t="shared" si="517"/>
        <v>45128</v>
      </c>
      <c r="B952" s="114">
        <f t="shared" si="509"/>
        <v>1033.04125112</v>
      </c>
      <c r="C952" s="114">
        <f t="shared" si="523"/>
        <v>824.07656829999996</v>
      </c>
      <c r="D952" s="115">
        <f t="shared" si="518"/>
        <v>6665.28</v>
      </c>
      <c r="E952" s="116">
        <f t="shared" si="531"/>
        <v>6659.95</v>
      </c>
      <c r="F952" s="117">
        <f t="shared" si="532"/>
        <v>45097</v>
      </c>
      <c r="G952" s="118">
        <f t="shared" si="510"/>
        <v>-7.9966633059680436E-4</v>
      </c>
      <c r="H952" s="119">
        <f t="shared" si="524"/>
        <v>45159</v>
      </c>
      <c r="I952" s="119">
        <f t="shared" si="511"/>
        <v>45159</v>
      </c>
      <c r="J952" s="120">
        <f t="shared" si="519"/>
        <v>22</v>
      </c>
      <c r="K952" s="120">
        <f t="shared" si="533"/>
        <v>1</v>
      </c>
      <c r="L952" s="8">
        <f t="shared" si="520"/>
        <v>1</v>
      </c>
      <c r="M952" s="121">
        <f t="shared" si="534"/>
        <v>1.0022992500000001</v>
      </c>
      <c r="N952" s="121">
        <f t="shared" si="528"/>
        <v>1.2531658558095884</v>
      </c>
      <c r="O952" s="114">
        <f t="shared" si="530"/>
        <v>1.25316585</v>
      </c>
      <c r="P952" s="114">
        <f t="shared" si="512"/>
        <v>1032.7046131699999</v>
      </c>
      <c r="Q952" s="11">
        <f t="shared" si="525"/>
        <v>0</v>
      </c>
      <c r="R952" s="30">
        <f t="shared" si="521"/>
        <v>0</v>
      </c>
      <c r="S952" s="8">
        <f t="shared" si="513"/>
        <v>0</v>
      </c>
      <c r="T952" s="123">
        <f t="shared" si="522"/>
        <v>8.5599999999999996E-2</v>
      </c>
      <c r="U952" s="122">
        <f t="shared" si="529"/>
        <v>1</v>
      </c>
      <c r="V952" s="122">
        <v>252</v>
      </c>
      <c r="W952" s="121">
        <f t="shared" si="514"/>
        <v>1.0003259769999999</v>
      </c>
      <c r="X952" s="114">
        <f t="shared" si="515"/>
        <v>0.33663795000000002</v>
      </c>
      <c r="Y952" s="114">
        <f t="shared" si="516"/>
        <v>0</v>
      </c>
      <c r="Z952" s="126" t="str">
        <f t="shared" si="526"/>
        <v>A+J=</v>
      </c>
      <c r="AA952" s="119">
        <f t="shared" si="527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3">
        <f t="shared" si="517"/>
        <v>45129</v>
      </c>
      <c r="B953" s="114">
        <f t="shared" si="509"/>
        <v>1033.3779985399999</v>
      </c>
      <c r="C953" s="114">
        <f t="shared" si="523"/>
        <v>824.07656829999996</v>
      </c>
      <c r="D953" s="115">
        <f t="shared" si="518"/>
        <v>6665.28</v>
      </c>
      <c r="E953" s="116">
        <f t="shared" si="531"/>
        <v>6659.95</v>
      </c>
      <c r="F953" s="117">
        <f t="shared" si="532"/>
        <v>45097</v>
      </c>
      <c r="G953" s="118">
        <f t="shared" si="510"/>
        <v>-7.9966633059680436E-4</v>
      </c>
      <c r="H953" s="119">
        <f t="shared" si="524"/>
        <v>45159</v>
      </c>
      <c r="I953" s="119">
        <f t="shared" si="511"/>
        <v>45159</v>
      </c>
      <c r="J953" s="120">
        <f t="shared" si="519"/>
        <v>22</v>
      </c>
      <c r="K953" s="120">
        <f t="shared" si="533"/>
        <v>2</v>
      </c>
      <c r="L953" s="8">
        <f t="shared" si="520"/>
        <v>1</v>
      </c>
      <c r="M953" s="121">
        <f t="shared" si="534"/>
        <v>1.0022992500000001</v>
      </c>
      <c r="N953" s="121">
        <f t="shared" si="528"/>
        <v>1.2531658558095884</v>
      </c>
      <c r="O953" s="114">
        <f t="shared" si="530"/>
        <v>1.25316585</v>
      </c>
      <c r="P953" s="114">
        <f t="shared" si="512"/>
        <v>1032.7046131699999</v>
      </c>
      <c r="Q953" s="11">
        <f t="shared" si="525"/>
        <v>0</v>
      </c>
      <c r="R953" s="30">
        <f t="shared" si="521"/>
        <v>0</v>
      </c>
      <c r="S953" s="8">
        <f t="shared" si="513"/>
        <v>0</v>
      </c>
      <c r="T953" s="123">
        <f t="shared" si="522"/>
        <v>8.5599999999999996E-2</v>
      </c>
      <c r="U953" s="122">
        <f t="shared" si="529"/>
        <v>2</v>
      </c>
      <c r="V953" s="122">
        <v>252</v>
      </c>
      <c r="W953" s="121">
        <f t="shared" si="514"/>
        <v>1.00065206</v>
      </c>
      <c r="X953" s="114">
        <f t="shared" si="515"/>
        <v>0.67338536999999998</v>
      </c>
      <c r="Y953" s="114">
        <f t="shared" si="516"/>
        <v>0</v>
      </c>
      <c r="Z953" s="126" t="str">
        <f t="shared" si="526"/>
        <v>A+J=</v>
      </c>
      <c r="AA953" s="119">
        <f t="shared" si="527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3">
        <f t="shared" si="517"/>
        <v>45130</v>
      </c>
      <c r="B954" s="114">
        <f t="shared" si="509"/>
        <v>1033.3779985399999</v>
      </c>
      <c r="C954" s="114">
        <f t="shared" si="523"/>
        <v>824.07656829999996</v>
      </c>
      <c r="D954" s="115">
        <f t="shared" si="518"/>
        <v>6665.28</v>
      </c>
      <c r="E954" s="116">
        <f t="shared" si="531"/>
        <v>6659.95</v>
      </c>
      <c r="F954" s="117">
        <f t="shared" si="532"/>
        <v>45097</v>
      </c>
      <c r="G954" s="118">
        <f t="shared" si="510"/>
        <v>-7.9966633059680436E-4</v>
      </c>
      <c r="H954" s="119">
        <f t="shared" si="524"/>
        <v>45159</v>
      </c>
      <c r="I954" s="119">
        <f t="shared" si="511"/>
        <v>45159</v>
      </c>
      <c r="J954" s="120">
        <f t="shared" si="519"/>
        <v>22</v>
      </c>
      <c r="K954" s="120">
        <f t="shared" si="533"/>
        <v>2</v>
      </c>
      <c r="L954" s="8">
        <f t="shared" si="520"/>
        <v>1</v>
      </c>
      <c r="M954" s="121">
        <f t="shared" si="534"/>
        <v>1.0022992500000001</v>
      </c>
      <c r="N954" s="121">
        <f t="shared" si="528"/>
        <v>1.2531658558095884</v>
      </c>
      <c r="O954" s="114">
        <f t="shared" si="530"/>
        <v>1.25316585</v>
      </c>
      <c r="P954" s="114">
        <f t="shared" si="512"/>
        <v>1032.7046131699999</v>
      </c>
      <c r="Q954" s="11">
        <f t="shared" si="525"/>
        <v>0</v>
      </c>
      <c r="R954" s="30">
        <f t="shared" si="521"/>
        <v>0</v>
      </c>
      <c r="S954" s="8">
        <f t="shared" si="513"/>
        <v>0</v>
      </c>
      <c r="T954" s="123">
        <f t="shared" si="522"/>
        <v>8.5599999999999996E-2</v>
      </c>
      <c r="U954" s="122">
        <f t="shared" si="529"/>
        <v>2</v>
      </c>
      <c r="V954" s="122">
        <v>252</v>
      </c>
      <c r="W954" s="121">
        <f t="shared" si="514"/>
        <v>1.00065206</v>
      </c>
      <c r="X954" s="114">
        <f t="shared" si="515"/>
        <v>0.67338536999999998</v>
      </c>
      <c r="Y954" s="114">
        <f t="shared" si="516"/>
        <v>0</v>
      </c>
      <c r="Z954" s="126" t="str">
        <f t="shared" si="526"/>
        <v>A+J=</v>
      </c>
      <c r="AA954" s="119">
        <f t="shared" si="527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3">
        <f t="shared" si="517"/>
        <v>45131</v>
      </c>
      <c r="B955" s="114">
        <f t="shared" si="509"/>
        <v>1033.3779985399999</v>
      </c>
      <c r="C955" s="114">
        <f t="shared" si="523"/>
        <v>824.07656829999996</v>
      </c>
      <c r="D955" s="115">
        <f t="shared" si="518"/>
        <v>6665.28</v>
      </c>
      <c r="E955" s="116">
        <f t="shared" si="531"/>
        <v>6659.95</v>
      </c>
      <c r="F955" s="117">
        <f t="shared" si="532"/>
        <v>45097</v>
      </c>
      <c r="G955" s="118">
        <f t="shared" si="510"/>
        <v>-7.9966633059680436E-4</v>
      </c>
      <c r="H955" s="119">
        <f t="shared" si="524"/>
        <v>45159</v>
      </c>
      <c r="I955" s="119">
        <f t="shared" si="511"/>
        <v>45159</v>
      </c>
      <c r="J955" s="120">
        <f t="shared" si="519"/>
        <v>22</v>
      </c>
      <c r="K955" s="120">
        <f t="shared" si="533"/>
        <v>2</v>
      </c>
      <c r="L955" s="8">
        <f t="shared" si="520"/>
        <v>1</v>
      </c>
      <c r="M955" s="121">
        <f t="shared" si="534"/>
        <v>1.0022992500000001</v>
      </c>
      <c r="N955" s="121">
        <f t="shared" si="528"/>
        <v>1.2531658558095884</v>
      </c>
      <c r="O955" s="114">
        <f t="shared" si="530"/>
        <v>1.25316585</v>
      </c>
      <c r="P955" s="114">
        <f t="shared" si="512"/>
        <v>1032.7046131699999</v>
      </c>
      <c r="Q955" s="11">
        <f t="shared" si="525"/>
        <v>0</v>
      </c>
      <c r="R955" s="30">
        <f t="shared" si="521"/>
        <v>0</v>
      </c>
      <c r="S955" s="8">
        <f t="shared" si="513"/>
        <v>0</v>
      </c>
      <c r="T955" s="123">
        <f t="shared" si="522"/>
        <v>8.5599999999999996E-2</v>
      </c>
      <c r="U955" s="122">
        <f t="shared" si="529"/>
        <v>2</v>
      </c>
      <c r="V955" s="122">
        <v>252</v>
      </c>
      <c r="W955" s="121">
        <f t="shared" si="514"/>
        <v>1.00065206</v>
      </c>
      <c r="X955" s="114">
        <f t="shared" si="515"/>
        <v>0.67338536999999998</v>
      </c>
      <c r="Y955" s="114">
        <f t="shared" si="516"/>
        <v>0</v>
      </c>
      <c r="Z955" s="126" t="str">
        <f t="shared" si="526"/>
        <v>A+J=</v>
      </c>
      <c r="AA955" s="119">
        <f t="shared" si="527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3">
        <f t="shared" si="517"/>
        <v>45132</v>
      </c>
      <c r="B956" s="114">
        <f t="shared" si="509"/>
        <v>1033.7148564499998</v>
      </c>
      <c r="C956" s="114">
        <f t="shared" si="523"/>
        <v>824.07656829999996</v>
      </c>
      <c r="D956" s="115">
        <f t="shared" si="518"/>
        <v>6665.28</v>
      </c>
      <c r="E956" s="116">
        <f t="shared" si="531"/>
        <v>6659.95</v>
      </c>
      <c r="F956" s="117">
        <f t="shared" si="532"/>
        <v>45097</v>
      </c>
      <c r="G956" s="118">
        <f t="shared" si="510"/>
        <v>-7.9966633059680436E-4</v>
      </c>
      <c r="H956" s="119">
        <f t="shared" si="524"/>
        <v>45159</v>
      </c>
      <c r="I956" s="119">
        <f t="shared" si="511"/>
        <v>45159</v>
      </c>
      <c r="J956" s="120">
        <f t="shared" si="519"/>
        <v>22</v>
      </c>
      <c r="K956" s="120">
        <f t="shared" si="533"/>
        <v>3</v>
      </c>
      <c r="L956" s="8">
        <f t="shared" si="520"/>
        <v>1</v>
      </c>
      <c r="M956" s="121">
        <f t="shared" si="534"/>
        <v>1.0022992500000001</v>
      </c>
      <c r="N956" s="121">
        <f t="shared" si="528"/>
        <v>1.2531658558095884</v>
      </c>
      <c r="O956" s="114">
        <f t="shared" si="530"/>
        <v>1.25316585</v>
      </c>
      <c r="P956" s="114">
        <f t="shared" si="512"/>
        <v>1032.7046131699999</v>
      </c>
      <c r="Q956" s="11">
        <f t="shared" si="525"/>
        <v>0</v>
      </c>
      <c r="R956" s="30">
        <f t="shared" si="521"/>
        <v>0</v>
      </c>
      <c r="S956" s="8">
        <f t="shared" si="513"/>
        <v>0</v>
      </c>
      <c r="T956" s="123">
        <f t="shared" si="522"/>
        <v>8.5599999999999996E-2</v>
      </c>
      <c r="U956" s="122">
        <f t="shared" si="529"/>
        <v>3</v>
      </c>
      <c r="V956" s="122">
        <v>252</v>
      </c>
      <c r="W956" s="121">
        <f t="shared" si="514"/>
        <v>1.00097825</v>
      </c>
      <c r="X956" s="114">
        <f t="shared" si="515"/>
        <v>1.0102432800000001</v>
      </c>
      <c r="Y956" s="114">
        <f t="shared" si="516"/>
        <v>0</v>
      </c>
      <c r="Z956" s="126" t="str">
        <f t="shared" si="526"/>
        <v>A+J=</v>
      </c>
      <c r="AA956" s="119">
        <f t="shared" si="527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3">
        <f t="shared" si="517"/>
        <v>45133</v>
      </c>
      <c r="B957" s="114">
        <f t="shared" si="509"/>
        <v>1034.05182384</v>
      </c>
      <c r="C957" s="114">
        <f t="shared" si="523"/>
        <v>824.07656829999996</v>
      </c>
      <c r="D957" s="115">
        <f t="shared" si="518"/>
        <v>6665.28</v>
      </c>
      <c r="E957" s="116">
        <f t="shared" si="531"/>
        <v>6659.95</v>
      </c>
      <c r="F957" s="117">
        <f t="shared" si="532"/>
        <v>45097</v>
      </c>
      <c r="G957" s="118">
        <f t="shared" si="510"/>
        <v>-7.9966633059680436E-4</v>
      </c>
      <c r="H957" s="119">
        <f t="shared" si="524"/>
        <v>45159</v>
      </c>
      <c r="I957" s="119">
        <f t="shared" si="511"/>
        <v>45159</v>
      </c>
      <c r="J957" s="120">
        <f t="shared" si="519"/>
        <v>22</v>
      </c>
      <c r="K957" s="120">
        <f t="shared" si="533"/>
        <v>4</v>
      </c>
      <c r="L957" s="8">
        <f t="shared" si="520"/>
        <v>1</v>
      </c>
      <c r="M957" s="121">
        <f t="shared" si="534"/>
        <v>1.0022992500000001</v>
      </c>
      <c r="N957" s="121">
        <f t="shared" si="528"/>
        <v>1.2531658558095884</v>
      </c>
      <c r="O957" s="114">
        <f t="shared" si="530"/>
        <v>1.25316585</v>
      </c>
      <c r="P957" s="114">
        <f t="shared" si="512"/>
        <v>1032.7046131699999</v>
      </c>
      <c r="Q957" s="11">
        <f t="shared" si="525"/>
        <v>0</v>
      </c>
      <c r="R957" s="30">
        <f t="shared" si="521"/>
        <v>0</v>
      </c>
      <c r="S957" s="8">
        <f t="shared" si="513"/>
        <v>0</v>
      </c>
      <c r="T957" s="123">
        <f t="shared" si="522"/>
        <v>8.5599999999999996E-2</v>
      </c>
      <c r="U957" s="122">
        <f t="shared" si="529"/>
        <v>4</v>
      </c>
      <c r="V957" s="122">
        <v>252</v>
      </c>
      <c r="W957" s="121">
        <f t="shared" si="514"/>
        <v>1.0013045460000001</v>
      </c>
      <c r="X957" s="114">
        <f t="shared" si="515"/>
        <v>1.3472106699999999</v>
      </c>
      <c r="Y957" s="114">
        <f t="shared" si="516"/>
        <v>0</v>
      </c>
      <c r="Z957" s="126" t="str">
        <f t="shared" si="526"/>
        <v>A+J=</v>
      </c>
      <c r="AA957" s="119">
        <f t="shared" si="527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3">
        <f t="shared" si="517"/>
        <v>45134</v>
      </c>
      <c r="B958" s="114">
        <f t="shared" si="509"/>
        <v>1034.3889006899999</v>
      </c>
      <c r="C958" s="114">
        <f t="shared" si="523"/>
        <v>824.07656829999996</v>
      </c>
      <c r="D958" s="115">
        <f t="shared" si="518"/>
        <v>6665.28</v>
      </c>
      <c r="E958" s="116">
        <f t="shared" si="531"/>
        <v>6659.95</v>
      </c>
      <c r="F958" s="117">
        <f t="shared" si="532"/>
        <v>45097</v>
      </c>
      <c r="G958" s="118">
        <f t="shared" si="510"/>
        <v>-7.9966633059680436E-4</v>
      </c>
      <c r="H958" s="119">
        <f t="shared" si="524"/>
        <v>45159</v>
      </c>
      <c r="I958" s="119">
        <f t="shared" si="511"/>
        <v>45159</v>
      </c>
      <c r="J958" s="120">
        <f t="shared" si="519"/>
        <v>22</v>
      </c>
      <c r="K958" s="120">
        <f t="shared" si="533"/>
        <v>5</v>
      </c>
      <c r="L958" s="8">
        <f t="shared" si="520"/>
        <v>1</v>
      </c>
      <c r="M958" s="121">
        <f t="shared" si="534"/>
        <v>1.0022992500000001</v>
      </c>
      <c r="N958" s="121">
        <f t="shared" si="528"/>
        <v>1.2531658558095884</v>
      </c>
      <c r="O958" s="114">
        <f t="shared" si="530"/>
        <v>1.25316585</v>
      </c>
      <c r="P958" s="114">
        <f t="shared" si="512"/>
        <v>1032.7046131699999</v>
      </c>
      <c r="Q958" s="11">
        <f t="shared" si="525"/>
        <v>0</v>
      </c>
      <c r="R958" s="30">
        <f t="shared" si="521"/>
        <v>0</v>
      </c>
      <c r="S958" s="8">
        <f t="shared" si="513"/>
        <v>0</v>
      </c>
      <c r="T958" s="123">
        <f t="shared" si="522"/>
        <v>8.5599999999999996E-2</v>
      </c>
      <c r="U958" s="122">
        <f t="shared" si="529"/>
        <v>5</v>
      </c>
      <c r="V958" s="122">
        <v>252</v>
      </c>
      <c r="W958" s="121">
        <f t="shared" si="514"/>
        <v>1.0016309480000001</v>
      </c>
      <c r="X958" s="114">
        <f t="shared" si="515"/>
        <v>1.68428752</v>
      </c>
      <c r="Y958" s="114">
        <f t="shared" si="516"/>
        <v>0</v>
      </c>
      <c r="Z958" s="126" t="str">
        <f t="shared" si="526"/>
        <v>A+J=</v>
      </c>
      <c r="AA958" s="119">
        <f t="shared" si="527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3">
        <f t="shared" si="517"/>
        <v>45135</v>
      </c>
      <c r="B959" s="114">
        <f t="shared" si="509"/>
        <v>1034.7260880399999</v>
      </c>
      <c r="C959" s="114">
        <f t="shared" si="523"/>
        <v>824.07656829999996</v>
      </c>
      <c r="D959" s="115">
        <f t="shared" si="518"/>
        <v>6665.28</v>
      </c>
      <c r="E959" s="116">
        <f t="shared" si="531"/>
        <v>6659.95</v>
      </c>
      <c r="F959" s="117">
        <f t="shared" si="532"/>
        <v>45097</v>
      </c>
      <c r="G959" s="118">
        <f t="shared" si="510"/>
        <v>-7.9966633059680436E-4</v>
      </c>
      <c r="H959" s="119">
        <f t="shared" si="524"/>
        <v>45159</v>
      </c>
      <c r="I959" s="119">
        <f t="shared" si="511"/>
        <v>45159</v>
      </c>
      <c r="J959" s="120">
        <f t="shared" si="519"/>
        <v>22</v>
      </c>
      <c r="K959" s="120">
        <f t="shared" si="533"/>
        <v>6</v>
      </c>
      <c r="L959" s="8">
        <f t="shared" si="520"/>
        <v>1</v>
      </c>
      <c r="M959" s="121">
        <f t="shared" si="534"/>
        <v>1.0022992500000001</v>
      </c>
      <c r="N959" s="121">
        <f t="shared" si="528"/>
        <v>1.2531658558095884</v>
      </c>
      <c r="O959" s="114">
        <f t="shared" si="530"/>
        <v>1.25316585</v>
      </c>
      <c r="P959" s="114">
        <f t="shared" si="512"/>
        <v>1032.7046131699999</v>
      </c>
      <c r="Q959" s="11">
        <f t="shared" si="525"/>
        <v>0</v>
      </c>
      <c r="R959" s="30">
        <f t="shared" si="521"/>
        <v>0</v>
      </c>
      <c r="S959" s="8">
        <f t="shared" si="513"/>
        <v>0</v>
      </c>
      <c r="T959" s="123">
        <f t="shared" si="522"/>
        <v>8.5599999999999996E-2</v>
      </c>
      <c r="U959" s="122">
        <f t="shared" si="529"/>
        <v>6</v>
      </c>
      <c r="V959" s="122">
        <v>252</v>
      </c>
      <c r="W959" s="121">
        <f t="shared" si="514"/>
        <v>1.0019574570000001</v>
      </c>
      <c r="X959" s="114">
        <f t="shared" si="515"/>
        <v>2.02147487</v>
      </c>
      <c r="Y959" s="114">
        <f t="shared" si="516"/>
        <v>0</v>
      </c>
      <c r="Z959" s="126" t="str">
        <f t="shared" si="526"/>
        <v>A+J=</v>
      </c>
      <c r="AA959" s="119">
        <f t="shared" si="527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3">
        <f t="shared" si="517"/>
        <v>45136</v>
      </c>
      <c r="B960" s="114">
        <f t="shared" si="509"/>
        <v>1035.0633848599998</v>
      </c>
      <c r="C960" s="114">
        <f t="shared" si="523"/>
        <v>824.07656829999996</v>
      </c>
      <c r="D960" s="115">
        <f t="shared" si="518"/>
        <v>6665.28</v>
      </c>
      <c r="E960" s="116">
        <f t="shared" si="531"/>
        <v>6659.95</v>
      </c>
      <c r="F960" s="117">
        <f t="shared" si="532"/>
        <v>45097</v>
      </c>
      <c r="G960" s="118">
        <f t="shared" si="510"/>
        <v>-7.9966633059680436E-4</v>
      </c>
      <c r="H960" s="119">
        <f t="shared" si="524"/>
        <v>45159</v>
      </c>
      <c r="I960" s="119">
        <f t="shared" si="511"/>
        <v>45159</v>
      </c>
      <c r="J960" s="120">
        <f t="shared" si="519"/>
        <v>22</v>
      </c>
      <c r="K960" s="120">
        <f t="shared" si="533"/>
        <v>7</v>
      </c>
      <c r="L960" s="8">
        <f t="shared" si="520"/>
        <v>1</v>
      </c>
      <c r="M960" s="121">
        <f t="shared" si="534"/>
        <v>1.0022992500000001</v>
      </c>
      <c r="N960" s="121">
        <f t="shared" si="528"/>
        <v>1.2531658558095884</v>
      </c>
      <c r="O960" s="114">
        <f t="shared" si="530"/>
        <v>1.25316585</v>
      </c>
      <c r="P960" s="114">
        <f t="shared" si="512"/>
        <v>1032.7046131699999</v>
      </c>
      <c r="Q960" s="11">
        <f t="shared" si="525"/>
        <v>0</v>
      </c>
      <c r="R960" s="30">
        <f t="shared" si="521"/>
        <v>0</v>
      </c>
      <c r="S960" s="8">
        <f t="shared" si="513"/>
        <v>0</v>
      </c>
      <c r="T960" s="123">
        <f t="shared" si="522"/>
        <v>8.5599999999999996E-2</v>
      </c>
      <c r="U960" s="122">
        <f t="shared" si="529"/>
        <v>7</v>
      </c>
      <c r="V960" s="122">
        <v>252</v>
      </c>
      <c r="W960" s="121">
        <f t="shared" si="514"/>
        <v>1.0022840719999999</v>
      </c>
      <c r="X960" s="114">
        <f t="shared" si="515"/>
        <v>2.3587716900000002</v>
      </c>
      <c r="Y960" s="114">
        <f t="shared" si="516"/>
        <v>0</v>
      </c>
      <c r="Z960" s="126" t="str">
        <f t="shared" si="526"/>
        <v>A+J=</v>
      </c>
      <c r="AA960" s="119">
        <f t="shared" si="527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3">
        <f t="shared" si="517"/>
        <v>45137</v>
      </c>
      <c r="B961" s="114">
        <f t="shared" si="509"/>
        <v>1035.0633848599998</v>
      </c>
      <c r="C961" s="114">
        <f t="shared" si="523"/>
        <v>824.07656829999996</v>
      </c>
      <c r="D961" s="115">
        <f t="shared" si="518"/>
        <v>6665.28</v>
      </c>
      <c r="E961" s="116">
        <f t="shared" si="531"/>
        <v>6659.95</v>
      </c>
      <c r="F961" s="117">
        <f t="shared" si="532"/>
        <v>45097</v>
      </c>
      <c r="G961" s="118">
        <f t="shared" si="510"/>
        <v>-7.9966633059680436E-4</v>
      </c>
      <c r="H961" s="119">
        <f t="shared" si="524"/>
        <v>45159</v>
      </c>
      <c r="I961" s="119">
        <f t="shared" si="511"/>
        <v>45159</v>
      </c>
      <c r="J961" s="120">
        <f t="shared" si="519"/>
        <v>22</v>
      </c>
      <c r="K961" s="120">
        <f t="shared" si="533"/>
        <v>7</v>
      </c>
      <c r="L961" s="8">
        <f t="shared" si="520"/>
        <v>1</v>
      </c>
      <c r="M961" s="121">
        <f t="shared" si="534"/>
        <v>1.0022992500000001</v>
      </c>
      <c r="N961" s="121">
        <f t="shared" si="528"/>
        <v>1.2531658558095884</v>
      </c>
      <c r="O961" s="114">
        <f t="shared" si="530"/>
        <v>1.25316585</v>
      </c>
      <c r="P961" s="114">
        <f t="shared" si="512"/>
        <v>1032.7046131699999</v>
      </c>
      <c r="Q961" s="11">
        <f t="shared" si="525"/>
        <v>0</v>
      </c>
      <c r="R961" s="30">
        <f t="shared" si="521"/>
        <v>0</v>
      </c>
      <c r="S961" s="8">
        <f t="shared" si="513"/>
        <v>0</v>
      </c>
      <c r="T961" s="123">
        <f t="shared" si="522"/>
        <v>8.5599999999999996E-2</v>
      </c>
      <c r="U961" s="122">
        <f t="shared" si="529"/>
        <v>7</v>
      </c>
      <c r="V961" s="122">
        <v>252</v>
      </c>
      <c r="W961" s="121">
        <f t="shared" si="514"/>
        <v>1.0022840719999999</v>
      </c>
      <c r="X961" s="114">
        <f t="shared" si="515"/>
        <v>2.3587716900000002</v>
      </c>
      <c r="Y961" s="114">
        <f t="shared" si="516"/>
        <v>0</v>
      </c>
      <c r="Z961" s="126" t="str">
        <f t="shared" si="526"/>
        <v>A+J=</v>
      </c>
      <c r="AA961" s="119">
        <f t="shared" si="527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3">
        <f t="shared" si="517"/>
        <v>45138</v>
      </c>
      <c r="B962" s="114">
        <f t="shared" si="509"/>
        <v>1035.0633848599998</v>
      </c>
      <c r="C962" s="114">
        <f t="shared" si="523"/>
        <v>824.07656829999996</v>
      </c>
      <c r="D962" s="115">
        <f t="shared" si="518"/>
        <v>6665.28</v>
      </c>
      <c r="E962" s="116">
        <f t="shared" si="531"/>
        <v>6659.95</v>
      </c>
      <c r="F962" s="117">
        <f t="shared" si="532"/>
        <v>45097</v>
      </c>
      <c r="G962" s="118">
        <f t="shared" si="510"/>
        <v>-7.9966633059680436E-4</v>
      </c>
      <c r="H962" s="119">
        <f t="shared" si="524"/>
        <v>45159</v>
      </c>
      <c r="I962" s="119">
        <f t="shared" si="511"/>
        <v>45159</v>
      </c>
      <c r="J962" s="120">
        <f t="shared" si="519"/>
        <v>22</v>
      </c>
      <c r="K962" s="120">
        <f t="shared" si="533"/>
        <v>7</v>
      </c>
      <c r="L962" s="8">
        <f t="shared" si="520"/>
        <v>1</v>
      </c>
      <c r="M962" s="121">
        <f t="shared" si="534"/>
        <v>1.0022992500000001</v>
      </c>
      <c r="N962" s="121">
        <f t="shared" si="528"/>
        <v>1.2531658558095884</v>
      </c>
      <c r="O962" s="114">
        <f t="shared" si="530"/>
        <v>1.25316585</v>
      </c>
      <c r="P962" s="114">
        <f t="shared" si="512"/>
        <v>1032.7046131699999</v>
      </c>
      <c r="Q962" s="11">
        <f t="shared" si="525"/>
        <v>0</v>
      </c>
      <c r="R962" s="30">
        <f t="shared" si="521"/>
        <v>0</v>
      </c>
      <c r="S962" s="8">
        <f t="shared" si="513"/>
        <v>0</v>
      </c>
      <c r="T962" s="123">
        <f t="shared" si="522"/>
        <v>8.5599999999999996E-2</v>
      </c>
      <c r="U962" s="122">
        <f t="shared" si="529"/>
        <v>7</v>
      </c>
      <c r="V962" s="122">
        <v>252</v>
      </c>
      <c r="W962" s="121">
        <f t="shared" si="514"/>
        <v>1.0022840719999999</v>
      </c>
      <c r="X962" s="114">
        <f t="shared" si="515"/>
        <v>2.3587716900000002</v>
      </c>
      <c r="Y962" s="114">
        <f t="shared" si="516"/>
        <v>0</v>
      </c>
      <c r="Z962" s="126" t="str">
        <f t="shared" si="526"/>
        <v>A+J=</v>
      </c>
      <c r="AA962" s="119">
        <f t="shared" si="527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3">
        <f t="shared" si="517"/>
        <v>45139</v>
      </c>
      <c r="B963" s="114">
        <f t="shared" si="509"/>
        <v>1035.4007921699999</v>
      </c>
      <c r="C963" s="114">
        <f t="shared" si="523"/>
        <v>824.07656829999996</v>
      </c>
      <c r="D963" s="115">
        <f t="shared" si="518"/>
        <v>6665.28</v>
      </c>
      <c r="E963" s="116">
        <f t="shared" si="531"/>
        <v>6659.95</v>
      </c>
      <c r="F963" s="117">
        <f t="shared" si="532"/>
        <v>45097</v>
      </c>
      <c r="G963" s="118">
        <f t="shared" si="510"/>
        <v>-7.9966633059680436E-4</v>
      </c>
      <c r="H963" s="119">
        <f t="shared" si="524"/>
        <v>45159</v>
      </c>
      <c r="I963" s="119">
        <f t="shared" si="511"/>
        <v>45159</v>
      </c>
      <c r="J963" s="120">
        <f t="shared" si="519"/>
        <v>22</v>
      </c>
      <c r="K963" s="120">
        <f t="shared" si="533"/>
        <v>8</v>
      </c>
      <c r="L963" s="8">
        <f t="shared" si="520"/>
        <v>1</v>
      </c>
      <c r="M963" s="121">
        <f t="shared" si="534"/>
        <v>1.0022992500000001</v>
      </c>
      <c r="N963" s="121">
        <f t="shared" si="528"/>
        <v>1.2531658558095884</v>
      </c>
      <c r="O963" s="114">
        <f t="shared" si="530"/>
        <v>1.25316585</v>
      </c>
      <c r="P963" s="114">
        <f t="shared" si="512"/>
        <v>1032.7046131699999</v>
      </c>
      <c r="Q963" s="11">
        <f t="shared" si="525"/>
        <v>0</v>
      </c>
      <c r="R963" s="30">
        <f t="shared" si="521"/>
        <v>0</v>
      </c>
      <c r="S963" s="8">
        <f t="shared" si="513"/>
        <v>0</v>
      </c>
      <c r="T963" s="123">
        <f t="shared" si="522"/>
        <v>8.5599999999999996E-2</v>
      </c>
      <c r="U963" s="122">
        <f t="shared" si="529"/>
        <v>8</v>
      </c>
      <c r="V963" s="122">
        <v>252</v>
      </c>
      <c r="W963" s="121">
        <f t="shared" si="514"/>
        <v>1.002610794</v>
      </c>
      <c r="X963" s="114">
        <f t="shared" si="515"/>
        <v>2.6961789999999999</v>
      </c>
      <c r="Y963" s="114">
        <f t="shared" si="516"/>
        <v>0</v>
      </c>
      <c r="Z963" s="126" t="str">
        <f t="shared" si="526"/>
        <v>A+J=</v>
      </c>
      <c r="AA963" s="119">
        <f t="shared" si="527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3">
        <f t="shared" si="517"/>
        <v>45140</v>
      </c>
      <c r="B964" s="114">
        <f t="shared" si="509"/>
        <v>1035.7383089599998</v>
      </c>
      <c r="C964" s="114">
        <f t="shared" si="523"/>
        <v>824.07656829999996</v>
      </c>
      <c r="D964" s="115">
        <f t="shared" si="518"/>
        <v>6665.28</v>
      </c>
      <c r="E964" s="116">
        <f t="shared" si="531"/>
        <v>6659.95</v>
      </c>
      <c r="F964" s="117">
        <f t="shared" si="532"/>
        <v>45097</v>
      </c>
      <c r="G964" s="118">
        <f t="shared" si="510"/>
        <v>-7.9966633059680436E-4</v>
      </c>
      <c r="H964" s="119">
        <f t="shared" si="524"/>
        <v>45159</v>
      </c>
      <c r="I964" s="119">
        <f t="shared" si="511"/>
        <v>45159</v>
      </c>
      <c r="J964" s="120">
        <f t="shared" si="519"/>
        <v>22</v>
      </c>
      <c r="K964" s="120">
        <f t="shared" si="533"/>
        <v>9</v>
      </c>
      <c r="L964" s="8">
        <f t="shared" si="520"/>
        <v>1</v>
      </c>
      <c r="M964" s="121">
        <f t="shared" si="534"/>
        <v>1.0022992500000001</v>
      </c>
      <c r="N964" s="121">
        <f t="shared" si="528"/>
        <v>1.2531658558095884</v>
      </c>
      <c r="O964" s="114">
        <f t="shared" si="530"/>
        <v>1.25316585</v>
      </c>
      <c r="P964" s="114">
        <f t="shared" si="512"/>
        <v>1032.7046131699999</v>
      </c>
      <c r="Q964" s="11">
        <f t="shared" si="525"/>
        <v>0</v>
      </c>
      <c r="R964" s="30">
        <f t="shared" si="521"/>
        <v>0</v>
      </c>
      <c r="S964" s="8">
        <f t="shared" si="513"/>
        <v>0</v>
      </c>
      <c r="T964" s="123">
        <f t="shared" si="522"/>
        <v>8.5599999999999996E-2</v>
      </c>
      <c r="U964" s="122">
        <f t="shared" si="529"/>
        <v>9</v>
      </c>
      <c r="V964" s="122">
        <v>252</v>
      </c>
      <c r="W964" s="121">
        <f t="shared" si="514"/>
        <v>1.0029376219999999</v>
      </c>
      <c r="X964" s="114">
        <f t="shared" si="515"/>
        <v>3.0336957899999999</v>
      </c>
      <c r="Y964" s="114">
        <f t="shared" si="516"/>
        <v>0</v>
      </c>
      <c r="Z964" s="126" t="str">
        <f t="shared" si="526"/>
        <v>A+J=</v>
      </c>
      <c r="AA964" s="119">
        <f t="shared" si="527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3">
        <f t="shared" si="517"/>
        <v>45141</v>
      </c>
      <c r="B965" s="114">
        <f t="shared" si="509"/>
        <v>1036.0759352099999</v>
      </c>
      <c r="C965" s="114">
        <f t="shared" si="523"/>
        <v>824.07656829999996</v>
      </c>
      <c r="D965" s="115">
        <f t="shared" si="518"/>
        <v>6665.28</v>
      </c>
      <c r="E965" s="116">
        <f t="shared" si="531"/>
        <v>6659.95</v>
      </c>
      <c r="F965" s="117">
        <f t="shared" si="532"/>
        <v>45097</v>
      </c>
      <c r="G965" s="118">
        <f t="shared" si="510"/>
        <v>-7.9966633059680436E-4</v>
      </c>
      <c r="H965" s="119">
        <f t="shared" si="524"/>
        <v>45159</v>
      </c>
      <c r="I965" s="119">
        <f t="shared" si="511"/>
        <v>45159</v>
      </c>
      <c r="J965" s="120">
        <f t="shared" si="519"/>
        <v>22</v>
      </c>
      <c r="K965" s="120">
        <f t="shared" si="533"/>
        <v>10</v>
      </c>
      <c r="L965" s="8">
        <f t="shared" si="520"/>
        <v>1</v>
      </c>
      <c r="M965" s="121">
        <f t="shared" si="534"/>
        <v>1.0022992500000001</v>
      </c>
      <c r="N965" s="121">
        <f t="shared" si="528"/>
        <v>1.2531658558095884</v>
      </c>
      <c r="O965" s="114">
        <f t="shared" si="530"/>
        <v>1.25316585</v>
      </c>
      <c r="P965" s="114">
        <f t="shared" si="512"/>
        <v>1032.7046131699999</v>
      </c>
      <c r="Q965" s="11">
        <f t="shared" si="525"/>
        <v>0</v>
      </c>
      <c r="R965" s="30">
        <f t="shared" si="521"/>
        <v>0</v>
      </c>
      <c r="S965" s="8">
        <f t="shared" si="513"/>
        <v>0</v>
      </c>
      <c r="T965" s="123">
        <f t="shared" si="522"/>
        <v>8.5599999999999996E-2</v>
      </c>
      <c r="U965" s="122">
        <f t="shared" si="529"/>
        <v>10</v>
      </c>
      <c r="V965" s="122">
        <v>252</v>
      </c>
      <c r="W965" s="121">
        <f t="shared" si="514"/>
        <v>1.003264556</v>
      </c>
      <c r="X965" s="114">
        <f t="shared" si="515"/>
        <v>3.3713220399999999</v>
      </c>
      <c r="Y965" s="114">
        <f t="shared" si="516"/>
        <v>0</v>
      </c>
      <c r="Z965" s="126" t="str">
        <f t="shared" si="526"/>
        <v>A+J=</v>
      </c>
      <c r="AA965" s="119">
        <f t="shared" si="527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3">
        <f t="shared" si="517"/>
        <v>45142</v>
      </c>
      <c r="B966" s="114">
        <f t="shared" si="509"/>
        <v>1036.4136729899999</v>
      </c>
      <c r="C966" s="114">
        <f t="shared" si="523"/>
        <v>824.07656829999996</v>
      </c>
      <c r="D966" s="115">
        <f t="shared" si="518"/>
        <v>6665.28</v>
      </c>
      <c r="E966" s="116">
        <f t="shared" si="531"/>
        <v>6659.95</v>
      </c>
      <c r="F966" s="117">
        <f t="shared" si="532"/>
        <v>45097</v>
      </c>
      <c r="G966" s="118">
        <f t="shared" si="510"/>
        <v>-7.9966633059680436E-4</v>
      </c>
      <c r="H966" s="119">
        <f t="shared" si="524"/>
        <v>45159</v>
      </c>
      <c r="I966" s="119">
        <f t="shared" si="511"/>
        <v>45159</v>
      </c>
      <c r="J966" s="120">
        <f t="shared" si="519"/>
        <v>22</v>
      </c>
      <c r="K966" s="120">
        <f t="shared" si="533"/>
        <v>11</v>
      </c>
      <c r="L966" s="8">
        <f t="shared" si="520"/>
        <v>1</v>
      </c>
      <c r="M966" s="121">
        <f t="shared" si="534"/>
        <v>1.0022992500000001</v>
      </c>
      <c r="N966" s="121">
        <f t="shared" si="528"/>
        <v>1.2531658558095884</v>
      </c>
      <c r="O966" s="114">
        <f t="shared" si="530"/>
        <v>1.25316585</v>
      </c>
      <c r="P966" s="114">
        <f t="shared" si="512"/>
        <v>1032.7046131699999</v>
      </c>
      <c r="Q966" s="11">
        <f t="shared" si="525"/>
        <v>0</v>
      </c>
      <c r="R966" s="30">
        <f t="shared" si="521"/>
        <v>0</v>
      </c>
      <c r="S966" s="8">
        <f t="shared" si="513"/>
        <v>0</v>
      </c>
      <c r="T966" s="123">
        <f t="shared" si="522"/>
        <v>8.5599999999999996E-2</v>
      </c>
      <c r="U966" s="122">
        <f t="shared" si="529"/>
        <v>11</v>
      </c>
      <c r="V966" s="122">
        <v>252</v>
      </c>
      <c r="W966" s="121">
        <f t="shared" si="514"/>
        <v>1.0035915980000001</v>
      </c>
      <c r="X966" s="114">
        <f t="shared" si="515"/>
        <v>3.7090598199999998</v>
      </c>
      <c r="Y966" s="114">
        <f t="shared" si="516"/>
        <v>0</v>
      </c>
      <c r="Z966" s="126" t="str">
        <f t="shared" si="526"/>
        <v>A+J=</v>
      </c>
      <c r="AA966" s="119">
        <f t="shared" si="527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3">
        <f t="shared" si="517"/>
        <v>45143</v>
      </c>
      <c r="B967" s="114">
        <f t="shared" si="509"/>
        <v>1036.7515191999998</v>
      </c>
      <c r="C967" s="114">
        <f t="shared" si="523"/>
        <v>824.07656829999996</v>
      </c>
      <c r="D967" s="115">
        <f t="shared" si="518"/>
        <v>6665.28</v>
      </c>
      <c r="E967" s="116">
        <f t="shared" si="531"/>
        <v>6659.95</v>
      </c>
      <c r="F967" s="117">
        <f t="shared" si="532"/>
        <v>45097</v>
      </c>
      <c r="G967" s="118">
        <f t="shared" si="510"/>
        <v>-7.9966633059680436E-4</v>
      </c>
      <c r="H967" s="119">
        <f t="shared" si="524"/>
        <v>45159</v>
      </c>
      <c r="I967" s="119">
        <f t="shared" si="511"/>
        <v>45159</v>
      </c>
      <c r="J967" s="120">
        <f t="shared" si="519"/>
        <v>22</v>
      </c>
      <c r="K967" s="120">
        <f t="shared" si="533"/>
        <v>12</v>
      </c>
      <c r="L967" s="8">
        <f t="shared" si="520"/>
        <v>1</v>
      </c>
      <c r="M967" s="121">
        <f t="shared" si="534"/>
        <v>1.0022992500000001</v>
      </c>
      <c r="N967" s="121">
        <f t="shared" si="528"/>
        <v>1.2531658558095884</v>
      </c>
      <c r="O967" s="114">
        <f t="shared" si="530"/>
        <v>1.25316585</v>
      </c>
      <c r="P967" s="114">
        <f t="shared" si="512"/>
        <v>1032.7046131699999</v>
      </c>
      <c r="Q967" s="11">
        <f t="shared" si="525"/>
        <v>0</v>
      </c>
      <c r="R967" s="30">
        <f t="shared" si="521"/>
        <v>0</v>
      </c>
      <c r="S967" s="8">
        <f t="shared" si="513"/>
        <v>0</v>
      </c>
      <c r="T967" s="123">
        <f t="shared" si="522"/>
        <v>8.5599999999999996E-2</v>
      </c>
      <c r="U967" s="122">
        <f t="shared" si="529"/>
        <v>12</v>
      </c>
      <c r="V967" s="122">
        <v>252</v>
      </c>
      <c r="W967" s="121">
        <f t="shared" si="514"/>
        <v>1.003918745</v>
      </c>
      <c r="X967" s="114">
        <f t="shared" si="515"/>
        <v>4.0469060299999997</v>
      </c>
      <c r="Y967" s="114">
        <f t="shared" si="516"/>
        <v>0</v>
      </c>
      <c r="Z967" s="126" t="str">
        <f t="shared" si="526"/>
        <v>A+J=</v>
      </c>
      <c r="AA967" s="119">
        <f t="shared" si="527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3">
        <f t="shared" si="517"/>
        <v>45144</v>
      </c>
      <c r="B968" s="114">
        <f t="shared" si="509"/>
        <v>1036.7515191999998</v>
      </c>
      <c r="C968" s="114">
        <f t="shared" si="523"/>
        <v>824.07656829999996</v>
      </c>
      <c r="D968" s="115">
        <f t="shared" si="518"/>
        <v>6665.28</v>
      </c>
      <c r="E968" s="116">
        <f t="shared" si="531"/>
        <v>6659.95</v>
      </c>
      <c r="F968" s="117">
        <f t="shared" si="532"/>
        <v>45097</v>
      </c>
      <c r="G968" s="118">
        <f t="shared" si="510"/>
        <v>-7.9966633059680436E-4</v>
      </c>
      <c r="H968" s="119">
        <f t="shared" si="524"/>
        <v>45159</v>
      </c>
      <c r="I968" s="119">
        <f t="shared" si="511"/>
        <v>45159</v>
      </c>
      <c r="J968" s="120">
        <f t="shared" si="519"/>
        <v>22</v>
      </c>
      <c r="K968" s="120">
        <f t="shared" si="533"/>
        <v>12</v>
      </c>
      <c r="L968" s="8">
        <f t="shared" si="520"/>
        <v>1</v>
      </c>
      <c r="M968" s="121">
        <f t="shared" si="534"/>
        <v>1.0022992500000001</v>
      </c>
      <c r="N968" s="121">
        <f t="shared" si="528"/>
        <v>1.2531658558095884</v>
      </c>
      <c r="O968" s="114">
        <f t="shared" si="530"/>
        <v>1.25316585</v>
      </c>
      <c r="P968" s="114">
        <f t="shared" si="512"/>
        <v>1032.7046131699999</v>
      </c>
      <c r="Q968" s="11">
        <f t="shared" si="525"/>
        <v>0</v>
      </c>
      <c r="R968" s="30">
        <f t="shared" si="521"/>
        <v>0</v>
      </c>
      <c r="S968" s="8">
        <f t="shared" si="513"/>
        <v>0</v>
      </c>
      <c r="T968" s="123">
        <f t="shared" si="522"/>
        <v>8.5599999999999996E-2</v>
      </c>
      <c r="U968" s="122">
        <f t="shared" si="529"/>
        <v>12</v>
      </c>
      <c r="V968" s="122">
        <v>252</v>
      </c>
      <c r="W968" s="121">
        <f t="shared" si="514"/>
        <v>1.003918745</v>
      </c>
      <c r="X968" s="114">
        <f t="shared" si="515"/>
        <v>4.0469060299999997</v>
      </c>
      <c r="Y968" s="114">
        <f t="shared" si="516"/>
        <v>0</v>
      </c>
      <c r="Z968" s="126" t="str">
        <f t="shared" si="526"/>
        <v>A+J=</v>
      </c>
      <c r="AA968" s="119">
        <f t="shared" si="527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3">
        <f t="shared" si="517"/>
        <v>45145</v>
      </c>
      <c r="B969" s="114">
        <f t="shared" si="509"/>
        <v>1036.7515191999998</v>
      </c>
      <c r="C969" s="114">
        <f t="shared" si="523"/>
        <v>824.07656829999996</v>
      </c>
      <c r="D969" s="115">
        <f t="shared" si="518"/>
        <v>6665.28</v>
      </c>
      <c r="E969" s="116">
        <f t="shared" si="531"/>
        <v>6659.95</v>
      </c>
      <c r="F969" s="117">
        <f t="shared" si="532"/>
        <v>45097</v>
      </c>
      <c r="G969" s="118">
        <f t="shared" si="510"/>
        <v>-7.9966633059680436E-4</v>
      </c>
      <c r="H969" s="119">
        <f t="shared" si="524"/>
        <v>45159</v>
      </c>
      <c r="I969" s="119">
        <f t="shared" si="511"/>
        <v>45159</v>
      </c>
      <c r="J969" s="120">
        <f t="shared" si="519"/>
        <v>22</v>
      </c>
      <c r="K969" s="120">
        <f t="shared" si="533"/>
        <v>12</v>
      </c>
      <c r="L969" s="8">
        <f t="shared" si="520"/>
        <v>1</v>
      </c>
      <c r="M969" s="121">
        <f t="shared" si="534"/>
        <v>1.0022992500000001</v>
      </c>
      <c r="N969" s="121">
        <f t="shared" si="528"/>
        <v>1.2531658558095884</v>
      </c>
      <c r="O969" s="114">
        <f t="shared" si="530"/>
        <v>1.25316585</v>
      </c>
      <c r="P969" s="114">
        <f t="shared" si="512"/>
        <v>1032.7046131699999</v>
      </c>
      <c r="Q969" s="11">
        <f t="shared" si="525"/>
        <v>0</v>
      </c>
      <c r="R969" s="30">
        <f t="shared" si="521"/>
        <v>0</v>
      </c>
      <c r="S969" s="8">
        <f t="shared" si="513"/>
        <v>0</v>
      </c>
      <c r="T969" s="123">
        <f t="shared" si="522"/>
        <v>8.5599999999999996E-2</v>
      </c>
      <c r="U969" s="122">
        <f t="shared" si="529"/>
        <v>12</v>
      </c>
      <c r="V969" s="122">
        <v>252</v>
      </c>
      <c r="W969" s="121">
        <f t="shared" si="514"/>
        <v>1.003918745</v>
      </c>
      <c r="X969" s="114">
        <f t="shared" si="515"/>
        <v>4.0469060299999997</v>
      </c>
      <c r="Y969" s="114">
        <f t="shared" si="516"/>
        <v>0</v>
      </c>
      <c r="Z969" s="126" t="str">
        <f t="shared" si="526"/>
        <v>A+J=</v>
      </c>
      <c r="AA969" s="119">
        <f t="shared" si="527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3">
        <f t="shared" si="517"/>
        <v>45146</v>
      </c>
      <c r="B970" s="114">
        <f t="shared" ref="B970:B1033" si="535">(P970+X970)</f>
        <v>1037.0894769499998</v>
      </c>
      <c r="C970" s="114">
        <f t="shared" si="523"/>
        <v>824.07656829999996</v>
      </c>
      <c r="D970" s="115">
        <f t="shared" si="518"/>
        <v>6665.28</v>
      </c>
      <c r="E970" s="116">
        <f t="shared" si="531"/>
        <v>6659.95</v>
      </c>
      <c r="F970" s="117">
        <f t="shared" si="532"/>
        <v>45097</v>
      </c>
      <c r="G970" s="118">
        <f t="shared" ref="G970:G1033" si="536">(E970/D970)-1</f>
        <v>-7.9966633059680436E-4</v>
      </c>
      <c r="H970" s="119">
        <f t="shared" si="524"/>
        <v>45159</v>
      </c>
      <c r="I970" s="119">
        <f t="shared" ref="I970:I1033" si="537">IF(A970&gt;I969,H970,I969)</f>
        <v>45159</v>
      </c>
      <c r="J970" s="120">
        <f t="shared" si="519"/>
        <v>22</v>
      </c>
      <c r="K970" s="120">
        <f t="shared" si="533"/>
        <v>13</v>
      </c>
      <c r="L970" s="8">
        <f t="shared" si="520"/>
        <v>1</v>
      </c>
      <c r="M970" s="121">
        <f t="shared" si="534"/>
        <v>1.0022992500000001</v>
      </c>
      <c r="N970" s="121">
        <f t="shared" si="528"/>
        <v>1.2531658558095884</v>
      </c>
      <c r="O970" s="114">
        <f t="shared" si="530"/>
        <v>1.25316585</v>
      </c>
      <c r="P970" s="114">
        <f t="shared" ref="P970:P1033" si="538">TRUNC(C970*O970,8)</f>
        <v>1032.7046131699999</v>
      </c>
      <c r="Q970" s="11">
        <f t="shared" si="525"/>
        <v>0</v>
      </c>
      <c r="R970" s="30">
        <f t="shared" si="521"/>
        <v>0</v>
      </c>
      <c r="S970" s="8">
        <f t="shared" ref="S970:S1033" si="539">IF(R970&gt;0,TRUNC(R970*P970,8),0)</f>
        <v>0</v>
      </c>
      <c r="T970" s="123">
        <f t="shared" si="522"/>
        <v>8.5599999999999996E-2</v>
      </c>
      <c r="U970" s="122">
        <f t="shared" si="529"/>
        <v>13</v>
      </c>
      <c r="V970" s="122">
        <v>252</v>
      </c>
      <c r="W970" s="121">
        <f t="shared" ref="W970:W1033" si="540">ROUND((1+T970)^TRUNC((U970/V970),9),9)</f>
        <v>1.004246</v>
      </c>
      <c r="X970" s="114">
        <f t="shared" ref="X970:X1033" si="541">TRUNC((P970*(W970-1)),8)</f>
        <v>4.3848637799999999</v>
      </c>
      <c r="Y970" s="114">
        <f t="shared" ref="Y970:Y1033" si="542">IF(Q970&gt;0,S970+X970,0)</f>
        <v>0</v>
      </c>
      <c r="Z970" s="126" t="str">
        <f t="shared" si="526"/>
        <v>A+J=</v>
      </c>
      <c r="AA970" s="119">
        <f t="shared" si="527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3">
        <f t="shared" ref="A971:A1034" si="543">(A970+1)</f>
        <v>45147</v>
      </c>
      <c r="B971" s="114">
        <f t="shared" si="535"/>
        <v>1037.4275441699999</v>
      </c>
      <c r="C971" s="114">
        <f t="shared" si="523"/>
        <v>824.07656829999996</v>
      </c>
      <c r="D971" s="115">
        <f t="shared" ref="D971:D1034" si="544">IF(E971=E970,D970,E970)</f>
        <v>6665.28</v>
      </c>
      <c r="E971" s="116">
        <f t="shared" si="531"/>
        <v>6659.95</v>
      </c>
      <c r="F971" s="117">
        <f t="shared" si="532"/>
        <v>45097</v>
      </c>
      <c r="G971" s="118">
        <f t="shared" si="536"/>
        <v>-7.9966633059680436E-4</v>
      </c>
      <c r="H971" s="119">
        <f t="shared" si="524"/>
        <v>45159</v>
      </c>
      <c r="I971" s="119">
        <f t="shared" si="537"/>
        <v>45159</v>
      </c>
      <c r="J971" s="120">
        <f t="shared" ref="J971:J1034" si="545">IF(I971=I970,J970,NETWORKDAYS(I970,I971,$AD$176:$AD$502)-1)</f>
        <v>22</v>
      </c>
      <c r="K971" s="120">
        <f t="shared" si="533"/>
        <v>14</v>
      </c>
      <c r="L971" s="8">
        <f t="shared" ref="L971:L1034" si="546">IF(E971&lt;D971,1,TRUNC((E971/D971)^TRUNC((K971/J971),9),8))</f>
        <v>1</v>
      </c>
      <c r="M971" s="121">
        <f t="shared" si="534"/>
        <v>1.0022992500000001</v>
      </c>
      <c r="N971" s="121">
        <f t="shared" si="528"/>
        <v>1.2531658558095884</v>
      </c>
      <c r="O971" s="114">
        <f t="shared" si="530"/>
        <v>1.25316585</v>
      </c>
      <c r="P971" s="114">
        <f t="shared" si="538"/>
        <v>1032.7046131699999</v>
      </c>
      <c r="Q971" s="11">
        <f t="shared" si="525"/>
        <v>0</v>
      </c>
      <c r="R971" s="30">
        <f t="shared" ref="R971:R1034" si="547">IF(Q971&gt;0,VLOOKUP($A971,$AD$10:$AI$170,6),0)</f>
        <v>0</v>
      </c>
      <c r="S971" s="8">
        <f t="shared" si="539"/>
        <v>0</v>
      </c>
      <c r="T971" s="123">
        <f t="shared" ref="T971:T1034" si="548">(T970)</f>
        <v>8.5599999999999996E-2</v>
      </c>
      <c r="U971" s="122">
        <f t="shared" si="529"/>
        <v>14</v>
      </c>
      <c r="V971" s="122">
        <v>252</v>
      </c>
      <c r="W971" s="121">
        <f t="shared" si="540"/>
        <v>1.0045733610000001</v>
      </c>
      <c r="X971" s="114">
        <f t="shared" si="541"/>
        <v>4.722931</v>
      </c>
      <c r="Y971" s="114">
        <f t="shared" si="542"/>
        <v>0</v>
      </c>
      <c r="Z971" s="126" t="str">
        <f t="shared" si="526"/>
        <v>A+J=</v>
      </c>
      <c r="AA971" s="119">
        <f t="shared" si="527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3">
        <f t="shared" si="543"/>
        <v>45148</v>
      </c>
      <c r="B972" s="114">
        <f t="shared" si="535"/>
        <v>1037.76572188</v>
      </c>
      <c r="C972" s="114">
        <f t="shared" ref="C972:C1035" si="549">TRUNC(IF(Q971&gt;0,VLOOKUP(A971,$AD$12:$AE$170,2),C971),8)</f>
        <v>824.07656829999996</v>
      </c>
      <c r="D972" s="115">
        <f t="shared" si="544"/>
        <v>6665.28</v>
      </c>
      <c r="E972" s="116">
        <f t="shared" si="531"/>
        <v>6659.95</v>
      </c>
      <c r="F972" s="117">
        <f t="shared" si="532"/>
        <v>45097</v>
      </c>
      <c r="G972" s="118">
        <f t="shared" si="536"/>
        <v>-7.9966633059680436E-4</v>
      </c>
      <c r="H972" s="119">
        <f t="shared" ref="H972:H1035" si="550">IF(DAY(A972)=H$9,VLOOKUP(A972,AH$118:AN$450,4),H971)</f>
        <v>45159</v>
      </c>
      <c r="I972" s="119">
        <f t="shared" si="537"/>
        <v>45159</v>
      </c>
      <c r="J972" s="120">
        <f t="shared" si="545"/>
        <v>22</v>
      </c>
      <c r="K972" s="120">
        <f t="shared" si="533"/>
        <v>15</v>
      </c>
      <c r="L972" s="8">
        <f t="shared" si="546"/>
        <v>1</v>
      </c>
      <c r="M972" s="121">
        <f t="shared" si="534"/>
        <v>1.0022992500000001</v>
      </c>
      <c r="N972" s="121">
        <f t="shared" si="528"/>
        <v>1.2531658558095884</v>
      </c>
      <c r="O972" s="114">
        <f t="shared" si="530"/>
        <v>1.25316585</v>
      </c>
      <c r="P972" s="114">
        <f t="shared" si="538"/>
        <v>1032.7046131699999</v>
      </c>
      <c r="Q972" s="11">
        <f t="shared" ref="Q972:Q1035" si="551">IF(VLOOKUP(A972,AD$10:AK$170,8)=VLOOKUP(A971,AD$10:AK$170,8),0,VLOOKUP(A972,AD$10:AK$170,8))</f>
        <v>0</v>
      </c>
      <c r="R972" s="30">
        <f t="shared" si="547"/>
        <v>0</v>
      </c>
      <c r="S972" s="8">
        <f t="shared" si="539"/>
        <v>0</v>
      </c>
      <c r="T972" s="123">
        <f t="shared" si="548"/>
        <v>8.5599999999999996E-2</v>
      </c>
      <c r="U972" s="122">
        <f t="shared" si="529"/>
        <v>15</v>
      </c>
      <c r="V972" s="122">
        <v>252</v>
      </c>
      <c r="W972" s="121">
        <f t="shared" si="540"/>
        <v>1.0049008290000001</v>
      </c>
      <c r="X972" s="114">
        <f t="shared" si="541"/>
        <v>5.0611087100000001</v>
      </c>
      <c r="Y972" s="114">
        <f t="shared" si="542"/>
        <v>0</v>
      </c>
      <c r="Z972" s="126" t="str">
        <f t="shared" ref="Z972:Z1035" si="552">IF($Q971&gt;0,VLOOKUP($A971,$AD$10:$AM$170,9),Z971)</f>
        <v>A+J=</v>
      </c>
      <c r="AA972" s="119">
        <f t="shared" ref="AA972:AA1035" si="553">IF($Q971&gt;0,VLOOKUP($A971,$AD$10:$AM$170,10),AA971)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3">
        <f t="shared" si="543"/>
        <v>45149</v>
      </c>
      <c r="B973" s="114">
        <f t="shared" si="535"/>
        <v>1038.10400906</v>
      </c>
      <c r="C973" s="114">
        <f t="shared" si="549"/>
        <v>824.07656829999996</v>
      </c>
      <c r="D973" s="115">
        <f t="shared" si="544"/>
        <v>6665.28</v>
      </c>
      <c r="E973" s="116">
        <f t="shared" si="531"/>
        <v>6659.95</v>
      </c>
      <c r="F973" s="117">
        <f t="shared" si="532"/>
        <v>45097</v>
      </c>
      <c r="G973" s="118">
        <f t="shared" si="536"/>
        <v>-7.9966633059680436E-4</v>
      </c>
      <c r="H973" s="119">
        <f t="shared" si="550"/>
        <v>45159</v>
      </c>
      <c r="I973" s="119">
        <f t="shared" si="537"/>
        <v>45159</v>
      </c>
      <c r="J973" s="120">
        <f t="shared" si="545"/>
        <v>22</v>
      </c>
      <c r="K973" s="120">
        <f t="shared" si="533"/>
        <v>16</v>
      </c>
      <c r="L973" s="8">
        <f t="shared" si="546"/>
        <v>1</v>
      </c>
      <c r="M973" s="121">
        <f t="shared" si="534"/>
        <v>1.0022992500000001</v>
      </c>
      <c r="N973" s="121">
        <f t="shared" si="528"/>
        <v>1.2531658558095884</v>
      </c>
      <c r="O973" s="114">
        <f t="shared" si="530"/>
        <v>1.25316585</v>
      </c>
      <c r="P973" s="114">
        <f t="shared" si="538"/>
        <v>1032.7046131699999</v>
      </c>
      <c r="Q973" s="11">
        <f t="shared" si="551"/>
        <v>0</v>
      </c>
      <c r="R973" s="30">
        <f t="shared" si="547"/>
        <v>0</v>
      </c>
      <c r="S973" s="8">
        <f t="shared" si="539"/>
        <v>0</v>
      </c>
      <c r="T973" s="123">
        <f t="shared" si="548"/>
        <v>8.5599999999999996E-2</v>
      </c>
      <c r="U973" s="122">
        <f t="shared" si="529"/>
        <v>16</v>
      </c>
      <c r="V973" s="122">
        <v>252</v>
      </c>
      <c r="W973" s="121">
        <f t="shared" si="540"/>
        <v>1.005228403</v>
      </c>
      <c r="X973" s="114">
        <f t="shared" si="541"/>
        <v>5.3993958900000001</v>
      </c>
      <c r="Y973" s="114">
        <f t="shared" si="542"/>
        <v>0</v>
      </c>
      <c r="Z973" s="126" t="str">
        <f t="shared" si="552"/>
        <v>A+J=</v>
      </c>
      <c r="AA973" s="119">
        <f t="shared" si="553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3">
        <f t="shared" si="543"/>
        <v>45150</v>
      </c>
      <c r="B974" s="114">
        <f t="shared" si="535"/>
        <v>1038.4424077799999</v>
      </c>
      <c r="C974" s="114">
        <f t="shared" si="549"/>
        <v>824.07656829999996</v>
      </c>
      <c r="D974" s="115">
        <f t="shared" si="544"/>
        <v>6665.28</v>
      </c>
      <c r="E974" s="116">
        <f t="shared" si="531"/>
        <v>6659.95</v>
      </c>
      <c r="F974" s="117">
        <f t="shared" si="532"/>
        <v>45097</v>
      </c>
      <c r="G974" s="118">
        <f t="shared" si="536"/>
        <v>-7.9966633059680436E-4</v>
      </c>
      <c r="H974" s="119">
        <f t="shared" si="550"/>
        <v>45159</v>
      </c>
      <c r="I974" s="119">
        <f t="shared" si="537"/>
        <v>45159</v>
      </c>
      <c r="J974" s="120">
        <f t="shared" si="545"/>
        <v>22</v>
      </c>
      <c r="K974" s="120">
        <f t="shared" si="533"/>
        <v>17</v>
      </c>
      <c r="L974" s="8">
        <f t="shared" si="546"/>
        <v>1</v>
      </c>
      <c r="M974" s="121">
        <f t="shared" si="534"/>
        <v>1.0022992500000001</v>
      </c>
      <c r="N974" s="121">
        <f t="shared" si="528"/>
        <v>1.2531658558095884</v>
      </c>
      <c r="O974" s="114">
        <f t="shared" si="530"/>
        <v>1.25316585</v>
      </c>
      <c r="P974" s="114">
        <f t="shared" si="538"/>
        <v>1032.7046131699999</v>
      </c>
      <c r="Q974" s="11">
        <f t="shared" si="551"/>
        <v>0</v>
      </c>
      <c r="R974" s="30">
        <f t="shared" si="547"/>
        <v>0</v>
      </c>
      <c r="S974" s="8">
        <f t="shared" si="539"/>
        <v>0</v>
      </c>
      <c r="T974" s="123">
        <f t="shared" si="548"/>
        <v>8.5599999999999996E-2</v>
      </c>
      <c r="U974" s="122">
        <f t="shared" si="529"/>
        <v>17</v>
      </c>
      <c r="V974" s="122">
        <v>252</v>
      </c>
      <c r="W974" s="121">
        <f t="shared" si="540"/>
        <v>1.005556085</v>
      </c>
      <c r="X974" s="114">
        <f t="shared" si="541"/>
        <v>5.7377946099999999</v>
      </c>
      <c r="Y974" s="114">
        <f t="shared" si="542"/>
        <v>0</v>
      </c>
      <c r="Z974" s="126" t="str">
        <f t="shared" si="552"/>
        <v>A+J=</v>
      </c>
      <c r="AA974" s="119">
        <f t="shared" si="553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3">
        <f t="shared" si="543"/>
        <v>45151</v>
      </c>
      <c r="B975" s="114">
        <f t="shared" si="535"/>
        <v>1038.4424077799999</v>
      </c>
      <c r="C975" s="114">
        <f t="shared" si="549"/>
        <v>824.07656829999996</v>
      </c>
      <c r="D975" s="115">
        <f t="shared" si="544"/>
        <v>6665.28</v>
      </c>
      <c r="E975" s="116">
        <f t="shared" si="531"/>
        <v>6659.95</v>
      </c>
      <c r="F975" s="117">
        <f t="shared" si="532"/>
        <v>45097</v>
      </c>
      <c r="G975" s="118">
        <f t="shared" si="536"/>
        <v>-7.9966633059680436E-4</v>
      </c>
      <c r="H975" s="119">
        <f t="shared" si="550"/>
        <v>45159</v>
      </c>
      <c r="I975" s="119">
        <f t="shared" si="537"/>
        <v>45159</v>
      </c>
      <c r="J975" s="120">
        <f t="shared" si="545"/>
        <v>22</v>
      </c>
      <c r="K975" s="120">
        <f t="shared" si="533"/>
        <v>17</v>
      </c>
      <c r="L975" s="8">
        <f t="shared" si="546"/>
        <v>1</v>
      </c>
      <c r="M975" s="121">
        <f t="shared" si="534"/>
        <v>1.0022992500000001</v>
      </c>
      <c r="N975" s="121">
        <f t="shared" si="528"/>
        <v>1.2531658558095884</v>
      </c>
      <c r="O975" s="114">
        <f t="shared" si="530"/>
        <v>1.25316585</v>
      </c>
      <c r="P975" s="114">
        <f t="shared" si="538"/>
        <v>1032.7046131699999</v>
      </c>
      <c r="Q975" s="11">
        <f t="shared" si="551"/>
        <v>0</v>
      </c>
      <c r="R975" s="30">
        <f t="shared" si="547"/>
        <v>0</v>
      </c>
      <c r="S975" s="8">
        <f t="shared" si="539"/>
        <v>0</v>
      </c>
      <c r="T975" s="123">
        <f t="shared" si="548"/>
        <v>8.5599999999999996E-2</v>
      </c>
      <c r="U975" s="122">
        <f t="shared" si="529"/>
        <v>17</v>
      </c>
      <c r="V975" s="122">
        <v>252</v>
      </c>
      <c r="W975" s="121">
        <f t="shared" si="540"/>
        <v>1.005556085</v>
      </c>
      <c r="X975" s="114">
        <f t="shared" si="541"/>
        <v>5.7377946099999999</v>
      </c>
      <c r="Y975" s="114">
        <f t="shared" si="542"/>
        <v>0</v>
      </c>
      <c r="Z975" s="126" t="str">
        <f t="shared" si="552"/>
        <v>A+J=</v>
      </c>
      <c r="AA975" s="119">
        <f t="shared" si="553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3">
        <f t="shared" si="543"/>
        <v>45152</v>
      </c>
      <c r="B976" s="114">
        <f t="shared" si="535"/>
        <v>1038.4424077799999</v>
      </c>
      <c r="C976" s="114">
        <f t="shared" si="549"/>
        <v>824.07656829999996</v>
      </c>
      <c r="D976" s="115">
        <f t="shared" si="544"/>
        <v>6665.28</v>
      </c>
      <c r="E976" s="116">
        <f t="shared" si="531"/>
        <v>6659.95</v>
      </c>
      <c r="F976" s="117">
        <f t="shared" si="532"/>
        <v>45097</v>
      </c>
      <c r="G976" s="118">
        <f t="shared" si="536"/>
        <v>-7.9966633059680436E-4</v>
      </c>
      <c r="H976" s="119">
        <f t="shared" si="550"/>
        <v>45159</v>
      </c>
      <c r="I976" s="119">
        <f t="shared" si="537"/>
        <v>45159</v>
      </c>
      <c r="J976" s="120">
        <f t="shared" si="545"/>
        <v>22</v>
      </c>
      <c r="K976" s="120">
        <f t="shared" si="533"/>
        <v>17</v>
      </c>
      <c r="L976" s="8">
        <f t="shared" si="546"/>
        <v>1</v>
      </c>
      <c r="M976" s="121">
        <f t="shared" si="534"/>
        <v>1.0022992500000001</v>
      </c>
      <c r="N976" s="121">
        <f t="shared" si="528"/>
        <v>1.2531658558095884</v>
      </c>
      <c r="O976" s="114">
        <f t="shared" si="530"/>
        <v>1.25316585</v>
      </c>
      <c r="P976" s="114">
        <f t="shared" si="538"/>
        <v>1032.7046131699999</v>
      </c>
      <c r="Q976" s="11">
        <f t="shared" si="551"/>
        <v>0</v>
      </c>
      <c r="R976" s="30">
        <f t="shared" si="547"/>
        <v>0</v>
      </c>
      <c r="S976" s="8">
        <f t="shared" si="539"/>
        <v>0</v>
      </c>
      <c r="T976" s="123">
        <f t="shared" si="548"/>
        <v>8.5599999999999996E-2</v>
      </c>
      <c r="U976" s="122">
        <f t="shared" si="529"/>
        <v>17</v>
      </c>
      <c r="V976" s="122">
        <v>252</v>
      </c>
      <c r="W976" s="121">
        <f t="shared" si="540"/>
        <v>1.005556085</v>
      </c>
      <c r="X976" s="114">
        <f t="shared" si="541"/>
        <v>5.7377946099999999</v>
      </c>
      <c r="Y976" s="114">
        <f t="shared" si="542"/>
        <v>0</v>
      </c>
      <c r="Z976" s="126" t="str">
        <f t="shared" si="552"/>
        <v>A+J=</v>
      </c>
      <c r="AA976" s="119">
        <f t="shared" si="553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3">
        <f t="shared" si="543"/>
        <v>45153</v>
      </c>
      <c r="B977" s="114">
        <f t="shared" si="535"/>
        <v>1038.7809159599999</v>
      </c>
      <c r="C977" s="114">
        <f t="shared" si="549"/>
        <v>824.07656829999996</v>
      </c>
      <c r="D977" s="115">
        <f t="shared" si="544"/>
        <v>6665.28</v>
      </c>
      <c r="E977" s="116">
        <f t="shared" si="531"/>
        <v>6659.95</v>
      </c>
      <c r="F977" s="117">
        <f t="shared" si="532"/>
        <v>45097</v>
      </c>
      <c r="G977" s="118">
        <f t="shared" si="536"/>
        <v>-7.9966633059680436E-4</v>
      </c>
      <c r="H977" s="119">
        <f t="shared" si="550"/>
        <v>45159</v>
      </c>
      <c r="I977" s="119">
        <f t="shared" si="537"/>
        <v>45159</v>
      </c>
      <c r="J977" s="120">
        <f t="shared" si="545"/>
        <v>22</v>
      </c>
      <c r="K977" s="120">
        <f t="shared" si="533"/>
        <v>18</v>
      </c>
      <c r="L977" s="8">
        <f t="shared" si="546"/>
        <v>1</v>
      </c>
      <c r="M977" s="121">
        <f t="shared" si="534"/>
        <v>1.0022992500000001</v>
      </c>
      <c r="N977" s="121">
        <f t="shared" si="528"/>
        <v>1.2531658558095884</v>
      </c>
      <c r="O977" s="114">
        <f t="shared" si="530"/>
        <v>1.25316585</v>
      </c>
      <c r="P977" s="114">
        <f t="shared" si="538"/>
        <v>1032.7046131699999</v>
      </c>
      <c r="Q977" s="11">
        <f t="shared" si="551"/>
        <v>0</v>
      </c>
      <c r="R977" s="30">
        <f t="shared" si="547"/>
        <v>0</v>
      </c>
      <c r="S977" s="8">
        <f t="shared" si="539"/>
        <v>0</v>
      </c>
      <c r="T977" s="123">
        <f t="shared" si="548"/>
        <v>8.5599999999999996E-2</v>
      </c>
      <c r="U977" s="122">
        <f t="shared" si="529"/>
        <v>18</v>
      </c>
      <c r="V977" s="122">
        <v>252</v>
      </c>
      <c r="W977" s="121">
        <f t="shared" si="540"/>
        <v>1.0058838729999999</v>
      </c>
      <c r="X977" s="114">
        <f t="shared" si="541"/>
        <v>6.0763027899999997</v>
      </c>
      <c r="Y977" s="114">
        <f t="shared" si="542"/>
        <v>0</v>
      </c>
      <c r="Z977" s="126" t="str">
        <f t="shared" si="552"/>
        <v>A+J=</v>
      </c>
      <c r="AA977" s="119">
        <f t="shared" si="553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3">
        <f t="shared" si="543"/>
        <v>45154</v>
      </c>
      <c r="B978" s="114">
        <f t="shared" si="535"/>
        <v>1039.1195346299999</v>
      </c>
      <c r="C978" s="114">
        <f t="shared" si="549"/>
        <v>824.07656829999996</v>
      </c>
      <c r="D978" s="115">
        <f t="shared" si="544"/>
        <v>6665.28</v>
      </c>
      <c r="E978" s="116">
        <f t="shared" si="531"/>
        <v>6659.95</v>
      </c>
      <c r="F978" s="117">
        <f t="shared" si="532"/>
        <v>45097</v>
      </c>
      <c r="G978" s="118">
        <f t="shared" si="536"/>
        <v>-7.9966633059680436E-4</v>
      </c>
      <c r="H978" s="119">
        <f t="shared" si="550"/>
        <v>45159</v>
      </c>
      <c r="I978" s="119">
        <f t="shared" si="537"/>
        <v>45159</v>
      </c>
      <c r="J978" s="120">
        <f t="shared" si="545"/>
        <v>22</v>
      </c>
      <c r="K978" s="120">
        <f t="shared" si="533"/>
        <v>19</v>
      </c>
      <c r="L978" s="8">
        <f t="shared" si="546"/>
        <v>1</v>
      </c>
      <c r="M978" s="121">
        <f t="shared" si="534"/>
        <v>1.0022992500000001</v>
      </c>
      <c r="N978" s="121">
        <f t="shared" si="528"/>
        <v>1.2531658558095884</v>
      </c>
      <c r="O978" s="114">
        <f t="shared" si="530"/>
        <v>1.25316585</v>
      </c>
      <c r="P978" s="114">
        <f t="shared" si="538"/>
        <v>1032.7046131699999</v>
      </c>
      <c r="Q978" s="11">
        <f t="shared" si="551"/>
        <v>0</v>
      </c>
      <c r="R978" s="30">
        <f t="shared" si="547"/>
        <v>0</v>
      </c>
      <c r="S978" s="8">
        <f t="shared" si="539"/>
        <v>0</v>
      </c>
      <c r="T978" s="123">
        <f t="shared" si="548"/>
        <v>8.5599999999999996E-2</v>
      </c>
      <c r="U978" s="122">
        <f t="shared" si="529"/>
        <v>19</v>
      </c>
      <c r="V978" s="122">
        <v>252</v>
      </c>
      <c r="W978" s="121">
        <f t="shared" si="540"/>
        <v>1.006211768</v>
      </c>
      <c r="X978" s="114">
        <f t="shared" si="541"/>
        <v>6.4149214600000004</v>
      </c>
      <c r="Y978" s="114">
        <f t="shared" si="542"/>
        <v>0</v>
      </c>
      <c r="Z978" s="126" t="str">
        <f t="shared" si="552"/>
        <v>A+J=</v>
      </c>
      <c r="AA978" s="119">
        <f t="shared" si="553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3">
        <f t="shared" si="543"/>
        <v>45155</v>
      </c>
      <c r="B979" s="114">
        <f t="shared" si="535"/>
        <v>1039.4582638099998</v>
      </c>
      <c r="C979" s="114">
        <f t="shared" si="549"/>
        <v>824.07656829999996</v>
      </c>
      <c r="D979" s="115">
        <f t="shared" si="544"/>
        <v>6665.28</v>
      </c>
      <c r="E979" s="116">
        <f t="shared" si="531"/>
        <v>6659.95</v>
      </c>
      <c r="F979" s="117">
        <f t="shared" si="532"/>
        <v>45097</v>
      </c>
      <c r="G979" s="118">
        <f t="shared" si="536"/>
        <v>-7.9966633059680436E-4</v>
      </c>
      <c r="H979" s="119">
        <f t="shared" si="550"/>
        <v>45159</v>
      </c>
      <c r="I979" s="119">
        <f t="shared" si="537"/>
        <v>45159</v>
      </c>
      <c r="J979" s="120">
        <f t="shared" si="545"/>
        <v>22</v>
      </c>
      <c r="K979" s="120">
        <f t="shared" si="533"/>
        <v>20</v>
      </c>
      <c r="L979" s="8">
        <f t="shared" si="546"/>
        <v>1</v>
      </c>
      <c r="M979" s="121">
        <f t="shared" si="534"/>
        <v>1.0022992500000001</v>
      </c>
      <c r="N979" s="121">
        <f t="shared" si="528"/>
        <v>1.2531658558095884</v>
      </c>
      <c r="O979" s="114">
        <f t="shared" si="530"/>
        <v>1.25316585</v>
      </c>
      <c r="P979" s="114">
        <f t="shared" si="538"/>
        <v>1032.7046131699999</v>
      </c>
      <c r="Q979" s="11">
        <f t="shared" si="551"/>
        <v>0</v>
      </c>
      <c r="R979" s="30">
        <f t="shared" si="547"/>
        <v>0</v>
      </c>
      <c r="S979" s="8">
        <f t="shared" si="539"/>
        <v>0</v>
      </c>
      <c r="T979" s="123">
        <f t="shared" si="548"/>
        <v>8.5599999999999996E-2</v>
      </c>
      <c r="U979" s="122">
        <f t="shared" si="529"/>
        <v>20</v>
      </c>
      <c r="V979" s="122">
        <v>252</v>
      </c>
      <c r="W979" s="121">
        <f t="shared" si="540"/>
        <v>1.0065397700000001</v>
      </c>
      <c r="X979" s="114">
        <f t="shared" si="541"/>
        <v>6.75365064</v>
      </c>
      <c r="Y979" s="114">
        <f t="shared" si="542"/>
        <v>0</v>
      </c>
      <c r="Z979" s="126" t="str">
        <f t="shared" si="552"/>
        <v>A+J=</v>
      </c>
      <c r="AA979" s="119">
        <f t="shared" si="553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3">
        <f t="shared" si="543"/>
        <v>45156</v>
      </c>
      <c r="B980" s="114">
        <f t="shared" si="535"/>
        <v>1039.7971034899999</v>
      </c>
      <c r="C980" s="114">
        <f t="shared" si="549"/>
        <v>824.07656829999996</v>
      </c>
      <c r="D980" s="115">
        <f t="shared" si="544"/>
        <v>6665.28</v>
      </c>
      <c r="E980" s="116">
        <f t="shared" si="531"/>
        <v>6659.95</v>
      </c>
      <c r="F980" s="117">
        <f t="shared" si="532"/>
        <v>45097</v>
      </c>
      <c r="G980" s="118">
        <f t="shared" si="536"/>
        <v>-7.9966633059680436E-4</v>
      </c>
      <c r="H980" s="119">
        <f t="shared" si="550"/>
        <v>45159</v>
      </c>
      <c r="I980" s="119">
        <f t="shared" si="537"/>
        <v>45159</v>
      </c>
      <c r="J980" s="120">
        <f t="shared" si="545"/>
        <v>22</v>
      </c>
      <c r="K980" s="120">
        <f t="shared" si="533"/>
        <v>21</v>
      </c>
      <c r="L980" s="8">
        <f t="shared" si="546"/>
        <v>1</v>
      </c>
      <c r="M980" s="121">
        <f t="shared" si="534"/>
        <v>1.0022992500000001</v>
      </c>
      <c r="N980" s="121">
        <f t="shared" si="528"/>
        <v>1.2531658558095884</v>
      </c>
      <c r="O980" s="114">
        <f t="shared" si="530"/>
        <v>1.25316585</v>
      </c>
      <c r="P980" s="114">
        <f t="shared" si="538"/>
        <v>1032.7046131699999</v>
      </c>
      <c r="Q980" s="11">
        <f t="shared" si="551"/>
        <v>0</v>
      </c>
      <c r="R980" s="30">
        <f t="shared" si="547"/>
        <v>0</v>
      </c>
      <c r="S980" s="8">
        <f t="shared" si="539"/>
        <v>0</v>
      </c>
      <c r="T980" s="123">
        <f t="shared" si="548"/>
        <v>8.5599999999999996E-2</v>
      </c>
      <c r="U980" s="122">
        <f t="shared" si="529"/>
        <v>21</v>
      </c>
      <c r="V980" s="122">
        <v>252</v>
      </c>
      <c r="W980" s="121">
        <f t="shared" si="540"/>
        <v>1.0068678790000001</v>
      </c>
      <c r="X980" s="114">
        <f t="shared" si="541"/>
        <v>7.0924903199999996</v>
      </c>
      <c r="Y980" s="114">
        <f t="shared" si="542"/>
        <v>0</v>
      </c>
      <c r="Z980" s="126" t="str">
        <f t="shared" si="552"/>
        <v>A+J=</v>
      </c>
      <c r="AA980" s="119">
        <f t="shared" si="553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3">
        <f t="shared" si="543"/>
        <v>45157</v>
      </c>
      <c r="B981" s="114">
        <f t="shared" si="535"/>
        <v>1040.1360536699999</v>
      </c>
      <c r="C981" s="114">
        <f t="shared" si="549"/>
        <v>824.07656829999996</v>
      </c>
      <c r="D981" s="115">
        <f t="shared" si="544"/>
        <v>6665.28</v>
      </c>
      <c r="E981" s="116">
        <f t="shared" si="531"/>
        <v>6659.95</v>
      </c>
      <c r="F981" s="117">
        <f t="shared" si="532"/>
        <v>45097</v>
      </c>
      <c r="G981" s="118">
        <f t="shared" si="536"/>
        <v>-7.9966633059680436E-4</v>
      </c>
      <c r="H981" s="119">
        <f t="shared" si="550"/>
        <v>45159</v>
      </c>
      <c r="I981" s="119">
        <f t="shared" si="537"/>
        <v>45159</v>
      </c>
      <c r="J981" s="120">
        <f t="shared" si="545"/>
        <v>22</v>
      </c>
      <c r="K981" s="120">
        <f t="shared" si="533"/>
        <v>22</v>
      </c>
      <c r="L981" s="8">
        <f t="shared" si="546"/>
        <v>1</v>
      </c>
      <c r="M981" s="121">
        <f t="shared" si="534"/>
        <v>1.0022992500000001</v>
      </c>
      <c r="N981" s="121">
        <f t="shared" si="528"/>
        <v>1.2531658558095884</v>
      </c>
      <c r="O981" s="114">
        <f t="shared" si="530"/>
        <v>1.25316585</v>
      </c>
      <c r="P981" s="114">
        <f t="shared" si="538"/>
        <v>1032.7046131699999</v>
      </c>
      <c r="Q981" s="11">
        <f t="shared" si="551"/>
        <v>0</v>
      </c>
      <c r="R981" s="30">
        <f t="shared" si="547"/>
        <v>0</v>
      </c>
      <c r="S981" s="8">
        <f t="shared" si="539"/>
        <v>0</v>
      </c>
      <c r="T981" s="123">
        <f t="shared" si="548"/>
        <v>8.5599999999999996E-2</v>
      </c>
      <c r="U981" s="122">
        <f t="shared" si="529"/>
        <v>22</v>
      </c>
      <c r="V981" s="122">
        <v>252</v>
      </c>
      <c r="W981" s="121">
        <f t="shared" si="540"/>
        <v>1.0071960950000001</v>
      </c>
      <c r="X981" s="114">
        <f t="shared" si="541"/>
        <v>7.4314404999999999</v>
      </c>
      <c r="Y981" s="114">
        <f t="shared" si="542"/>
        <v>0</v>
      </c>
      <c r="Z981" s="126" t="str">
        <f t="shared" si="552"/>
        <v>A+J=</v>
      </c>
      <c r="AA981" s="119">
        <f t="shared" si="553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3">
        <f t="shared" si="543"/>
        <v>45158</v>
      </c>
      <c r="B982" s="114">
        <f t="shared" si="535"/>
        <v>1040.1360536699999</v>
      </c>
      <c r="C982" s="114">
        <f t="shared" si="549"/>
        <v>824.07656829999996</v>
      </c>
      <c r="D982" s="115">
        <f t="shared" si="544"/>
        <v>6665.28</v>
      </c>
      <c r="E982" s="116">
        <f t="shared" si="531"/>
        <v>6659.95</v>
      </c>
      <c r="F982" s="117">
        <f t="shared" si="532"/>
        <v>45097</v>
      </c>
      <c r="G982" s="118">
        <f t="shared" si="536"/>
        <v>-7.9966633059680436E-4</v>
      </c>
      <c r="H982" s="119">
        <f t="shared" si="550"/>
        <v>45189</v>
      </c>
      <c r="I982" s="119">
        <f t="shared" si="537"/>
        <v>45159</v>
      </c>
      <c r="J982" s="120">
        <f t="shared" si="545"/>
        <v>22</v>
      </c>
      <c r="K982" s="120">
        <f t="shared" si="533"/>
        <v>22</v>
      </c>
      <c r="L982" s="8">
        <f t="shared" si="546"/>
        <v>1</v>
      </c>
      <c r="M982" s="121">
        <f t="shared" si="534"/>
        <v>1.0022992500000001</v>
      </c>
      <c r="N982" s="121">
        <f t="shared" si="528"/>
        <v>1.2531658558095884</v>
      </c>
      <c r="O982" s="114">
        <f t="shared" si="530"/>
        <v>1.25316585</v>
      </c>
      <c r="P982" s="114">
        <f t="shared" si="538"/>
        <v>1032.7046131699999</v>
      </c>
      <c r="Q982" s="11">
        <f t="shared" si="551"/>
        <v>0</v>
      </c>
      <c r="R982" s="30">
        <f t="shared" si="547"/>
        <v>0</v>
      </c>
      <c r="S982" s="8">
        <f t="shared" si="539"/>
        <v>0</v>
      </c>
      <c r="T982" s="123">
        <f t="shared" si="548"/>
        <v>8.5599999999999996E-2</v>
      </c>
      <c r="U982" s="122">
        <f t="shared" si="529"/>
        <v>22</v>
      </c>
      <c r="V982" s="122">
        <v>252</v>
      </c>
      <c r="W982" s="121">
        <f t="shared" si="540"/>
        <v>1.0071960950000001</v>
      </c>
      <c r="X982" s="114">
        <f t="shared" si="541"/>
        <v>7.4314404999999999</v>
      </c>
      <c r="Y982" s="114">
        <f t="shared" si="542"/>
        <v>0</v>
      </c>
      <c r="Z982" s="126" t="str">
        <f t="shared" si="552"/>
        <v>A+J=</v>
      </c>
      <c r="AA982" s="119">
        <f t="shared" si="553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3">
        <f t="shared" si="543"/>
        <v>45159</v>
      </c>
      <c r="B983" s="114">
        <f t="shared" si="535"/>
        <v>1040.1360536699999</v>
      </c>
      <c r="C983" s="114">
        <f t="shared" si="549"/>
        <v>824.07656829999996</v>
      </c>
      <c r="D983" s="115">
        <f t="shared" si="544"/>
        <v>6665.28</v>
      </c>
      <c r="E983" s="116">
        <f t="shared" si="531"/>
        <v>6659.95</v>
      </c>
      <c r="F983" s="117">
        <f t="shared" si="532"/>
        <v>45097</v>
      </c>
      <c r="G983" s="118">
        <f t="shared" si="536"/>
        <v>-7.9966633059680436E-4</v>
      </c>
      <c r="H983" s="119">
        <f t="shared" si="550"/>
        <v>45189</v>
      </c>
      <c r="I983" s="119">
        <f t="shared" si="537"/>
        <v>45159</v>
      </c>
      <c r="J983" s="120">
        <f t="shared" si="545"/>
        <v>22</v>
      </c>
      <c r="K983" s="120">
        <f t="shared" si="533"/>
        <v>22</v>
      </c>
      <c r="L983" s="8">
        <f t="shared" si="546"/>
        <v>1</v>
      </c>
      <c r="M983" s="121">
        <f t="shared" si="534"/>
        <v>1.0022992500000001</v>
      </c>
      <c r="N983" s="121">
        <f t="shared" si="528"/>
        <v>1.2531658558095884</v>
      </c>
      <c r="O983" s="114">
        <f t="shared" si="530"/>
        <v>1.25316585</v>
      </c>
      <c r="P983" s="114">
        <f t="shared" si="538"/>
        <v>1032.7046131699999</v>
      </c>
      <c r="Q983" s="11">
        <f t="shared" si="551"/>
        <v>32</v>
      </c>
      <c r="R983" s="30">
        <f t="shared" si="547"/>
        <v>3.0964999999999999E-2</v>
      </c>
      <c r="S983" s="8">
        <f t="shared" si="539"/>
        <v>31.97769834</v>
      </c>
      <c r="T983" s="123">
        <f t="shared" si="548"/>
        <v>8.5599999999999996E-2</v>
      </c>
      <c r="U983" s="122">
        <f t="shared" si="529"/>
        <v>22</v>
      </c>
      <c r="V983" s="122">
        <v>252</v>
      </c>
      <c r="W983" s="121">
        <f t="shared" si="540"/>
        <v>1.0071960950000001</v>
      </c>
      <c r="X983" s="114">
        <f t="shared" si="541"/>
        <v>7.4314404999999999</v>
      </c>
      <c r="Y983" s="114">
        <f t="shared" si="542"/>
        <v>39.409138839999997</v>
      </c>
      <c r="Z983" s="126" t="str">
        <f t="shared" si="552"/>
        <v>A+J=</v>
      </c>
      <c r="AA983" s="119">
        <f t="shared" si="553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3">
        <f t="shared" si="543"/>
        <v>45160</v>
      </c>
      <c r="B984" s="114">
        <f t="shared" si="535"/>
        <v>1001.11027633</v>
      </c>
      <c r="C984" s="114">
        <f t="shared" si="549"/>
        <v>798.55903737000006</v>
      </c>
      <c r="D984" s="115">
        <f t="shared" si="544"/>
        <v>6659.95</v>
      </c>
      <c r="E984" s="116">
        <f t="shared" si="531"/>
        <v>6667.94</v>
      </c>
      <c r="F984" s="117">
        <f t="shared" si="532"/>
        <v>45128</v>
      </c>
      <c r="G984" s="118">
        <f t="shared" si="536"/>
        <v>1.1997087065218626E-3</v>
      </c>
      <c r="H984" s="119">
        <f t="shared" si="550"/>
        <v>45189</v>
      </c>
      <c r="I984" s="119">
        <f t="shared" si="537"/>
        <v>45189</v>
      </c>
      <c r="J984" s="120">
        <f t="shared" si="545"/>
        <v>21</v>
      </c>
      <c r="K984" s="120">
        <f t="shared" si="533"/>
        <v>1</v>
      </c>
      <c r="L984" s="8">
        <f t="shared" si="546"/>
        <v>1.0000570900000001</v>
      </c>
      <c r="M984" s="121">
        <f t="shared" si="534"/>
        <v>1</v>
      </c>
      <c r="N984" s="121">
        <f t="shared" si="528"/>
        <v>1.2531658558095884</v>
      </c>
      <c r="O984" s="114">
        <f t="shared" si="530"/>
        <v>1.25323739</v>
      </c>
      <c r="P984" s="114">
        <f t="shared" si="538"/>
        <v>1000.78404375</v>
      </c>
      <c r="Q984" s="11">
        <f t="shared" si="551"/>
        <v>0</v>
      </c>
      <c r="R984" s="30">
        <f t="shared" si="547"/>
        <v>0</v>
      </c>
      <c r="S984" s="8">
        <f t="shared" si="539"/>
        <v>0</v>
      </c>
      <c r="T984" s="123">
        <f t="shared" si="548"/>
        <v>8.5599999999999996E-2</v>
      </c>
      <c r="U984" s="122">
        <f t="shared" si="529"/>
        <v>1</v>
      </c>
      <c r="V984" s="122">
        <v>252</v>
      </c>
      <c r="W984" s="121">
        <f t="shared" si="540"/>
        <v>1.0003259769999999</v>
      </c>
      <c r="X984" s="114">
        <f t="shared" si="541"/>
        <v>0.32623257999999999</v>
      </c>
      <c r="Y984" s="114">
        <f t="shared" si="542"/>
        <v>0</v>
      </c>
      <c r="Z984" s="126" t="str">
        <f t="shared" si="552"/>
        <v>A+J=</v>
      </c>
      <c r="AA984" s="119">
        <f t="shared" si="553"/>
        <v>45189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3">
        <f t="shared" si="543"/>
        <v>45161</v>
      </c>
      <c r="B985" s="114">
        <f t="shared" si="535"/>
        <v>1001.4937971300001</v>
      </c>
      <c r="C985" s="114">
        <f t="shared" si="549"/>
        <v>798.55903737000006</v>
      </c>
      <c r="D985" s="115">
        <f t="shared" si="544"/>
        <v>6659.95</v>
      </c>
      <c r="E985" s="116">
        <f t="shared" si="531"/>
        <v>6667.94</v>
      </c>
      <c r="F985" s="117">
        <f t="shared" si="532"/>
        <v>45128</v>
      </c>
      <c r="G985" s="118">
        <f t="shared" si="536"/>
        <v>1.1997087065218626E-3</v>
      </c>
      <c r="H985" s="119">
        <f t="shared" si="550"/>
        <v>45189</v>
      </c>
      <c r="I985" s="119">
        <f t="shared" si="537"/>
        <v>45189</v>
      </c>
      <c r="J985" s="120">
        <f t="shared" si="545"/>
        <v>21</v>
      </c>
      <c r="K985" s="120">
        <f t="shared" si="533"/>
        <v>2</v>
      </c>
      <c r="L985" s="8">
        <f t="shared" si="546"/>
        <v>1.0001141899999999</v>
      </c>
      <c r="M985" s="121">
        <f t="shared" si="534"/>
        <v>1</v>
      </c>
      <c r="N985" s="121">
        <f t="shared" si="528"/>
        <v>1.2531658558095884</v>
      </c>
      <c r="O985" s="114">
        <f t="shared" si="530"/>
        <v>1.2533089500000001</v>
      </c>
      <c r="P985" s="114">
        <f t="shared" si="538"/>
        <v>1000.84118863</v>
      </c>
      <c r="Q985" s="11">
        <f t="shared" si="551"/>
        <v>0</v>
      </c>
      <c r="R985" s="30">
        <f t="shared" si="547"/>
        <v>0</v>
      </c>
      <c r="S985" s="8">
        <f t="shared" si="539"/>
        <v>0</v>
      </c>
      <c r="T985" s="123">
        <f t="shared" si="548"/>
        <v>8.5599999999999996E-2</v>
      </c>
      <c r="U985" s="122">
        <f t="shared" si="529"/>
        <v>2</v>
      </c>
      <c r="V985" s="122">
        <v>252</v>
      </c>
      <c r="W985" s="121">
        <f t="shared" si="540"/>
        <v>1.00065206</v>
      </c>
      <c r="X985" s="114">
        <f t="shared" si="541"/>
        <v>0.65260850000000004</v>
      </c>
      <c r="Y985" s="114">
        <f t="shared" si="542"/>
        <v>0</v>
      </c>
      <c r="Z985" s="126" t="str">
        <f t="shared" si="552"/>
        <v>A+J=</v>
      </c>
      <c r="AA985" s="119">
        <f t="shared" si="553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3">
        <f t="shared" si="543"/>
        <v>45162</v>
      </c>
      <c r="B986" s="114">
        <f t="shared" si="535"/>
        <v>1001.8774623100001</v>
      </c>
      <c r="C986" s="114">
        <f t="shared" si="549"/>
        <v>798.55903737000006</v>
      </c>
      <c r="D986" s="115">
        <f t="shared" si="544"/>
        <v>6659.95</v>
      </c>
      <c r="E986" s="116">
        <f t="shared" si="531"/>
        <v>6667.94</v>
      </c>
      <c r="F986" s="117">
        <f t="shared" si="532"/>
        <v>45128</v>
      </c>
      <c r="G986" s="118">
        <f t="shared" si="536"/>
        <v>1.1997087065218626E-3</v>
      </c>
      <c r="H986" s="119">
        <f t="shared" si="550"/>
        <v>45189</v>
      </c>
      <c r="I986" s="119">
        <f t="shared" si="537"/>
        <v>45189</v>
      </c>
      <c r="J986" s="120">
        <f t="shared" si="545"/>
        <v>21</v>
      </c>
      <c r="K986" s="120">
        <f t="shared" si="533"/>
        <v>3</v>
      </c>
      <c r="L986" s="8">
        <f t="shared" si="546"/>
        <v>1.0001712899999999</v>
      </c>
      <c r="M986" s="121">
        <f t="shared" si="534"/>
        <v>1</v>
      </c>
      <c r="N986" s="121">
        <f t="shared" si="528"/>
        <v>1.2531658558095884</v>
      </c>
      <c r="O986" s="114">
        <f t="shared" si="530"/>
        <v>1.2533805099999999</v>
      </c>
      <c r="P986" s="114">
        <f t="shared" si="538"/>
        <v>1000.8983335200001</v>
      </c>
      <c r="Q986" s="11">
        <f t="shared" si="551"/>
        <v>0</v>
      </c>
      <c r="R986" s="30">
        <f t="shared" si="547"/>
        <v>0</v>
      </c>
      <c r="S986" s="8">
        <f t="shared" si="539"/>
        <v>0</v>
      </c>
      <c r="T986" s="123">
        <f t="shared" si="548"/>
        <v>8.5599999999999996E-2</v>
      </c>
      <c r="U986" s="122">
        <f t="shared" si="529"/>
        <v>3</v>
      </c>
      <c r="V986" s="122">
        <v>252</v>
      </c>
      <c r="W986" s="121">
        <f t="shared" si="540"/>
        <v>1.00097825</v>
      </c>
      <c r="X986" s="114">
        <f t="shared" si="541"/>
        <v>0.97912878999999997</v>
      </c>
      <c r="Y986" s="114">
        <f t="shared" si="542"/>
        <v>0</v>
      </c>
      <c r="Z986" s="126" t="str">
        <f t="shared" si="552"/>
        <v>A+J=</v>
      </c>
      <c r="AA986" s="119">
        <f t="shared" si="553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3">
        <f t="shared" si="543"/>
        <v>45163</v>
      </c>
      <c r="B987" s="114">
        <f t="shared" si="535"/>
        <v>1002.26127086</v>
      </c>
      <c r="C987" s="114">
        <f t="shared" si="549"/>
        <v>798.55903737000006</v>
      </c>
      <c r="D987" s="115">
        <f t="shared" si="544"/>
        <v>6659.95</v>
      </c>
      <c r="E987" s="116">
        <f t="shared" si="531"/>
        <v>6667.94</v>
      </c>
      <c r="F987" s="117">
        <f t="shared" si="532"/>
        <v>45128</v>
      </c>
      <c r="G987" s="118">
        <f t="shared" si="536"/>
        <v>1.1997087065218626E-3</v>
      </c>
      <c r="H987" s="119">
        <f t="shared" si="550"/>
        <v>45189</v>
      </c>
      <c r="I987" s="119">
        <f t="shared" si="537"/>
        <v>45189</v>
      </c>
      <c r="J987" s="120">
        <f t="shared" si="545"/>
        <v>21</v>
      </c>
      <c r="K987" s="120">
        <f t="shared" si="533"/>
        <v>4</v>
      </c>
      <c r="L987" s="8">
        <f t="shared" si="546"/>
        <v>1.0002283999999999</v>
      </c>
      <c r="M987" s="121">
        <f t="shared" si="534"/>
        <v>1</v>
      </c>
      <c r="N987" s="121">
        <f t="shared" si="528"/>
        <v>1.2531658558095884</v>
      </c>
      <c r="O987" s="114">
        <f t="shared" si="530"/>
        <v>1.25345207</v>
      </c>
      <c r="P987" s="114">
        <f t="shared" si="538"/>
        <v>1000.9554783999999</v>
      </c>
      <c r="Q987" s="11">
        <f t="shared" si="551"/>
        <v>0</v>
      </c>
      <c r="R987" s="30">
        <f t="shared" si="547"/>
        <v>0</v>
      </c>
      <c r="S987" s="8">
        <f t="shared" si="539"/>
        <v>0</v>
      </c>
      <c r="T987" s="123">
        <f t="shared" si="548"/>
        <v>8.5599999999999996E-2</v>
      </c>
      <c r="U987" s="122">
        <f t="shared" si="529"/>
        <v>4</v>
      </c>
      <c r="V987" s="122">
        <v>252</v>
      </c>
      <c r="W987" s="121">
        <f t="shared" si="540"/>
        <v>1.0013045460000001</v>
      </c>
      <c r="X987" s="114">
        <f t="shared" si="541"/>
        <v>1.3057924599999999</v>
      </c>
      <c r="Y987" s="114">
        <f t="shared" si="542"/>
        <v>0</v>
      </c>
      <c r="Z987" s="126" t="str">
        <f t="shared" si="552"/>
        <v>A+J=</v>
      </c>
      <c r="AA987" s="119">
        <f t="shared" si="553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3">
        <f t="shared" si="543"/>
        <v>45164</v>
      </c>
      <c r="B988" s="114">
        <f t="shared" si="535"/>
        <v>1002.64523081</v>
      </c>
      <c r="C988" s="114">
        <f t="shared" si="549"/>
        <v>798.55903737000006</v>
      </c>
      <c r="D988" s="115">
        <f t="shared" si="544"/>
        <v>6659.95</v>
      </c>
      <c r="E988" s="116">
        <f t="shared" si="531"/>
        <v>6667.94</v>
      </c>
      <c r="F988" s="117">
        <f t="shared" si="532"/>
        <v>45128</v>
      </c>
      <c r="G988" s="118">
        <f t="shared" si="536"/>
        <v>1.1997087065218626E-3</v>
      </c>
      <c r="H988" s="119">
        <f t="shared" si="550"/>
        <v>45189</v>
      </c>
      <c r="I988" s="119">
        <f t="shared" si="537"/>
        <v>45189</v>
      </c>
      <c r="J988" s="120">
        <f t="shared" si="545"/>
        <v>21</v>
      </c>
      <c r="K988" s="120">
        <f t="shared" si="533"/>
        <v>5</v>
      </c>
      <c r="L988" s="8">
        <f t="shared" si="546"/>
        <v>1.0002855100000001</v>
      </c>
      <c r="M988" s="121">
        <f t="shared" si="534"/>
        <v>1</v>
      </c>
      <c r="N988" s="121">
        <f t="shared" si="528"/>
        <v>1.2531658558095884</v>
      </c>
      <c r="O988" s="114">
        <f t="shared" si="530"/>
        <v>1.2535236400000001</v>
      </c>
      <c r="P988" s="114">
        <f t="shared" si="538"/>
        <v>1001.01263127</v>
      </c>
      <c r="Q988" s="11">
        <f t="shared" si="551"/>
        <v>0</v>
      </c>
      <c r="R988" s="30">
        <f t="shared" si="547"/>
        <v>0</v>
      </c>
      <c r="S988" s="8">
        <f t="shared" si="539"/>
        <v>0</v>
      </c>
      <c r="T988" s="123">
        <f t="shared" si="548"/>
        <v>8.5599999999999996E-2</v>
      </c>
      <c r="U988" s="122">
        <f t="shared" si="529"/>
        <v>5</v>
      </c>
      <c r="V988" s="122">
        <v>252</v>
      </c>
      <c r="W988" s="121">
        <f t="shared" si="540"/>
        <v>1.0016309480000001</v>
      </c>
      <c r="X988" s="114">
        <f t="shared" si="541"/>
        <v>1.63259954</v>
      </c>
      <c r="Y988" s="114">
        <f t="shared" si="542"/>
        <v>0</v>
      </c>
      <c r="Z988" s="126" t="str">
        <f t="shared" si="552"/>
        <v>A+J=</v>
      </c>
      <c r="AA988" s="119">
        <f t="shared" si="553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3">
        <f t="shared" si="543"/>
        <v>45165</v>
      </c>
      <c r="B989" s="114">
        <f t="shared" si="535"/>
        <v>1002.64523081</v>
      </c>
      <c r="C989" s="114">
        <f t="shared" si="549"/>
        <v>798.55903737000006</v>
      </c>
      <c r="D989" s="115">
        <f t="shared" si="544"/>
        <v>6659.95</v>
      </c>
      <c r="E989" s="116">
        <f t="shared" si="531"/>
        <v>6667.94</v>
      </c>
      <c r="F989" s="117">
        <f t="shared" si="532"/>
        <v>45128</v>
      </c>
      <c r="G989" s="118">
        <f t="shared" si="536"/>
        <v>1.1997087065218626E-3</v>
      </c>
      <c r="H989" s="119">
        <f t="shared" si="550"/>
        <v>45189</v>
      </c>
      <c r="I989" s="119">
        <f t="shared" si="537"/>
        <v>45189</v>
      </c>
      <c r="J989" s="120">
        <f t="shared" si="545"/>
        <v>21</v>
      </c>
      <c r="K989" s="120">
        <f t="shared" si="533"/>
        <v>5</v>
      </c>
      <c r="L989" s="8">
        <f t="shared" si="546"/>
        <v>1.0002855100000001</v>
      </c>
      <c r="M989" s="121">
        <f t="shared" si="534"/>
        <v>1</v>
      </c>
      <c r="N989" s="121">
        <f t="shared" si="528"/>
        <v>1.2531658558095884</v>
      </c>
      <c r="O989" s="114">
        <f t="shared" si="530"/>
        <v>1.2535236400000001</v>
      </c>
      <c r="P989" s="114">
        <f t="shared" si="538"/>
        <v>1001.01263127</v>
      </c>
      <c r="Q989" s="11">
        <f t="shared" si="551"/>
        <v>0</v>
      </c>
      <c r="R989" s="30">
        <f t="shared" si="547"/>
        <v>0</v>
      </c>
      <c r="S989" s="8">
        <f t="shared" si="539"/>
        <v>0</v>
      </c>
      <c r="T989" s="123">
        <f t="shared" si="548"/>
        <v>8.5599999999999996E-2</v>
      </c>
      <c r="U989" s="122">
        <f t="shared" si="529"/>
        <v>5</v>
      </c>
      <c r="V989" s="122">
        <v>252</v>
      </c>
      <c r="W989" s="121">
        <f t="shared" si="540"/>
        <v>1.0016309480000001</v>
      </c>
      <c r="X989" s="114">
        <f t="shared" si="541"/>
        <v>1.63259954</v>
      </c>
      <c r="Y989" s="114">
        <f t="shared" si="542"/>
        <v>0</v>
      </c>
      <c r="Z989" s="126" t="str">
        <f t="shared" si="552"/>
        <v>A+J=</v>
      </c>
      <c r="AA989" s="119">
        <f t="shared" si="553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3">
        <f t="shared" si="543"/>
        <v>45166</v>
      </c>
      <c r="B990" s="114">
        <f t="shared" si="535"/>
        <v>1002.64523081</v>
      </c>
      <c r="C990" s="114">
        <f t="shared" si="549"/>
        <v>798.55903737000006</v>
      </c>
      <c r="D990" s="115">
        <f t="shared" si="544"/>
        <v>6659.95</v>
      </c>
      <c r="E990" s="116">
        <f t="shared" si="531"/>
        <v>6667.94</v>
      </c>
      <c r="F990" s="117">
        <f t="shared" si="532"/>
        <v>45128</v>
      </c>
      <c r="G990" s="118">
        <f t="shared" si="536"/>
        <v>1.1997087065218626E-3</v>
      </c>
      <c r="H990" s="119">
        <f t="shared" si="550"/>
        <v>45189</v>
      </c>
      <c r="I990" s="119">
        <f t="shared" si="537"/>
        <v>45189</v>
      </c>
      <c r="J990" s="120">
        <f t="shared" si="545"/>
        <v>21</v>
      </c>
      <c r="K990" s="120">
        <f t="shared" si="533"/>
        <v>5</v>
      </c>
      <c r="L990" s="8">
        <f t="shared" si="546"/>
        <v>1.0002855100000001</v>
      </c>
      <c r="M990" s="121">
        <f t="shared" si="534"/>
        <v>1</v>
      </c>
      <c r="N990" s="121">
        <f t="shared" si="528"/>
        <v>1.2531658558095884</v>
      </c>
      <c r="O990" s="114">
        <f t="shared" si="530"/>
        <v>1.2535236400000001</v>
      </c>
      <c r="P990" s="114">
        <f t="shared" si="538"/>
        <v>1001.01263127</v>
      </c>
      <c r="Q990" s="11">
        <f t="shared" si="551"/>
        <v>0</v>
      </c>
      <c r="R990" s="30">
        <f t="shared" si="547"/>
        <v>0</v>
      </c>
      <c r="S990" s="8">
        <f t="shared" si="539"/>
        <v>0</v>
      </c>
      <c r="T990" s="123">
        <f t="shared" si="548"/>
        <v>8.5599999999999996E-2</v>
      </c>
      <c r="U990" s="122">
        <f t="shared" si="529"/>
        <v>5</v>
      </c>
      <c r="V990" s="122">
        <v>252</v>
      </c>
      <c r="W990" s="121">
        <f t="shared" si="540"/>
        <v>1.0016309480000001</v>
      </c>
      <c r="X990" s="114">
        <f t="shared" si="541"/>
        <v>1.63259954</v>
      </c>
      <c r="Y990" s="114">
        <f t="shared" si="542"/>
        <v>0</v>
      </c>
      <c r="Z990" s="126" t="str">
        <f t="shared" si="552"/>
        <v>A+J=</v>
      </c>
      <c r="AA990" s="119">
        <f t="shared" si="553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3">
        <f t="shared" si="543"/>
        <v>45167</v>
      </c>
      <c r="B991" s="114">
        <f t="shared" si="535"/>
        <v>1003.02933519</v>
      </c>
      <c r="C991" s="114">
        <f t="shared" si="549"/>
        <v>798.55903737000006</v>
      </c>
      <c r="D991" s="115">
        <f t="shared" si="544"/>
        <v>6659.95</v>
      </c>
      <c r="E991" s="116">
        <f t="shared" si="531"/>
        <v>6667.94</v>
      </c>
      <c r="F991" s="117">
        <f t="shared" si="532"/>
        <v>45128</v>
      </c>
      <c r="G991" s="118">
        <f t="shared" si="536"/>
        <v>1.1997087065218626E-3</v>
      </c>
      <c r="H991" s="119">
        <f t="shared" si="550"/>
        <v>45189</v>
      </c>
      <c r="I991" s="119">
        <f t="shared" si="537"/>
        <v>45189</v>
      </c>
      <c r="J991" s="120">
        <f t="shared" si="545"/>
        <v>21</v>
      </c>
      <c r="K991" s="120">
        <f t="shared" si="533"/>
        <v>6</v>
      </c>
      <c r="L991" s="8">
        <f t="shared" si="546"/>
        <v>1.0003426200000001</v>
      </c>
      <c r="M991" s="121">
        <f t="shared" si="534"/>
        <v>1</v>
      </c>
      <c r="N991" s="121">
        <f t="shared" ref="N991:N1054" si="554">IF(I991&gt;I990,N990*M991,N990)</f>
        <v>1.2531658558095884</v>
      </c>
      <c r="O991" s="114">
        <f t="shared" si="530"/>
        <v>1.2535952100000001</v>
      </c>
      <c r="P991" s="114">
        <f t="shared" si="538"/>
        <v>1001.06978414</v>
      </c>
      <c r="Q991" s="11">
        <f t="shared" si="551"/>
        <v>0</v>
      </c>
      <c r="R991" s="30">
        <f t="shared" si="547"/>
        <v>0</v>
      </c>
      <c r="S991" s="8">
        <f t="shared" si="539"/>
        <v>0</v>
      </c>
      <c r="T991" s="123">
        <f t="shared" si="548"/>
        <v>8.5599999999999996E-2</v>
      </c>
      <c r="U991" s="122">
        <f t="shared" si="529"/>
        <v>6</v>
      </c>
      <c r="V991" s="122">
        <v>252</v>
      </c>
      <c r="W991" s="121">
        <f t="shared" si="540"/>
        <v>1.0019574570000001</v>
      </c>
      <c r="X991" s="114">
        <f t="shared" si="541"/>
        <v>1.95955105</v>
      </c>
      <c r="Y991" s="114">
        <f t="shared" si="542"/>
        <v>0</v>
      </c>
      <c r="Z991" s="126" t="str">
        <f t="shared" si="552"/>
        <v>A+J=</v>
      </c>
      <c r="AA991" s="119">
        <f t="shared" si="553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3">
        <f t="shared" si="543"/>
        <v>45168</v>
      </c>
      <c r="B992" s="114">
        <f t="shared" si="535"/>
        <v>1003.41359102</v>
      </c>
      <c r="C992" s="114">
        <f t="shared" si="549"/>
        <v>798.55903737000006</v>
      </c>
      <c r="D992" s="115">
        <f t="shared" si="544"/>
        <v>6659.95</v>
      </c>
      <c r="E992" s="116">
        <f t="shared" si="531"/>
        <v>6667.94</v>
      </c>
      <c r="F992" s="117">
        <f t="shared" si="532"/>
        <v>45128</v>
      </c>
      <c r="G992" s="118">
        <f t="shared" si="536"/>
        <v>1.1997087065218626E-3</v>
      </c>
      <c r="H992" s="119">
        <f t="shared" si="550"/>
        <v>45189</v>
      </c>
      <c r="I992" s="119">
        <f t="shared" si="537"/>
        <v>45189</v>
      </c>
      <c r="J992" s="120">
        <f t="shared" si="545"/>
        <v>21</v>
      </c>
      <c r="K992" s="120">
        <f t="shared" si="533"/>
        <v>7</v>
      </c>
      <c r="L992" s="8">
        <f t="shared" si="546"/>
        <v>1.00039974</v>
      </c>
      <c r="M992" s="121">
        <f t="shared" si="534"/>
        <v>1</v>
      </c>
      <c r="N992" s="121">
        <f t="shared" si="554"/>
        <v>1.2531658558095884</v>
      </c>
      <c r="O992" s="114">
        <f t="shared" si="530"/>
        <v>1.25366679</v>
      </c>
      <c r="P992" s="114">
        <f t="shared" si="538"/>
        <v>1001.126945</v>
      </c>
      <c r="Q992" s="11">
        <f t="shared" si="551"/>
        <v>0</v>
      </c>
      <c r="R992" s="30">
        <f t="shared" si="547"/>
        <v>0</v>
      </c>
      <c r="S992" s="8">
        <f t="shared" si="539"/>
        <v>0</v>
      </c>
      <c r="T992" s="123">
        <f t="shared" si="548"/>
        <v>8.5599999999999996E-2</v>
      </c>
      <c r="U992" s="122">
        <f t="shared" si="529"/>
        <v>7</v>
      </c>
      <c r="V992" s="122">
        <v>252</v>
      </c>
      <c r="W992" s="121">
        <f t="shared" si="540"/>
        <v>1.0022840719999999</v>
      </c>
      <c r="X992" s="114">
        <f t="shared" si="541"/>
        <v>2.2866460200000001</v>
      </c>
      <c r="Y992" s="114">
        <f t="shared" si="542"/>
        <v>0</v>
      </c>
      <c r="Z992" s="126" t="str">
        <f t="shared" si="552"/>
        <v>A+J=</v>
      </c>
      <c r="AA992" s="119">
        <f t="shared" si="553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3">
        <f t="shared" si="543"/>
        <v>45169</v>
      </c>
      <c r="B993" s="114">
        <f t="shared" si="535"/>
        <v>1003.79799131</v>
      </c>
      <c r="C993" s="114">
        <f t="shared" si="549"/>
        <v>798.55903737000006</v>
      </c>
      <c r="D993" s="115">
        <f t="shared" si="544"/>
        <v>6659.95</v>
      </c>
      <c r="E993" s="116">
        <f t="shared" si="531"/>
        <v>6667.94</v>
      </c>
      <c r="F993" s="117">
        <f t="shared" si="532"/>
        <v>45128</v>
      </c>
      <c r="G993" s="118">
        <f t="shared" si="536"/>
        <v>1.1997087065218626E-3</v>
      </c>
      <c r="H993" s="119">
        <f t="shared" si="550"/>
        <v>45189</v>
      </c>
      <c r="I993" s="119">
        <f t="shared" si="537"/>
        <v>45189</v>
      </c>
      <c r="J993" s="120">
        <f t="shared" si="545"/>
        <v>21</v>
      </c>
      <c r="K993" s="120">
        <f t="shared" si="533"/>
        <v>8</v>
      </c>
      <c r="L993" s="8">
        <f t="shared" si="546"/>
        <v>1.0004568599999999</v>
      </c>
      <c r="M993" s="121">
        <f t="shared" si="534"/>
        <v>1</v>
      </c>
      <c r="N993" s="121">
        <f t="shared" si="554"/>
        <v>1.2531658558095884</v>
      </c>
      <c r="O993" s="114">
        <f t="shared" si="530"/>
        <v>1.25373837</v>
      </c>
      <c r="P993" s="114">
        <f t="shared" si="538"/>
        <v>1001.18410586</v>
      </c>
      <c r="Q993" s="11">
        <f t="shared" si="551"/>
        <v>0</v>
      </c>
      <c r="R993" s="30">
        <f t="shared" si="547"/>
        <v>0</v>
      </c>
      <c r="S993" s="8">
        <f t="shared" si="539"/>
        <v>0</v>
      </c>
      <c r="T993" s="123">
        <f t="shared" si="548"/>
        <v>8.5599999999999996E-2</v>
      </c>
      <c r="U993" s="122">
        <f t="shared" si="529"/>
        <v>8</v>
      </c>
      <c r="V993" s="122">
        <v>252</v>
      </c>
      <c r="W993" s="121">
        <f t="shared" si="540"/>
        <v>1.002610794</v>
      </c>
      <c r="X993" s="114">
        <f t="shared" si="541"/>
        <v>2.6138854500000002</v>
      </c>
      <c r="Y993" s="114">
        <f t="shared" si="542"/>
        <v>0</v>
      </c>
      <c r="Z993" s="126" t="str">
        <f t="shared" si="552"/>
        <v>A+J=</v>
      </c>
      <c r="AA993" s="119">
        <f t="shared" si="553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3">
        <f t="shared" si="543"/>
        <v>45170</v>
      </c>
      <c r="B994" s="114">
        <f t="shared" si="535"/>
        <v>1004.18253508</v>
      </c>
      <c r="C994" s="114">
        <f t="shared" si="549"/>
        <v>798.55903737000006</v>
      </c>
      <c r="D994" s="115">
        <f t="shared" si="544"/>
        <v>6659.95</v>
      </c>
      <c r="E994" s="116">
        <f t="shared" si="531"/>
        <v>6667.94</v>
      </c>
      <c r="F994" s="117">
        <f t="shared" si="532"/>
        <v>45128</v>
      </c>
      <c r="G994" s="118">
        <f t="shared" si="536"/>
        <v>1.1997087065218626E-3</v>
      </c>
      <c r="H994" s="119">
        <f t="shared" si="550"/>
        <v>45189</v>
      </c>
      <c r="I994" s="119">
        <f t="shared" si="537"/>
        <v>45189</v>
      </c>
      <c r="J994" s="120">
        <f t="shared" si="545"/>
        <v>21</v>
      </c>
      <c r="K994" s="120">
        <f t="shared" si="533"/>
        <v>9</v>
      </c>
      <c r="L994" s="8">
        <f t="shared" si="546"/>
        <v>1.00051398</v>
      </c>
      <c r="M994" s="121">
        <f t="shared" si="534"/>
        <v>1</v>
      </c>
      <c r="N994" s="121">
        <f t="shared" si="554"/>
        <v>1.2531658558095884</v>
      </c>
      <c r="O994" s="114">
        <f t="shared" si="530"/>
        <v>1.25380995</v>
      </c>
      <c r="P994" s="114">
        <f t="shared" si="538"/>
        <v>1001.24126671</v>
      </c>
      <c r="Q994" s="11">
        <f t="shared" si="551"/>
        <v>0</v>
      </c>
      <c r="R994" s="30">
        <f t="shared" si="547"/>
        <v>0</v>
      </c>
      <c r="S994" s="8">
        <f t="shared" si="539"/>
        <v>0</v>
      </c>
      <c r="T994" s="123">
        <f t="shared" si="548"/>
        <v>8.5599999999999996E-2</v>
      </c>
      <c r="U994" s="122">
        <f t="shared" si="529"/>
        <v>9</v>
      </c>
      <c r="V994" s="122">
        <v>252</v>
      </c>
      <c r="W994" s="121">
        <f t="shared" si="540"/>
        <v>1.0029376219999999</v>
      </c>
      <c r="X994" s="114">
        <f t="shared" si="541"/>
        <v>2.94126837</v>
      </c>
      <c r="Y994" s="114">
        <f t="shared" si="542"/>
        <v>0</v>
      </c>
      <c r="Z994" s="126" t="str">
        <f t="shared" si="552"/>
        <v>A+J=</v>
      </c>
      <c r="AA994" s="119">
        <f t="shared" si="553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3">
        <f t="shared" si="543"/>
        <v>45171</v>
      </c>
      <c r="B995" s="114">
        <f t="shared" si="535"/>
        <v>1004.56723838</v>
      </c>
      <c r="C995" s="114">
        <f t="shared" si="549"/>
        <v>798.55903737000006</v>
      </c>
      <c r="D995" s="115">
        <f t="shared" si="544"/>
        <v>6659.95</v>
      </c>
      <c r="E995" s="116">
        <f t="shared" si="531"/>
        <v>6667.94</v>
      </c>
      <c r="F995" s="117">
        <f t="shared" si="532"/>
        <v>45128</v>
      </c>
      <c r="G995" s="118">
        <f t="shared" si="536"/>
        <v>1.1997087065218626E-3</v>
      </c>
      <c r="H995" s="119">
        <f t="shared" si="550"/>
        <v>45189</v>
      </c>
      <c r="I995" s="119">
        <f t="shared" si="537"/>
        <v>45189</v>
      </c>
      <c r="J995" s="120">
        <f t="shared" si="545"/>
        <v>21</v>
      </c>
      <c r="K995" s="120">
        <f t="shared" si="533"/>
        <v>10</v>
      </c>
      <c r="L995" s="8">
        <f t="shared" si="546"/>
        <v>1.0005711100000001</v>
      </c>
      <c r="M995" s="121">
        <f t="shared" si="534"/>
        <v>1</v>
      </c>
      <c r="N995" s="121">
        <f t="shared" si="554"/>
        <v>1.2531658558095884</v>
      </c>
      <c r="O995" s="114">
        <f t="shared" si="530"/>
        <v>1.25388155</v>
      </c>
      <c r="P995" s="114">
        <f t="shared" si="538"/>
        <v>1001.29844354</v>
      </c>
      <c r="Q995" s="11">
        <f t="shared" si="551"/>
        <v>0</v>
      </c>
      <c r="R995" s="30">
        <f t="shared" si="547"/>
        <v>0</v>
      </c>
      <c r="S995" s="8">
        <f t="shared" si="539"/>
        <v>0</v>
      </c>
      <c r="T995" s="123">
        <f t="shared" si="548"/>
        <v>8.5599999999999996E-2</v>
      </c>
      <c r="U995" s="122">
        <f t="shared" si="529"/>
        <v>10</v>
      </c>
      <c r="V995" s="122">
        <v>252</v>
      </c>
      <c r="W995" s="121">
        <f t="shared" si="540"/>
        <v>1.003264556</v>
      </c>
      <c r="X995" s="114">
        <f t="shared" si="541"/>
        <v>3.26879484</v>
      </c>
      <c r="Y995" s="114">
        <f t="shared" si="542"/>
        <v>0</v>
      </c>
      <c r="Z995" s="126" t="str">
        <f t="shared" si="552"/>
        <v>A+J=</v>
      </c>
      <c r="AA995" s="119">
        <f t="shared" si="553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3">
        <f t="shared" si="543"/>
        <v>45172</v>
      </c>
      <c r="B996" s="114">
        <f t="shared" si="535"/>
        <v>1004.56723838</v>
      </c>
      <c r="C996" s="114">
        <f t="shared" si="549"/>
        <v>798.55903737000006</v>
      </c>
      <c r="D996" s="115">
        <f t="shared" si="544"/>
        <v>6659.95</v>
      </c>
      <c r="E996" s="116">
        <f t="shared" si="531"/>
        <v>6667.94</v>
      </c>
      <c r="F996" s="117">
        <f t="shared" si="532"/>
        <v>45128</v>
      </c>
      <c r="G996" s="118">
        <f t="shared" si="536"/>
        <v>1.1997087065218626E-3</v>
      </c>
      <c r="H996" s="119">
        <f t="shared" si="550"/>
        <v>45189</v>
      </c>
      <c r="I996" s="119">
        <f t="shared" si="537"/>
        <v>45189</v>
      </c>
      <c r="J996" s="120">
        <f t="shared" si="545"/>
        <v>21</v>
      </c>
      <c r="K996" s="120">
        <f t="shared" si="533"/>
        <v>10</v>
      </c>
      <c r="L996" s="8">
        <f t="shared" si="546"/>
        <v>1.0005711100000001</v>
      </c>
      <c r="M996" s="121">
        <f t="shared" si="534"/>
        <v>1</v>
      </c>
      <c r="N996" s="121">
        <f t="shared" si="554"/>
        <v>1.2531658558095884</v>
      </c>
      <c r="O996" s="114">
        <f t="shared" si="530"/>
        <v>1.25388155</v>
      </c>
      <c r="P996" s="114">
        <f t="shared" si="538"/>
        <v>1001.29844354</v>
      </c>
      <c r="Q996" s="11">
        <f t="shared" si="551"/>
        <v>0</v>
      </c>
      <c r="R996" s="30">
        <f t="shared" si="547"/>
        <v>0</v>
      </c>
      <c r="S996" s="8">
        <f t="shared" si="539"/>
        <v>0</v>
      </c>
      <c r="T996" s="123">
        <f t="shared" si="548"/>
        <v>8.5599999999999996E-2</v>
      </c>
      <c r="U996" s="122">
        <f t="shared" si="529"/>
        <v>10</v>
      </c>
      <c r="V996" s="122">
        <v>252</v>
      </c>
      <c r="W996" s="121">
        <f t="shared" si="540"/>
        <v>1.003264556</v>
      </c>
      <c r="X996" s="114">
        <f t="shared" si="541"/>
        <v>3.26879484</v>
      </c>
      <c r="Y996" s="114">
        <f t="shared" si="542"/>
        <v>0</v>
      </c>
      <c r="Z996" s="126" t="str">
        <f t="shared" si="552"/>
        <v>A+J=</v>
      </c>
      <c r="AA996" s="119">
        <f t="shared" si="553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3">
        <f t="shared" si="543"/>
        <v>45173</v>
      </c>
      <c r="B997" s="114">
        <f t="shared" si="535"/>
        <v>1004.56723838</v>
      </c>
      <c r="C997" s="114">
        <f t="shared" si="549"/>
        <v>798.55903737000006</v>
      </c>
      <c r="D997" s="115">
        <f t="shared" si="544"/>
        <v>6659.95</v>
      </c>
      <c r="E997" s="116">
        <f t="shared" si="531"/>
        <v>6667.94</v>
      </c>
      <c r="F997" s="117">
        <f t="shared" si="532"/>
        <v>45128</v>
      </c>
      <c r="G997" s="118">
        <f t="shared" si="536"/>
        <v>1.1997087065218626E-3</v>
      </c>
      <c r="H997" s="119">
        <f t="shared" si="550"/>
        <v>45189</v>
      </c>
      <c r="I997" s="119">
        <f t="shared" si="537"/>
        <v>45189</v>
      </c>
      <c r="J997" s="120">
        <f t="shared" si="545"/>
        <v>21</v>
      </c>
      <c r="K997" s="120">
        <f t="shared" si="533"/>
        <v>10</v>
      </c>
      <c r="L997" s="8">
        <f t="shared" si="546"/>
        <v>1.0005711100000001</v>
      </c>
      <c r="M997" s="121">
        <f t="shared" si="534"/>
        <v>1</v>
      </c>
      <c r="N997" s="121">
        <f t="shared" si="554"/>
        <v>1.2531658558095884</v>
      </c>
      <c r="O997" s="114">
        <f t="shared" si="530"/>
        <v>1.25388155</v>
      </c>
      <c r="P997" s="114">
        <f t="shared" si="538"/>
        <v>1001.29844354</v>
      </c>
      <c r="Q997" s="11">
        <f t="shared" si="551"/>
        <v>0</v>
      </c>
      <c r="R997" s="30">
        <f t="shared" si="547"/>
        <v>0</v>
      </c>
      <c r="S997" s="8">
        <f t="shared" si="539"/>
        <v>0</v>
      </c>
      <c r="T997" s="123">
        <f t="shared" si="548"/>
        <v>8.5599999999999996E-2</v>
      </c>
      <c r="U997" s="122">
        <f t="shared" ref="U997:U1060" si="555">IF(Q996&gt;0,1,IF(K997=K996,U996,U996+1))</f>
        <v>10</v>
      </c>
      <c r="V997" s="122">
        <v>252</v>
      </c>
      <c r="W997" s="121">
        <f t="shared" si="540"/>
        <v>1.003264556</v>
      </c>
      <c r="X997" s="114">
        <f t="shared" si="541"/>
        <v>3.26879484</v>
      </c>
      <c r="Y997" s="114">
        <f t="shared" si="542"/>
        <v>0</v>
      </c>
      <c r="Z997" s="126" t="str">
        <f t="shared" si="552"/>
        <v>A+J=</v>
      </c>
      <c r="AA997" s="119">
        <f t="shared" si="553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3">
        <f t="shared" si="543"/>
        <v>45174</v>
      </c>
      <c r="B998" s="114">
        <f t="shared" si="535"/>
        <v>1004.9520711700001</v>
      </c>
      <c r="C998" s="114">
        <f t="shared" si="549"/>
        <v>798.55903737000006</v>
      </c>
      <c r="D998" s="115">
        <f t="shared" si="544"/>
        <v>6659.95</v>
      </c>
      <c r="E998" s="116">
        <f t="shared" si="531"/>
        <v>6667.94</v>
      </c>
      <c r="F998" s="117">
        <f t="shared" si="532"/>
        <v>45128</v>
      </c>
      <c r="G998" s="118">
        <f t="shared" si="536"/>
        <v>1.1997087065218626E-3</v>
      </c>
      <c r="H998" s="119">
        <f t="shared" si="550"/>
        <v>45189</v>
      </c>
      <c r="I998" s="119">
        <f t="shared" si="537"/>
        <v>45189</v>
      </c>
      <c r="J998" s="120">
        <f t="shared" si="545"/>
        <v>21</v>
      </c>
      <c r="K998" s="120">
        <f t="shared" si="533"/>
        <v>11</v>
      </c>
      <c r="L998" s="8">
        <f t="shared" si="546"/>
        <v>1.00062823</v>
      </c>
      <c r="M998" s="121">
        <f t="shared" si="534"/>
        <v>1</v>
      </c>
      <c r="N998" s="121">
        <f t="shared" si="554"/>
        <v>1.2531658558095884</v>
      </c>
      <c r="O998" s="114">
        <f t="shared" si="530"/>
        <v>1.25395313</v>
      </c>
      <c r="P998" s="114">
        <f t="shared" si="538"/>
        <v>1001.3556043900001</v>
      </c>
      <c r="Q998" s="11">
        <f t="shared" si="551"/>
        <v>0</v>
      </c>
      <c r="R998" s="30">
        <f t="shared" si="547"/>
        <v>0</v>
      </c>
      <c r="S998" s="8">
        <f t="shared" si="539"/>
        <v>0</v>
      </c>
      <c r="T998" s="123">
        <f t="shared" si="548"/>
        <v>8.5599999999999996E-2</v>
      </c>
      <c r="U998" s="122">
        <f t="shared" si="555"/>
        <v>11</v>
      </c>
      <c r="V998" s="122">
        <v>252</v>
      </c>
      <c r="W998" s="121">
        <f t="shared" si="540"/>
        <v>1.0035915980000001</v>
      </c>
      <c r="X998" s="114">
        <f t="shared" si="541"/>
        <v>3.5964667800000001</v>
      </c>
      <c r="Y998" s="114">
        <f t="shared" si="542"/>
        <v>0</v>
      </c>
      <c r="Z998" s="126" t="str">
        <f t="shared" si="552"/>
        <v>A+J=</v>
      </c>
      <c r="AA998" s="119">
        <f t="shared" si="553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3">
        <f t="shared" si="543"/>
        <v>45175</v>
      </c>
      <c r="B999" s="114">
        <f t="shared" si="535"/>
        <v>1005.33706254</v>
      </c>
      <c r="C999" s="114">
        <f t="shared" si="549"/>
        <v>798.55903737000006</v>
      </c>
      <c r="D999" s="115">
        <f t="shared" si="544"/>
        <v>6659.95</v>
      </c>
      <c r="E999" s="116">
        <f t="shared" si="531"/>
        <v>6667.94</v>
      </c>
      <c r="F999" s="117">
        <f t="shared" si="532"/>
        <v>45128</v>
      </c>
      <c r="G999" s="118">
        <f t="shared" si="536"/>
        <v>1.1997087065218626E-3</v>
      </c>
      <c r="H999" s="119">
        <f t="shared" si="550"/>
        <v>45189</v>
      </c>
      <c r="I999" s="119">
        <f t="shared" si="537"/>
        <v>45189</v>
      </c>
      <c r="J999" s="120">
        <f t="shared" si="545"/>
        <v>21</v>
      </c>
      <c r="K999" s="120">
        <f t="shared" si="533"/>
        <v>12</v>
      </c>
      <c r="L999" s="8">
        <f t="shared" si="546"/>
        <v>1.00068537</v>
      </c>
      <c r="M999" s="121">
        <f t="shared" si="534"/>
        <v>1</v>
      </c>
      <c r="N999" s="121">
        <f t="shared" si="554"/>
        <v>1.2531658558095884</v>
      </c>
      <c r="O999" s="114">
        <f t="shared" si="530"/>
        <v>1.25402473</v>
      </c>
      <c r="P999" s="114">
        <f t="shared" si="538"/>
        <v>1001.4127812200001</v>
      </c>
      <c r="Q999" s="11">
        <f t="shared" si="551"/>
        <v>0</v>
      </c>
      <c r="R999" s="30">
        <f t="shared" si="547"/>
        <v>0</v>
      </c>
      <c r="S999" s="8">
        <f t="shared" si="539"/>
        <v>0</v>
      </c>
      <c r="T999" s="123">
        <f t="shared" si="548"/>
        <v>8.5599999999999996E-2</v>
      </c>
      <c r="U999" s="122">
        <f t="shared" si="555"/>
        <v>12</v>
      </c>
      <c r="V999" s="122">
        <v>252</v>
      </c>
      <c r="W999" s="121">
        <f t="shared" si="540"/>
        <v>1.003918745</v>
      </c>
      <c r="X999" s="114">
        <f t="shared" si="541"/>
        <v>3.92428132</v>
      </c>
      <c r="Y999" s="114">
        <f t="shared" si="542"/>
        <v>0</v>
      </c>
      <c r="Z999" s="126" t="str">
        <f t="shared" si="552"/>
        <v>A+J=</v>
      </c>
      <c r="AA999" s="119">
        <f t="shared" si="553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3">
        <f t="shared" si="543"/>
        <v>45176</v>
      </c>
      <c r="B1000" s="114">
        <f t="shared" si="535"/>
        <v>1005.72219949</v>
      </c>
      <c r="C1000" s="114">
        <f t="shared" si="549"/>
        <v>798.55903737000006</v>
      </c>
      <c r="D1000" s="115">
        <f t="shared" si="544"/>
        <v>6659.95</v>
      </c>
      <c r="E1000" s="116">
        <f t="shared" si="531"/>
        <v>6667.94</v>
      </c>
      <c r="F1000" s="117">
        <f t="shared" si="532"/>
        <v>45128</v>
      </c>
      <c r="G1000" s="118">
        <f t="shared" si="536"/>
        <v>1.1997087065218626E-3</v>
      </c>
      <c r="H1000" s="119">
        <f t="shared" si="550"/>
        <v>45189</v>
      </c>
      <c r="I1000" s="119">
        <f t="shared" si="537"/>
        <v>45189</v>
      </c>
      <c r="J1000" s="120">
        <f t="shared" si="545"/>
        <v>21</v>
      </c>
      <c r="K1000" s="120">
        <f t="shared" si="533"/>
        <v>13</v>
      </c>
      <c r="L1000" s="8">
        <f t="shared" si="546"/>
        <v>1.0007425000000001</v>
      </c>
      <c r="M1000" s="121">
        <f t="shared" si="534"/>
        <v>1</v>
      </c>
      <c r="N1000" s="121">
        <f t="shared" si="554"/>
        <v>1.2531658558095884</v>
      </c>
      <c r="O1000" s="114">
        <f t="shared" si="530"/>
        <v>1.2540963300000001</v>
      </c>
      <c r="P1000" s="114">
        <f t="shared" si="538"/>
        <v>1001.4699580499999</v>
      </c>
      <c r="Q1000" s="11">
        <f t="shared" si="551"/>
        <v>0</v>
      </c>
      <c r="R1000" s="30">
        <f t="shared" si="547"/>
        <v>0</v>
      </c>
      <c r="S1000" s="8">
        <f t="shared" si="539"/>
        <v>0</v>
      </c>
      <c r="T1000" s="123">
        <f t="shared" si="548"/>
        <v>8.5599999999999996E-2</v>
      </c>
      <c r="U1000" s="122">
        <f t="shared" si="555"/>
        <v>13</v>
      </c>
      <c r="V1000" s="122">
        <v>252</v>
      </c>
      <c r="W1000" s="121">
        <f t="shared" si="540"/>
        <v>1.004246</v>
      </c>
      <c r="X1000" s="114">
        <f t="shared" si="541"/>
        <v>4.2522414399999997</v>
      </c>
      <c r="Y1000" s="114">
        <f t="shared" si="542"/>
        <v>0</v>
      </c>
      <c r="Z1000" s="126" t="str">
        <f t="shared" si="552"/>
        <v>A+J=</v>
      </c>
      <c r="AA1000" s="119">
        <f t="shared" si="553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3">
        <f t="shared" si="543"/>
        <v>45177</v>
      </c>
      <c r="B1001" s="114">
        <f t="shared" si="535"/>
        <v>1005.72219949</v>
      </c>
      <c r="C1001" s="114">
        <f t="shared" si="549"/>
        <v>798.55903737000006</v>
      </c>
      <c r="D1001" s="115">
        <f t="shared" si="544"/>
        <v>6659.95</v>
      </c>
      <c r="E1001" s="116">
        <f t="shared" si="531"/>
        <v>6667.94</v>
      </c>
      <c r="F1001" s="117">
        <f t="shared" si="532"/>
        <v>45128</v>
      </c>
      <c r="G1001" s="118">
        <f t="shared" si="536"/>
        <v>1.1997087065218626E-3</v>
      </c>
      <c r="H1001" s="119">
        <f t="shared" si="550"/>
        <v>45189</v>
      </c>
      <c r="I1001" s="119">
        <f t="shared" si="537"/>
        <v>45189</v>
      </c>
      <c r="J1001" s="120">
        <f t="shared" si="545"/>
        <v>21</v>
      </c>
      <c r="K1001" s="120">
        <f t="shared" si="533"/>
        <v>13</v>
      </c>
      <c r="L1001" s="8">
        <f t="shared" si="546"/>
        <v>1.0007425000000001</v>
      </c>
      <c r="M1001" s="121">
        <f t="shared" si="534"/>
        <v>1</v>
      </c>
      <c r="N1001" s="121">
        <f t="shared" si="554"/>
        <v>1.2531658558095884</v>
      </c>
      <c r="O1001" s="114">
        <f t="shared" ref="O1001:O1064" si="556">TRUNC(TRUNC((L1001*N1001),15),8)</f>
        <v>1.2540963300000001</v>
      </c>
      <c r="P1001" s="114">
        <f t="shared" si="538"/>
        <v>1001.4699580499999</v>
      </c>
      <c r="Q1001" s="11">
        <f t="shared" si="551"/>
        <v>0</v>
      </c>
      <c r="R1001" s="30">
        <f t="shared" si="547"/>
        <v>0</v>
      </c>
      <c r="S1001" s="8">
        <f t="shared" si="539"/>
        <v>0</v>
      </c>
      <c r="T1001" s="123">
        <f t="shared" si="548"/>
        <v>8.5599999999999996E-2</v>
      </c>
      <c r="U1001" s="122">
        <f t="shared" si="555"/>
        <v>13</v>
      </c>
      <c r="V1001" s="122">
        <v>252</v>
      </c>
      <c r="W1001" s="121">
        <f t="shared" si="540"/>
        <v>1.004246</v>
      </c>
      <c r="X1001" s="114">
        <f t="shared" si="541"/>
        <v>4.2522414399999997</v>
      </c>
      <c r="Y1001" s="114">
        <f t="shared" si="542"/>
        <v>0</v>
      </c>
      <c r="Z1001" s="126" t="str">
        <f t="shared" si="552"/>
        <v>A+J=</v>
      </c>
      <c r="AA1001" s="119">
        <f t="shared" si="553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3">
        <f t="shared" si="543"/>
        <v>45178</v>
      </c>
      <c r="B1002" s="114">
        <f t="shared" si="535"/>
        <v>1006.1074800099999</v>
      </c>
      <c r="C1002" s="114">
        <f t="shared" si="549"/>
        <v>798.55903737000006</v>
      </c>
      <c r="D1002" s="115">
        <f t="shared" si="544"/>
        <v>6659.95</v>
      </c>
      <c r="E1002" s="116">
        <f t="shared" ref="E1002:E1065" si="557">IF($K1002=1,VLOOKUP($A1001,$AO$10:$AS$131,4),E1001)</f>
        <v>6667.94</v>
      </c>
      <c r="F1002" s="117">
        <f t="shared" ref="F1002:F1065" si="558">IF($K1002=1,VLOOKUP($A1001,$AO$10:$AS$131,5),F1001)</f>
        <v>45128</v>
      </c>
      <c r="G1002" s="118">
        <f t="shared" si="536"/>
        <v>1.1997087065218626E-3</v>
      </c>
      <c r="H1002" s="119">
        <f t="shared" si="550"/>
        <v>45189</v>
      </c>
      <c r="I1002" s="119">
        <f t="shared" si="537"/>
        <v>45189</v>
      </c>
      <c r="J1002" s="120">
        <f t="shared" si="545"/>
        <v>21</v>
      </c>
      <c r="K1002" s="120">
        <f t="shared" ref="K1002:K1065" si="559">(J1002-(NETWORKDAYS(A1002,I1002,AD$176:AD$502)-1))</f>
        <v>14</v>
      </c>
      <c r="L1002" s="8">
        <f t="shared" si="546"/>
        <v>1.0007996400000001</v>
      </c>
      <c r="M1002" s="121">
        <f t="shared" ref="M1002:M1065" si="560">IF(I1002&gt;I1001,L1001,M1001)</f>
        <v>1</v>
      </c>
      <c r="N1002" s="121">
        <f t="shared" si="554"/>
        <v>1.2531658558095884</v>
      </c>
      <c r="O1002" s="114">
        <f t="shared" si="556"/>
        <v>1.2541679299999999</v>
      </c>
      <c r="P1002" s="114">
        <f t="shared" si="538"/>
        <v>1001.5271348799999</v>
      </c>
      <c r="Q1002" s="11">
        <f t="shared" si="551"/>
        <v>0</v>
      </c>
      <c r="R1002" s="30">
        <f t="shared" si="547"/>
        <v>0</v>
      </c>
      <c r="S1002" s="8">
        <f t="shared" si="539"/>
        <v>0</v>
      </c>
      <c r="T1002" s="123">
        <f t="shared" si="548"/>
        <v>8.5599999999999996E-2</v>
      </c>
      <c r="U1002" s="122">
        <f t="shared" si="555"/>
        <v>14</v>
      </c>
      <c r="V1002" s="122">
        <v>252</v>
      </c>
      <c r="W1002" s="121">
        <f t="shared" si="540"/>
        <v>1.0045733610000001</v>
      </c>
      <c r="X1002" s="114">
        <f t="shared" si="541"/>
        <v>4.5803451300000004</v>
      </c>
      <c r="Y1002" s="114">
        <f t="shared" si="542"/>
        <v>0</v>
      </c>
      <c r="Z1002" s="126" t="str">
        <f t="shared" si="552"/>
        <v>A+J=</v>
      </c>
      <c r="AA1002" s="119">
        <f t="shared" si="553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3">
        <f t="shared" si="543"/>
        <v>45179</v>
      </c>
      <c r="B1003" s="114">
        <f t="shared" si="535"/>
        <v>1006.1074800099999</v>
      </c>
      <c r="C1003" s="114">
        <f t="shared" si="549"/>
        <v>798.55903737000006</v>
      </c>
      <c r="D1003" s="115">
        <f t="shared" si="544"/>
        <v>6659.95</v>
      </c>
      <c r="E1003" s="116">
        <f t="shared" si="557"/>
        <v>6667.94</v>
      </c>
      <c r="F1003" s="117">
        <f t="shared" si="558"/>
        <v>45128</v>
      </c>
      <c r="G1003" s="118">
        <f t="shared" si="536"/>
        <v>1.1997087065218626E-3</v>
      </c>
      <c r="H1003" s="119">
        <f t="shared" si="550"/>
        <v>45189</v>
      </c>
      <c r="I1003" s="119">
        <f t="shared" si="537"/>
        <v>45189</v>
      </c>
      <c r="J1003" s="120">
        <f t="shared" si="545"/>
        <v>21</v>
      </c>
      <c r="K1003" s="120">
        <f t="shared" si="559"/>
        <v>14</v>
      </c>
      <c r="L1003" s="8">
        <f t="shared" si="546"/>
        <v>1.0007996400000001</v>
      </c>
      <c r="M1003" s="121">
        <f t="shared" si="560"/>
        <v>1</v>
      </c>
      <c r="N1003" s="121">
        <f t="shared" si="554"/>
        <v>1.2531658558095884</v>
      </c>
      <c r="O1003" s="114">
        <f t="shared" si="556"/>
        <v>1.2541679299999999</v>
      </c>
      <c r="P1003" s="114">
        <f t="shared" si="538"/>
        <v>1001.5271348799999</v>
      </c>
      <c r="Q1003" s="11">
        <f t="shared" si="551"/>
        <v>0</v>
      </c>
      <c r="R1003" s="30">
        <f t="shared" si="547"/>
        <v>0</v>
      </c>
      <c r="S1003" s="8">
        <f t="shared" si="539"/>
        <v>0</v>
      </c>
      <c r="T1003" s="123">
        <f t="shared" si="548"/>
        <v>8.5599999999999996E-2</v>
      </c>
      <c r="U1003" s="122">
        <f t="shared" si="555"/>
        <v>14</v>
      </c>
      <c r="V1003" s="122">
        <v>252</v>
      </c>
      <c r="W1003" s="121">
        <f t="shared" si="540"/>
        <v>1.0045733610000001</v>
      </c>
      <c r="X1003" s="114">
        <f t="shared" si="541"/>
        <v>4.5803451300000004</v>
      </c>
      <c r="Y1003" s="114">
        <f t="shared" si="542"/>
        <v>0</v>
      </c>
      <c r="Z1003" s="126" t="str">
        <f t="shared" si="552"/>
        <v>A+J=</v>
      </c>
      <c r="AA1003" s="119">
        <f t="shared" si="553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3">
        <f t="shared" si="543"/>
        <v>45180</v>
      </c>
      <c r="B1004" s="114">
        <f t="shared" si="535"/>
        <v>1006.1074800099999</v>
      </c>
      <c r="C1004" s="114">
        <f t="shared" si="549"/>
        <v>798.55903737000006</v>
      </c>
      <c r="D1004" s="115">
        <f t="shared" si="544"/>
        <v>6659.95</v>
      </c>
      <c r="E1004" s="116">
        <f t="shared" si="557"/>
        <v>6667.94</v>
      </c>
      <c r="F1004" s="117">
        <f t="shared" si="558"/>
        <v>45128</v>
      </c>
      <c r="G1004" s="118">
        <f t="shared" si="536"/>
        <v>1.1997087065218626E-3</v>
      </c>
      <c r="H1004" s="119">
        <f t="shared" si="550"/>
        <v>45189</v>
      </c>
      <c r="I1004" s="119">
        <f t="shared" si="537"/>
        <v>45189</v>
      </c>
      <c r="J1004" s="120">
        <f t="shared" si="545"/>
        <v>21</v>
      </c>
      <c r="K1004" s="120">
        <f t="shared" si="559"/>
        <v>14</v>
      </c>
      <c r="L1004" s="8">
        <f t="shared" si="546"/>
        <v>1.0007996400000001</v>
      </c>
      <c r="M1004" s="121">
        <f t="shared" si="560"/>
        <v>1</v>
      </c>
      <c r="N1004" s="121">
        <f t="shared" si="554"/>
        <v>1.2531658558095884</v>
      </c>
      <c r="O1004" s="114">
        <f t="shared" si="556"/>
        <v>1.2541679299999999</v>
      </c>
      <c r="P1004" s="114">
        <f t="shared" si="538"/>
        <v>1001.5271348799999</v>
      </c>
      <c r="Q1004" s="11">
        <f t="shared" si="551"/>
        <v>0</v>
      </c>
      <c r="R1004" s="30">
        <f t="shared" si="547"/>
        <v>0</v>
      </c>
      <c r="S1004" s="8">
        <f t="shared" si="539"/>
        <v>0</v>
      </c>
      <c r="T1004" s="123">
        <f t="shared" si="548"/>
        <v>8.5599999999999996E-2</v>
      </c>
      <c r="U1004" s="122">
        <f t="shared" si="555"/>
        <v>14</v>
      </c>
      <c r="V1004" s="122">
        <v>252</v>
      </c>
      <c r="W1004" s="121">
        <f t="shared" si="540"/>
        <v>1.0045733610000001</v>
      </c>
      <c r="X1004" s="114">
        <f t="shared" si="541"/>
        <v>4.5803451300000004</v>
      </c>
      <c r="Y1004" s="114">
        <f t="shared" si="542"/>
        <v>0</v>
      </c>
      <c r="Z1004" s="126" t="str">
        <f t="shared" si="552"/>
        <v>A+J=</v>
      </c>
      <c r="AA1004" s="119">
        <f t="shared" si="553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3">
        <f t="shared" si="543"/>
        <v>45181</v>
      </c>
      <c r="B1005" s="114">
        <f t="shared" si="535"/>
        <v>1006.4929131600001</v>
      </c>
      <c r="C1005" s="114">
        <f t="shared" si="549"/>
        <v>798.55903737000006</v>
      </c>
      <c r="D1005" s="115">
        <f t="shared" si="544"/>
        <v>6659.95</v>
      </c>
      <c r="E1005" s="116">
        <f t="shared" si="557"/>
        <v>6667.94</v>
      </c>
      <c r="F1005" s="117">
        <f t="shared" si="558"/>
        <v>45128</v>
      </c>
      <c r="G1005" s="118">
        <f t="shared" si="536"/>
        <v>1.1997087065218626E-3</v>
      </c>
      <c r="H1005" s="119">
        <f t="shared" si="550"/>
        <v>45189</v>
      </c>
      <c r="I1005" s="119">
        <f t="shared" si="537"/>
        <v>45189</v>
      </c>
      <c r="J1005" s="120">
        <f t="shared" si="545"/>
        <v>21</v>
      </c>
      <c r="K1005" s="120">
        <f t="shared" si="559"/>
        <v>15</v>
      </c>
      <c r="L1005" s="8">
        <f t="shared" si="546"/>
        <v>1.0008567799999999</v>
      </c>
      <c r="M1005" s="121">
        <f t="shared" si="560"/>
        <v>1</v>
      </c>
      <c r="N1005" s="121">
        <f t="shared" si="554"/>
        <v>1.2531658558095884</v>
      </c>
      <c r="O1005" s="114">
        <f t="shared" si="556"/>
        <v>1.2542395399999999</v>
      </c>
      <c r="P1005" s="114">
        <f t="shared" si="538"/>
        <v>1001.58431969</v>
      </c>
      <c r="Q1005" s="11">
        <f t="shared" si="551"/>
        <v>0</v>
      </c>
      <c r="R1005" s="30">
        <f t="shared" si="547"/>
        <v>0</v>
      </c>
      <c r="S1005" s="8">
        <f t="shared" si="539"/>
        <v>0</v>
      </c>
      <c r="T1005" s="123">
        <f t="shared" si="548"/>
        <v>8.5599999999999996E-2</v>
      </c>
      <c r="U1005" s="122">
        <f t="shared" si="555"/>
        <v>15</v>
      </c>
      <c r="V1005" s="122">
        <v>252</v>
      </c>
      <c r="W1005" s="121">
        <f t="shared" si="540"/>
        <v>1.0049008290000001</v>
      </c>
      <c r="X1005" s="114">
        <f t="shared" si="541"/>
        <v>4.9085934699999996</v>
      </c>
      <c r="Y1005" s="114">
        <f t="shared" si="542"/>
        <v>0</v>
      </c>
      <c r="Z1005" s="126" t="str">
        <f t="shared" si="552"/>
        <v>A+J=</v>
      </c>
      <c r="AA1005" s="119">
        <f t="shared" si="553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3">
        <f t="shared" si="543"/>
        <v>45182</v>
      </c>
      <c r="B1006" s="114">
        <f t="shared" si="535"/>
        <v>1006.87849797</v>
      </c>
      <c r="C1006" s="114">
        <f t="shared" si="549"/>
        <v>798.55903737000006</v>
      </c>
      <c r="D1006" s="115">
        <f t="shared" si="544"/>
        <v>6659.95</v>
      </c>
      <c r="E1006" s="116">
        <f t="shared" si="557"/>
        <v>6667.94</v>
      </c>
      <c r="F1006" s="117">
        <f t="shared" si="558"/>
        <v>45128</v>
      </c>
      <c r="G1006" s="118">
        <f t="shared" si="536"/>
        <v>1.1997087065218626E-3</v>
      </c>
      <c r="H1006" s="119">
        <f t="shared" si="550"/>
        <v>45189</v>
      </c>
      <c r="I1006" s="119">
        <f t="shared" si="537"/>
        <v>45189</v>
      </c>
      <c r="J1006" s="120">
        <f t="shared" si="545"/>
        <v>21</v>
      </c>
      <c r="K1006" s="120">
        <f t="shared" si="559"/>
        <v>16</v>
      </c>
      <c r="L1006" s="8">
        <f t="shared" si="546"/>
        <v>1.0009139300000001</v>
      </c>
      <c r="M1006" s="121">
        <f t="shared" si="560"/>
        <v>1</v>
      </c>
      <c r="N1006" s="121">
        <f t="shared" si="554"/>
        <v>1.2531658558095884</v>
      </c>
      <c r="O1006" s="114">
        <f t="shared" si="556"/>
        <v>1.2543111600000001</v>
      </c>
      <c r="P1006" s="114">
        <f t="shared" si="538"/>
        <v>1001.64151249</v>
      </c>
      <c r="Q1006" s="11">
        <f t="shared" si="551"/>
        <v>0</v>
      </c>
      <c r="R1006" s="30">
        <f t="shared" si="547"/>
        <v>0</v>
      </c>
      <c r="S1006" s="8">
        <f t="shared" si="539"/>
        <v>0</v>
      </c>
      <c r="T1006" s="123">
        <f t="shared" si="548"/>
        <v>8.5599999999999996E-2</v>
      </c>
      <c r="U1006" s="122">
        <f t="shared" si="555"/>
        <v>16</v>
      </c>
      <c r="V1006" s="122">
        <v>252</v>
      </c>
      <c r="W1006" s="121">
        <f t="shared" si="540"/>
        <v>1.005228403</v>
      </c>
      <c r="X1006" s="114">
        <f t="shared" si="541"/>
        <v>5.2369854800000004</v>
      </c>
      <c r="Y1006" s="114">
        <f t="shared" si="542"/>
        <v>0</v>
      </c>
      <c r="Z1006" s="126" t="str">
        <f t="shared" si="552"/>
        <v>A+J=</v>
      </c>
      <c r="AA1006" s="119">
        <f t="shared" si="553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3">
        <f t="shared" si="543"/>
        <v>45183</v>
      </c>
      <c r="B1007" s="114">
        <f t="shared" si="535"/>
        <v>1007.26422844</v>
      </c>
      <c r="C1007" s="114">
        <f t="shared" si="549"/>
        <v>798.55903737000006</v>
      </c>
      <c r="D1007" s="115">
        <f t="shared" si="544"/>
        <v>6659.95</v>
      </c>
      <c r="E1007" s="116">
        <f t="shared" si="557"/>
        <v>6667.94</v>
      </c>
      <c r="F1007" s="117">
        <f t="shared" si="558"/>
        <v>45128</v>
      </c>
      <c r="G1007" s="118">
        <f t="shared" si="536"/>
        <v>1.1997087065218626E-3</v>
      </c>
      <c r="H1007" s="119">
        <f t="shared" si="550"/>
        <v>45189</v>
      </c>
      <c r="I1007" s="119">
        <f t="shared" si="537"/>
        <v>45189</v>
      </c>
      <c r="J1007" s="120">
        <f t="shared" si="545"/>
        <v>21</v>
      </c>
      <c r="K1007" s="120">
        <f t="shared" si="559"/>
        <v>17</v>
      </c>
      <c r="L1007" s="8">
        <f t="shared" si="546"/>
        <v>1.00097108</v>
      </c>
      <c r="M1007" s="121">
        <f t="shared" si="560"/>
        <v>1</v>
      </c>
      <c r="N1007" s="121">
        <f t="shared" si="554"/>
        <v>1.2531658558095884</v>
      </c>
      <c r="O1007" s="114">
        <f t="shared" si="556"/>
        <v>1.25438278</v>
      </c>
      <c r="P1007" s="114">
        <f t="shared" si="538"/>
        <v>1001.69870529</v>
      </c>
      <c r="Q1007" s="11">
        <f t="shared" si="551"/>
        <v>0</v>
      </c>
      <c r="R1007" s="30">
        <f t="shared" si="547"/>
        <v>0</v>
      </c>
      <c r="S1007" s="8">
        <f t="shared" si="539"/>
        <v>0</v>
      </c>
      <c r="T1007" s="123">
        <f t="shared" si="548"/>
        <v>8.5599999999999996E-2</v>
      </c>
      <c r="U1007" s="122">
        <f t="shared" si="555"/>
        <v>17</v>
      </c>
      <c r="V1007" s="122">
        <v>252</v>
      </c>
      <c r="W1007" s="121">
        <f t="shared" si="540"/>
        <v>1.005556085</v>
      </c>
      <c r="X1007" s="114">
        <f t="shared" si="541"/>
        <v>5.5655231499999998</v>
      </c>
      <c r="Y1007" s="114">
        <f t="shared" si="542"/>
        <v>0</v>
      </c>
      <c r="Z1007" s="126" t="str">
        <f t="shared" si="552"/>
        <v>A+J=</v>
      </c>
      <c r="AA1007" s="119">
        <f t="shared" si="553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3">
        <f t="shared" si="543"/>
        <v>45184</v>
      </c>
      <c r="B1008" s="114">
        <f t="shared" si="535"/>
        <v>1007.6500945299999</v>
      </c>
      <c r="C1008" s="114">
        <f t="shared" si="549"/>
        <v>798.55903737000006</v>
      </c>
      <c r="D1008" s="115">
        <f t="shared" si="544"/>
        <v>6659.95</v>
      </c>
      <c r="E1008" s="116">
        <f t="shared" si="557"/>
        <v>6667.94</v>
      </c>
      <c r="F1008" s="117">
        <f t="shared" si="558"/>
        <v>45128</v>
      </c>
      <c r="G1008" s="118">
        <f t="shared" si="536"/>
        <v>1.1997087065218626E-3</v>
      </c>
      <c r="H1008" s="119">
        <f t="shared" si="550"/>
        <v>45189</v>
      </c>
      <c r="I1008" s="119">
        <f t="shared" si="537"/>
        <v>45189</v>
      </c>
      <c r="J1008" s="120">
        <f t="shared" si="545"/>
        <v>21</v>
      </c>
      <c r="K1008" s="120">
        <f t="shared" si="559"/>
        <v>18</v>
      </c>
      <c r="L1008" s="8">
        <f t="shared" si="546"/>
        <v>1.00102823</v>
      </c>
      <c r="M1008" s="121">
        <f t="shared" si="560"/>
        <v>1</v>
      </c>
      <c r="N1008" s="121">
        <f t="shared" si="554"/>
        <v>1.2531658558095884</v>
      </c>
      <c r="O1008" s="114">
        <f t="shared" si="556"/>
        <v>1.25445439</v>
      </c>
      <c r="P1008" s="114">
        <f t="shared" si="538"/>
        <v>1001.7558901</v>
      </c>
      <c r="Q1008" s="11">
        <f t="shared" si="551"/>
        <v>0</v>
      </c>
      <c r="R1008" s="30">
        <f t="shared" si="547"/>
        <v>0</v>
      </c>
      <c r="S1008" s="8">
        <f t="shared" si="539"/>
        <v>0</v>
      </c>
      <c r="T1008" s="123">
        <f t="shared" si="548"/>
        <v>8.5599999999999996E-2</v>
      </c>
      <c r="U1008" s="122">
        <f t="shared" si="555"/>
        <v>18</v>
      </c>
      <c r="V1008" s="122">
        <v>252</v>
      </c>
      <c r="W1008" s="121">
        <f t="shared" si="540"/>
        <v>1.0058838729999999</v>
      </c>
      <c r="X1008" s="114">
        <f t="shared" si="541"/>
        <v>5.8942044300000003</v>
      </c>
      <c r="Y1008" s="114">
        <f t="shared" si="542"/>
        <v>0</v>
      </c>
      <c r="Z1008" s="126" t="str">
        <f t="shared" si="552"/>
        <v>A+J=</v>
      </c>
      <c r="AA1008" s="119">
        <f t="shared" si="553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3">
        <f t="shared" si="543"/>
        <v>45185</v>
      </c>
      <c r="B1009" s="114">
        <f t="shared" si="535"/>
        <v>1008.0361133500001</v>
      </c>
      <c r="C1009" s="114">
        <f t="shared" si="549"/>
        <v>798.55903737000006</v>
      </c>
      <c r="D1009" s="115">
        <f t="shared" si="544"/>
        <v>6659.95</v>
      </c>
      <c r="E1009" s="116">
        <f t="shared" si="557"/>
        <v>6667.94</v>
      </c>
      <c r="F1009" s="117">
        <f t="shared" si="558"/>
        <v>45128</v>
      </c>
      <c r="G1009" s="118">
        <f t="shared" si="536"/>
        <v>1.1997087065218626E-3</v>
      </c>
      <c r="H1009" s="119">
        <f t="shared" si="550"/>
        <v>45189</v>
      </c>
      <c r="I1009" s="119">
        <f t="shared" si="537"/>
        <v>45189</v>
      </c>
      <c r="J1009" s="120">
        <f t="shared" si="545"/>
        <v>21</v>
      </c>
      <c r="K1009" s="120">
        <f t="shared" si="559"/>
        <v>19</v>
      </c>
      <c r="L1009" s="8">
        <f t="shared" si="546"/>
        <v>1.0010853799999999</v>
      </c>
      <c r="M1009" s="121">
        <f t="shared" si="560"/>
        <v>1</v>
      </c>
      <c r="N1009" s="121">
        <f t="shared" si="554"/>
        <v>1.2531658558095884</v>
      </c>
      <c r="O1009" s="114">
        <f t="shared" si="556"/>
        <v>1.25452601</v>
      </c>
      <c r="P1009" s="114">
        <f t="shared" si="538"/>
        <v>1001.8130829</v>
      </c>
      <c r="Q1009" s="11">
        <f t="shared" si="551"/>
        <v>0</v>
      </c>
      <c r="R1009" s="30">
        <f t="shared" si="547"/>
        <v>0</v>
      </c>
      <c r="S1009" s="8">
        <f t="shared" si="539"/>
        <v>0</v>
      </c>
      <c r="T1009" s="123">
        <f t="shared" si="548"/>
        <v>8.5599999999999996E-2</v>
      </c>
      <c r="U1009" s="122">
        <f t="shared" si="555"/>
        <v>19</v>
      </c>
      <c r="V1009" s="122">
        <v>252</v>
      </c>
      <c r="W1009" s="121">
        <f t="shared" si="540"/>
        <v>1.006211768</v>
      </c>
      <c r="X1009" s="114">
        <f t="shared" si="541"/>
        <v>6.2230304500000004</v>
      </c>
      <c r="Y1009" s="114">
        <f t="shared" si="542"/>
        <v>0</v>
      </c>
      <c r="Z1009" s="126" t="str">
        <f t="shared" si="552"/>
        <v>A+J=</v>
      </c>
      <c r="AA1009" s="119">
        <f t="shared" si="553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3">
        <f t="shared" si="543"/>
        <v>45186</v>
      </c>
      <c r="B1010" s="114">
        <f t="shared" si="535"/>
        <v>1008.0361133500001</v>
      </c>
      <c r="C1010" s="114">
        <f t="shared" si="549"/>
        <v>798.55903737000006</v>
      </c>
      <c r="D1010" s="115">
        <f t="shared" si="544"/>
        <v>6659.95</v>
      </c>
      <c r="E1010" s="116">
        <f t="shared" si="557"/>
        <v>6667.94</v>
      </c>
      <c r="F1010" s="117">
        <f t="shared" si="558"/>
        <v>45128</v>
      </c>
      <c r="G1010" s="118">
        <f t="shared" si="536"/>
        <v>1.1997087065218626E-3</v>
      </c>
      <c r="H1010" s="119">
        <f t="shared" si="550"/>
        <v>45189</v>
      </c>
      <c r="I1010" s="119">
        <f t="shared" si="537"/>
        <v>45189</v>
      </c>
      <c r="J1010" s="120">
        <f t="shared" si="545"/>
        <v>21</v>
      </c>
      <c r="K1010" s="120">
        <f t="shared" si="559"/>
        <v>19</v>
      </c>
      <c r="L1010" s="8">
        <f t="shared" si="546"/>
        <v>1.0010853799999999</v>
      </c>
      <c r="M1010" s="121">
        <f t="shared" si="560"/>
        <v>1</v>
      </c>
      <c r="N1010" s="121">
        <f t="shared" si="554"/>
        <v>1.2531658558095884</v>
      </c>
      <c r="O1010" s="114">
        <f t="shared" si="556"/>
        <v>1.25452601</v>
      </c>
      <c r="P1010" s="114">
        <f t="shared" si="538"/>
        <v>1001.8130829</v>
      </c>
      <c r="Q1010" s="11">
        <f t="shared" si="551"/>
        <v>0</v>
      </c>
      <c r="R1010" s="30">
        <f t="shared" si="547"/>
        <v>0</v>
      </c>
      <c r="S1010" s="8">
        <f t="shared" si="539"/>
        <v>0</v>
      </c>
      <c r="T1010" s="123">
        <f t="shared" si="548"/>
        <v>8.5599999999999996E-2</v>
      </c>
      <c r="U1010" s="122">
        <f t="shared" si="555"/>
        <v>19</v>
      </c>
      <c r="V1010" s="122">
        <v>252</v>
      </c>
      <c r="W1010" s="121">
        <f t="shared" si="540"/>
        <v>1.006211768</v>
      </c>
      <c r="X1010" s="114">
        <f t="shared" si="541"/>
        <v>6.2230304500000004</v>
      </c>
      <c r="Y1010" s="114">
        <f t="shared" si="542"/>
        <v>0</v>
      </c>
      <c r="Z1010" s="126" t="str">
        <f t="shared" si="552"/>
        <v>A+J=</v>
      </c>
      <c r="AA1010" s="119">
        <f t="shared" si="553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3">
        <f t="shared" si="543"/>
        <v>45187</v>
      </c>
      <c r="B1011" s="114">
        <f t="shared" si="535"/>
        <v>1008.0361133500001</v>
      </c>
      <c r="C1011" s="114">
        <f t="shared" si="549"/>
        <v>798.55903737000006</v>
      </c>
      <c r="D1011" s="115">
        <f t="shared" si="544"/>
        <v>6659.95</v>
      </c>
      <c r="E1011" s="116">
        <f t="shared" si="557"/>
        <v>6667.94</v>
      </c>
      <c r="F1011" s="117">
        <f t="shared" si="558"/>
        <v>45128</v>
      </c>
      <c r="G1011" s="118">
        <f t="shared" si="536"/>
        <v>1.1997087065218626E-3</v>
      </c>
      <c r="H1011" s="119">
        <f t="shared" si="550"/>
        <v>45189</v>
      </c>
      <c r="I1011" s="119">
        <f t="shared" si="537"/>
        <v>45189</v>
      </c>
      <c r="J1011" s="120">
        <f t="shared" si="545"/>
        <v>21</v>
      </c>
      <c r="K1011" s="120">
        <f t="shared" si="559"/>
        <v>19</v>
      </c>
      <c r="L1011" s="8">
        <f t="shared" si="546"/>
        <v>1.0010853799999999</v>
      </c>
      <c r="M1011" s="121">
        <f t="shared" si="560"/>
        <v>1</v>
      </c>
      <c r="N1011" s="121">
        <f t="shared" si="554"/>
        <v>1.2531658558095884</v>
      </c>
      <c r="O1011" s="114">
        <f t="shared" si="556"/>
        <v>1.25452601</v>
      </c>
      <c r="P1011" s="114">
        <f t="shared" si="538"/>
        <v>1001.8130829</v>
      </c>
      <c r="Q1011" s="11">
        <f t="shared" si="551"/>
        <v>0</v>
      </c>
      <c r="R1011" s="30">
        <f t="shared" si="547"/>
        <v>0</v>
      </c>
      <c r="S1011" s="8">
        <f t="shared" si="539"/>
        <v>0</v>
      </c>
      <c r="T1011" s="123">
        <f t="shared" si="548"/>
        <v>8.5599999999999996E-2</v>
      </c>
      <c r="U1011" s="122">
        <f t="shared" si="555"/>
        <v>19</v>
      </c>
      <c r="V1011" s="122">
        <v>252</v>
      </c>
      <c r="W1011" s="121">
        <f t="shared" si="540"/>
        <v>1.006211768</v>
      </c>
      <c r="X1011" s="114">
        <f t="shared" si="541"/>
        <v>6.2230304500000004</v>
      </c>
      <c r="Y1011" s="114">
        <f t="shared" si="542"/>
        <v>0</v>
      </c>
      <c r="Z1011" s="126" t="str">
        <f t="shared" si="552"/>
        <v>A+J=</v>
      </c>
      <c r="AA1011" s="119">
        <f t="shared" si="553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3">
        <f t="shared" si="543"/>
        <v>45188</v>
      </c>
      <c r="B1012" s="114">
        <f t="shared" si="535"/>
        <v>1008.4222849</v>
      </c>
      <c r="C1012" s="114">
        <f t="shared" si="549"/>
        <v>798.55903737000006</v>
      </c>
      <c r="D1012" s="115">
        <f t="shared" si="544"/>
        <v>6659.95</v>
      </c>
      <c r="E1012" s="116">
        <f t="shared" si="557"/>
        <v>6667.94</v>
      </c>
      <c r="F1012" s="117">
        <f t="shared" si="558"/>
        <v>45128</v>
      </c>
      <c r="G1012" s="118">
        <f t="shared" si="536"/>
        <v>1.1997087065218626E-3</v>
      </c>
      <c r="H1012" s="119">
        <f t="shared" si="550"/>
        <v>45189</v>
      </c>
      <c r="I1012" s="119">
        <f t="shared" si="537"/>
        <v>45189</v>
      </c>
      <c r="J1012" s="120">
        <f t="shared" si="545"/>
        <v>21</v>
      </c>
      <c r="K1012" s="120">
        <f t="shared" si="559"/>
        <v>20</v>
      </c>
      <c r="L1012" s="8">
        <f t="shared" si="546"/>
        <v>1.00114254</v>
      </c>
      <c r="M1012" s="121">
        <f t="shared" si="560"/>
        <v>1</v>
      </c>
      <c r="N1012" s="121">
        <f t="shared" si="554"/>
        <v>1.2531658558095884</v>
      </c>
      <c r="O1012" s="114">
        <f t="shared" si="556"/>
        <v>1.2545976400000001</v>
      </c>
      <c r="P1012" s="114">
        <f t="shared" si="538"/>
        <v>1001.8702836800001</v>
      </c>
      <c r="Q1012" s="11">
        <f t="shared" si="551"/>
        <v>0</v>
      </c>
      <c r="R1012" s="30">
        <f t="shared" si="547"/>
        <v>0</v>
      </c>
      <c r="S1012" s="8">
        <f t="shared" si="539"/>
        <v>0</v>
      </c>
      <c r="T1012" s="123">
        <f t="shared" si="548"/>
        <v>8.5599999999999996E-2</v>
      </c>
      <c r="U1012" s="122">
        <f t="shared" si="555"/>
        <v>20</v>
      </c>
      <c r="V1012" s="122">
        <v>252</v>
      </c>
      <c r="W1012" s="121">
        <f t="shared" si="540"/>
        <v>1.0065397700000001</v>
      </c>
      <c r="X1012" s="114">
        <f t="shared" si="541"/>
        <v>6.5520012200000002</v>
      </c>
      <c r="Y1012" s="114">
        <f t="shared" si="542"/>
        <v>0</v>
      </c>
      <c r="Z1012" s="126" t="str">
        <f t="shared" si="552"/>
        <v>A+J=</v>
      </c>
      <c r="AA1012" s="119">
        <f t="shared" si="553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3">
        <f t="shared" si="543"/>
        <v>45189</v>
      </c>
      <c r="B1013" s="114">
        <f t="shared" si="535"/>
        <v>1008.80860119</v>
      </c>
      <c r="C1013" s="114">
        <f t="shared" si="549"/>
        <v>798.55903737000006</v>
      </c>
      <c r="D1013" s="115">
        <f t="shared" si="544"/>
        <v>6659.95</v>
      </c>
      <c r="E1013" s="116">
        <f t="shared" si="557"/>
        <v>6667.94</v>
      </c>
      <c r="F1013" s="117">
        <f t="shared" si="558"/>
        <v>45128</v>
      </c>
      <c r="G1013" s="118">
        <f t="shared" si="536"/>
        <v>1.1997087065218626E-3</v>
      </c>
      <c r="H1013" s="119">
        <f t="shared" si="550"/>
        <v>45219</v>
      </c>
      <c r="I1013" s="119">
        <f t="shared" si="537"/>
        <v>45189</v>
      </c>
      <c r="J1013" s="120">
        <f t="shared" si="545"/>
        <v>21</v>
      </c>
      <c r="K1013" s="120">
        <f t="shared" si="559"/>
        <v>21</v>
      </c>
      <c r="L1013" s="8">
        <f t="shared" si="546"/>
        <v>1.0011996999999999</v>
      </c>
      <c r="M1013" s="121">
        <f t="shared" si="560"/>
        <v>1</v>
      </c>
      <c r="N1013" s="121">
        <f t="shared" si="554"/>
        <v>1.2531658558095884</v>
      </c>
      <c r="O1013" s="114">
        <f t="shared" si="556"/>
        <v>1.2546692699999999</v>
      </c>
      <c r="P1013" s="114">
        <f t="shared" si="538"/>
        <v>1001.92748446</v>
      </c>
      <c r="Q1013" s="11">
        <f t="shared" si="551"/>
        <v>33</v>
      </c>
      <c r="R1013" s="30">
        <f t="shared" si="547"/>
        <v>3.2513E-2</v>
      </c>
      <c r="S1013" s="8">
        <f t="shared" si="539"/>
        <v>32.575668299999997</v>
      </c>
      <c r="T1013" s="123">
        <f t="shared" si="548"/>
        <v>8.5599999999999996E-2</v>
      </c>
      <c r="U1013" s="122">
        <f t="shared" si="555"/>
        <v>21</v>
      </c>
      <c r="V1013" s="122">
        <v>252</v>
      </c>
      <c r="W1013" s="121">
        <f t="shared" si="540"/>
        <v>1.0068678790000001</v>
      </c>
      <c r="X1013" s="114">
        <f t="shared" si="541"/>
        <v>6.8811167299999996</v>
      </c>
      <c r="Y1013" s="114">
        <f t="shared" si="542"/>
        <v>39.456785029999999</v>
      </c>
      <c r="Z1013" s="126" t="str">
        <f t="shared" si="552"/>
        <v>A+J=</v>
      </c>
      <c r="AA1013" s="119">
        <f t="shared" si="553"/>
        <v>45189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3">
        <f t="shared" si="543"/>
        <v>45190</v>
      </c>
      <c r="B1014" s="114">
        <f t="shared" si="535"/>
        <v>969.77391448999992</v>
      </c>
      <c r="C1014" s="114">
        <f t="shared" si="549"/>
        <v>772.59548739000002</v>
      </c>
      <c r="D1014" s="115">
        <f t="shared" si="544"/>
        <v>6667.94</v>
      </c>
      <c r="E1014" s="116">
        <f t="shared" si="557"/>
        <v>6683.28</v>
      </c>
      <c r="F1014" s="117">
        <f t="shared" si="558"/>
        <v>45158</v>
      </c>
      <c r="G1014" s="118">
        <f t="shared" si="536"/>
        <v>2.3005605929267148E-3</v>
      </c>
      <c r="H1014" s="119">
        <f t="shared" si="550"/>
        <v>45219</v>
      </c>
      <c r="I1014" s="119">
        <f t="shared" si="537"/>
        <v>45219</v>
      </c>
      <c r="J1014" s="120">
        <f t="shared" si="545"/>
        <v>21</v>
      </c>
      <c r="K1014" s="120">
        <f t="shared" si="559"/>
        <v>1</v>
      </c>
      <c r="L1014" s="8">
        <f t="shared" si="546"/>
        <v>1.00010943</v>
      </c>
      <c r="M1014" s="121">
        <f t="shared" si="560"/>
        <v>1.0011996999999999</v>
      </c>
      <c r="N1014" s="121">
        <f t="shared" si="554"/>
        <v>1.254669278886803</v>
      </c>
      <c r="O1014" s="114">
        <f t="shared" si="556"/>
        <v>1.25480657</v>
      </c>
      <c r="P1014" s="114">
        <f t="shared" si="538"/>
        <v>969.45789351999997</v>
      </c>
      <c r="Q1014" s="11">
        <f t="shared" si="551"/>
        <v>0</v>
      </c>
      <c r="R1014" s="30">
        <f t="shared" si="547"/>
        <v>0</v>
      </c>
      <c r="S1014" s="8">
        <f t="shared" si="539"/>
        <v>0</v>
      </c>
      <c r="T1014" s="123">
        <f t="shared" si="548"/>
        <v>8.5599999999999996E-2</v>
      </c>
      <c r="U1014" s="122">
        <f t="shared" si="555"/>
        <v>1</v>
      </c>
      <c r="V1014" s="122">
        <v>252</v>
      </c>
      <c r="W1014" s="121">
        <f t="shared" si="540"/>
        <v>1.0003259769999999</v>
      </c>
      <c r="X1014" s="114">
        <f t="shared" si="541"/>
        <v>0.31602097000000001</v>
      </c>
      <c r="Y1014" s="114">
        <f t="shared" si="542"/>
        <v>0</v>
      </c>
      <c r="Z1014" s="126" t="str">
        <f t="shared" si="552"/>
        <v>A+J=</v>
      </c>
      <c r="AA1014" s="119">
        <f t="shared" si="553"/>
        <v>45219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3">
        <f t="shared" si="543"/>
        <v>45191</v>
      </c>
      <c r="B1015" s="114">
        <f t="shared" si="535"/>
        <v>970.19619249000004</v>
      </c>
      <c r="C1015" s="114">
        <f t="shared" si="549"/>
        <v>772.59548739000002</v>
      </c>
      <c r="D1015" s="115">
        <f t="shared" si="544"/>
        <v>6667.94</v>
      </c>
      <c r="E1015" s="116">
        <f t="shared" si="557"/>
        <v>6683.28</v>
      </c>
      <c r="F1015" s="117">
        <f t="shared" si="558"/>
        <v>45158</v>
      </c>
      <c r="G1015" s="118">
        <f t="shared" si="536"/>
        <v>2.3005605929267148E-3</v>
      </c>
      <c r="H1015" s="119">
        <f t="shared" si="550"/>
        <v>45219</v>
      </c>
      <c r="I1015" s="119">
        <f t="shared" si="537"/>
        <v>45219</v>
      </c>
      <c r="J1015" s="120">
        <f t="shared" si="545"/>
        <v>21</v>
      </c>
      <c r="K1015" s="120">
        <f t="shared" si="559"/>
        <v>2</v>
      </c>
      <c r="L1015" s="8">
        <f t="shared" si="546"/>
        <v>1.0002188700000001</v>
      </c>
      <c r="M1015" s="121">
        <f t="shared" si="560"/>
        <v>1.0011996999999999</v>
      </c>
      <c r="N1015" s="121">
        <f t="shared" si="554"/>
        <v>1.254669278886803</v>
      </c>
      <c r="O1015" s="114">
        <f t="shared" si="556"/>
        <v>1.2549438799999999</v>
      </c>
      <c r="P1015" s="114">
        <f t="shared" si="538"/>
        <v>969.56397861000005</v>
      </c>
      <c r="Q1015" s="11">
        <f t="shared" si="551"/>
        <v>0</v>
      </c>
      <c r="R1015" s="30">
        <f t="shared" si="547"/>
        <v>0</v>
      </c>
      <c r="S1015" s="8">
        <f t="shared" si="539"/>
        <v>0</v>
      </c>
      <c r="T1015" s="123">
        <f t="shared" si="548"/>
        <v>8.5599999999999996E-2</v>
      </c>
      <c r="U1015" s="122">
        <f t="shared" si="555"/>
        <v>2</v>
      </c>
      <c r="V1015" s="122">
        <v>252</v>
      </c>
      <c r="W1015" s="121">
        <f t="shared" si="540"/>
        <v>1.00065206</v>
      </c>
      <c r="X1015" s="114">
        <f t="shared" si="541"/>
        <v>0.63221388000000001</v>
      </c>
      <c r="Y1015" s="114">
        <f t="shared" si="542"/>
        <v>0</v>
      </c>
      <c r="Z1015" s="126" t="str">
        <f t="shared" si="552"/>
        <v>A+J=</v>
      </c>
      <c r="AA1015" s="119">
        <f t="shared" si="553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3">
        <f t="shared" si="543"/>
        <v>45192</v>
      </c>
      <c r="B1016" s="114">
        <f t="shared" si="535"/>
        <v>970.61865890000001</v>
      </c>
      <c r="C1016" s="114">
        <f t="shared" si="549"/>
        <v>772.59548739000002</v>
      </c>
      <c r="D1016" s="115">
        <f t="shared" si="544"/>
        <v>6667.94</v>
      </c>
      <c r="E1016" s="116">
        <f t="shared" si="557"/>
        <v>6683.28</v>
      </c>
      <c r="F1016" s="117">
        <f t="shared" si="558"/>
        <v>45158</v>
      </c>
      <c r="G1016" s="118">
        <f t="shared" si="536"/>
        <v>2.3005605929267148E-3</v>
      </c>
      <c r="H1016" s="119">
        <f t="shared" si="550"/>
        <v>45219</v>
      </c>
      <c r="I1016" s="119">
        <f t="shared" si="537"/>
        <v>45219</v>
      </c>
      <c r="J1016" s="120">
        <f t="shared" si="545"/>
        <v>21</v>
      </c>
      <c r="K1016" s="120">
        <f t="shared" si="559"/>
        <v>3</v>
      </c>
      <c r="L1016" s="8">
        <f t="shared" si="546"/>
        <v>1.0003283199999999</v>
      </c>
      <c r="M1016" s="121">
        <f t="shared" si="560"/>
        <v>1.0011996999999999</v>
      </c>
      <c r="N1016" s="121">
        <f t="shared" si="554"/>
        <v>1.254669278886803</v>
      </c>
      <c r="O1016" s="114">
        <f t="shared" si="556"/>
        <v>1.2550812099999999</v>
      </c>
      <c r="P1016" s="114">
        <f t="shared" si="538"/>
        <v>969.67007914999999</v>
      </c>
      <c r="Q1016" s="11">
        <f t="shared" si="551"/>
        <v>0</v>
      </c>
      <c r="R1016" s="30">
        <f t="shared" si="547"/>
        <v>0</v>
      </c>
      <c r="S1016" s="8">
        <f t="shared" si="539"/>
        <v>0</v>
      </c>
      <c r="T1016" s="123">
        <f t="shared" si="548"/>
        <v>8.5599999999999996E-2</v>
      </c>
      <c r="U1016" s="122">
        <f t="shared" si="555"/>
        <v>3</v>
      </c>
      <c r="V1016" s="122">
        <v>252</v>
      </c>
      <c r="W1016" s="121">
        <f t="shared" si="540"/>
        <v>1.00097825</v>
      </c>
      <c r="X1016" s="114">
        <f t="shared" si="541"/>
        <v>0.94857975000000005</v>
      </c>
      <c r="Y1016" s="114">
        <f t="shared" si="542"/>
        <v>0</v>
      </c>
      <c r="Z1016" s="126" t="str">
        <f t="shared" si="552"/>
        <v>A+J=</v>
      </c>
      <c r="AA1016" s="119">
        <f t="shared" si="553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3">
        <f t="shared" si="543"/>
        <v>45193</v>
      </c>
      <c r="B1017" s="114">
        <f t="shared" si="535"/>
        <v>970.61865890000001</v>
      </c>
      <c r="C1017" s="114">
        <f t="shared" si="549"/>
        <v>772.59548739000002</v>
      </c>
      <c r="D1017" s="115">
        <f t="shared" si="544"/>
        <v>6667.94</v>
      </c>
      <c r="E1017" s="116">
        <f t="shared" si="557"/>
        <v>6683.28</v>
      </c>
      <c r="F1017" s="117">
        <f t="shared" si="558"/>
        <v>45158</v>
      </c>
      <c r="G1017" s="118">
        <f t="shared" si="536"/>
        <v>2.3005605929267148E-3</v>
      </c>
      <c r="H1017" s="119">
        <f t="shared" si="550"/>
        <v>45219</v>
      </c>
      <c r="I1017" s="119">
        <f t="shared" si="537"/>
        <v>45219</v>
      </c>
      <c r="J1017" s="120">
        <f t="shared" si="545"/>
        <v>21</v>
      </c>
      <c r="K1017" s="120">
        <f t="shared" si="559"/>
        <v>3</v>
      </c>
      <c r="L1017" s="8">
        <f t="shared" si="546"/>
        <v>1.0003283199999999</v>
      </c>
      <c r="M1017" s="121">
        <f t="shared" si="560"/>
        <v>1.0011996999999999</v>
      </c>
      <c r="N1017" s="121">
        <f t="shared" si="554"/>
        <v>1.254669278886803</v>
      </c>
      <c r="O1017" s="114">
        <f t="shared" si="556"/>
        <v>1.2550812099999999</v>
      </c>
      <c r="P1017" s="114">
        <f t="shared" si="538"/>
        <v>969.67007914999999</v>
      </c>
      <c r="Q1017" s="11">
        <f t="shared" si="551"/>
        <v>0</v>
      </c>
      <c r="R1017" s="30">
        <f t="shared" si="547"/>
        <v>0</v>
      </c>
      <c r="S1017" s="8">
        <f t="shared" si="539"/>
        <v>0</v>
      </c>
      <c r="T1017" s="123">
        <f t="shared" si="548"/>
        <v>8.5599999999999996E-2</v>
      </c>
      <c r="U1017" s="122">
        <f t="shared" si="555"/>
        <v>3</v>
      </c>
      <c r="V1017" s="122">
        <v>252</v>
      </c>
      <c r="W1017" s="121">
        <f t="shared" si="540"/>
        <v>1.00097825</v>
      </c>
      <c r="X1017" s="114">
        <f t="shared" si="541"/>
        <v>0.94857975000000005</v>
      </c>
      <c r="Y1017" s="114">
        <f t="shared" si="542"/>
        <v>0</v>
      </c>
      <c r="Z1017" s="126" t="str">
        <f t="shared" si="552"/>
        <v>A+J=</v>
      </c>
      <c r="AA1017" s="119">
        <f t="shared" si="553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3">
        <f t="shared" si="543"/>
        <v>45194</v>
      </c>
      <c r="B1018" s="114">
        <f t="shared" si="535"/>
        <v>970.61865890000001</v>
      </c>
      <c r="C1018" s="114">
        <f t="shared" si="549"/>
        <v>772.59548739000002</v>
      </c>
      <c r="D1018" s="115">
        <f t="shared" si="544"/>
        <v>6667.94</v>
      </c>
      <c r="E1018" s="116">
        <f t="shared" si="557"/>
        <v>6683.28</v>
      </c>
      <c r="F1018" s="117">
        <f t="shared" si="558"/>
        <v>45158</v>
      </c>
      <c r="G1018" s="118">
        <f t="shared" si="536"/>
        <v>2.3005605929267148E-3</v>
      </c>
      <c r="H1018" s="119">
        <f t="shared" si="550"/>
        <v>45219</v>
      </c>
      <c r="I1018" s="119">
        <f t="shared" si="537"/>
        <v>45219</v>
      </c>
      <c r="J1018" s="120">
        <f t="shared" si="545"/>
        <v>21</v>
      </c>
      <c r="K1018" s="120">
        <f t="shared" si="559"/>
        <v>3</v>
      </c>
      <c r="L1018" s="8">
        <f t="shared" si="546"/>
        <v>1.0003283199999999</v>
      </c>
      <c r="M1018" s="121">
        <f t="shared" si="560"/>
        <v>1.0011996999999999</v>
      </c>
      <c r="N1018" s="121">
        <f t="shared" si="554"/>
        <v>1.254669278886803</v>
      </c>
      <c r="O1018" s="114">
        <f t="shared" si="556"/>
        <v>1.2550812099999999</v>
      </c>
      <c r="P1018" s="114">
        <f t="shared" si="538"/>
        <v>969.67007914999999</v>
      </c>
      <c r="Q1018" s="11">
        <f t="shared" si="551"/>
        <v>0</v>
      </c>
      <c r="R1018" s="30">
        <f t="shared" si="547"/>
        <v>0</v>
      </c>
      <c r="S1018" s="8">
        <f t="shared" si="539"/>
        <v>0</v>
      </c>
      <c r="T1018" s="123">
        <f t="shared" si="548"/>
        <v>8.5599999999999996E-2</v>
      </c>
      <c r="U1018" s="122">
        <f t="shared" si="555"/>
        <v>3</v>
      </c>
      <c r="V1018" s="122">
        <v>252</v>
      </c>
      <c r="W1018" s="121">
        <f t="shared" si="540"/>
        <v>1.00097825</v>
      </c>
      <c r="X1018" s="114">
        <f t="shared" si="541"/>
        <v>0.94857975000000005</v>
      </c>
      <c r="Y1018" s="114">
        <f t="shared" si="542"/>
        <v>0</v>
      </c>
      <c r="Z1018" s="126" t="str">
        <f t="shared" si="552"/>
        <v>A+J=</v>
      </c>
      <c r="AA1018" s="119">
        <f t="shared" si="553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3">
        <f t="shared" si="543"/>
        <v>45195</v>
      </c>
      <c r="B1019" s="114">
        <f t="shared" si="535"/>
        <v>971.04131279000001</v>
      </c>
      <c r="C1019" s="114">
        <f t="shared" si="549"/>
        <v>772.59548739000002</v>
      </c>
      <c r="D1019" s="115">
        <f t="shared" si="544"/>
        <v>6667.94</v>
      </c>
      <c r="E1019" s="116">
        <f t="shared" si="557"/>
        <v>6683.28</v>
      </c>
      <c r="F1019" s="117">
        <f t="shared" si="558"/>
        <v>45158</v>
      </c>
      <c r="G1019" s="118">
        <f t="shared" si="536"/>
        <v>2.3005605929267148E-3</v>
      </c>
      <c r="H1019" s="119">
        <f t="shared" si="550"/>
        <v>45219</v>
      </c>
      <c r="I1019" s="119">
        <f t="shared" si="537"/>
        <v>45219</v>
      </c>
      <c r="J1019" s="120">
        <f t="shared" si="545"/>
        <v>21</v>
      </c>
      <c r="K1019" s="120">
        <f t="shared" si="559"/>
        <v>4</v>
      </c>
      <c r="L1019" s="8">
        <f t="shared" si="546"/>
        <v>1.0004377900000001</v>
      </c>
      <c r="M1019" s="121">
        <f t="shared" si="560"/>
        <v>1.0011996999999999</v>
      </c>
      <c r="N1019" s="121">
        <f t="shared" si="554"/>
        <v>1.254669278886803</v>
      </c>
      <c r="O1019" s="114">
        <f t="shared" si="556"/>
        <v>1.2552185600000001</v>
      </c>
      <c r="P1019" s="114">
        <f t="shared" si="538"/>
        <v>969.77619514000003</v>
      </c>
      <c r="Q1019" s="11">
        <f t="shared" si="551"/>
        <v>0</v>
      </c>
      <c r="R1019" s="30">
        <f t="shared" si="547"/>
        <v>0</v>
      </c>
      <c r="S1019" s="8">
        <f t="shared" si="539"/>
        <v>0</v>
      </c>
      <c r="T1019" s="123">
        <f t="shared" si="548"/>
        <v>8.5599999999999996E-2</v>
      </c>
      <c r="U1019" s="122">
        <f t="shared" si="555"/>
        <v>4</v>
      </c>
      <c r="V1019" s="122">
        <v>252</v>
      </c>
      <c r="W1019" s="121">
        <f t="shared" si="540"/>
        <v>1.0013045460000001</v>
      </c>
      <c r="X1019" s="114">
        <f t="shared" si="541"/>
        <v>1.2651176500000001</v>
      </c>
      <c r="Y1019" s="114">
        <f t="shared" si="542"/>
        <v>0</v>
      </c>
      <c r="Z1019" s="126" t="str">
        <f t="shared" si="552"/>
        <v>A+J=</v>
      </c>
      <c r="AA1019" s="119">
        <f t="shared" si="553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3">
        <f t="shared" si="543"/>
        <v>45196</v>
      </c>
      <c r="B1020" s="114">
        <f t="shared" si="535"/>
        <v>971.46414648000007</v>
      </c>
      <c r="C1020" s="114">
        <f t="shared" si="549"/>
        <v>772.59548739000002</v>
      </c>
      <c r="D1020" s="115">
        <f t="shared" si="544"/>
        <v>6667.94</v>
      </c>
      <c r="E1020" s="116">
        <f t="shared" si="557"/>
        <v>6683.28</v>
      </c>
      <c r="F1020" s="117">
        <f t="shared" si="558"/>
        <v>45158</v>
      </c>
      <c r="G1020" s="118">
        <f t="shared" si="536"/>
        <v>2.3005605929267148E-3</v>
      </c>
      <c r="H1020" s="119">
        <f t="shared" si="550"/>
        <v>45219</v>
      </c>
      <c r="I1020" s="119">
        <f t="shared" si="537"/>
        <v>45219</v>
      </c>
      <c r="J1020" s="120">
        <f t="shared" si="545"/>
        <v>21</v>
      </c>
      <c r="K1020" s="120">
        <f t="shared" si="559"/>
        <v>5</v>
      </c>
      <c r="L1020" s="8">
        <f t="shared" si="546"/>
        <v>1.00054727</v>
      </c>
      <c r="M1020" s="121">
        <f t="shared" si="560"/>
        <v>1.0011996999999999</v>
      </c>
      <c r="N1020" s="121">
        <f t="shared" si="554"/>
        <v>1.254669278886803</v>
      </c>
      <c r="O1020" s="114">
        <f t="shared" si="556"/>
        <v>1.25535592</v>
      </c>
      <c r="P1020" s="114">
        <f t="shared" si="538"/>
        <v>969.88231886000005</v>
      </c>
      <c r="Q1020" s="11">
        <f t="shared" si="551"/>
        <v>0</v>
      </c>
      <c r="R1020" s="30">
        <f t="shared" si="547"/>
        <v>0</v>
      </c>
      <c r="S1020" s="8">
        <f t="shared" si="539"/>
        <v>0</v>
      </c>
      <c r="T1020" s="123">
        <f t="shared" si="548"/>
        <v>8.5599999999999996E-2</v>
      </c>
      <c r="U1020" s="122">
        <f t="shared" si="555"/>
        <v>5</v>
      </c>
      <c r="V1020" s="122">
        <v>252</v>
      </c>
      <c r="W1020" s="121">
        <f t="shared" si="540"/>
        <v>1.0016309480000001</v>
      </c>
      <c r="X1020" s="114">
        <f t="shared" si="541"/>
        <v>1.5818276200000001</v>
      </c>
      <c r="Y1020" s="114">
        <f t="shared" si="542"/>
        <v>0</v>
      </c>
      <c r="Z1020" s="126" t="str">
        <f t="shared" si="552"/>
        <v>A+J=</v>
      </c>
      <c r="AA1020" s="119">
        <f t="shared" si="553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3">
        <f t="shared" si="543"/>
        <v>45197</v>
      </c>
      <c r="B1021" s="114">
        <f t="shared" si="535"/>
        <v>971.88716097999998</v>
      </c>
      <c r="C1021" s="114">
        <f t="shared" si="549"/>
        <v>772.59548739000002</v>
      </c>
      <c r="D1021" s="115">
        <f t="shared" si="544"/>
        <v>6667.94</v>
      </c>
      <c r="E1021" s="116">
        <f t="shared" si="557"/>
        <v>6683.28</v>
      </c>
      <c r="F1021" s="117">
        <f t="shared" si="558"/>
        <v>45158</v>
      </c>
      <c r="G1021" s="118">
        <f t="shared" si="536"/>
        <v>2.3005605929267148E-3</v>
      </c>
      <c r="H1021" s="119">
        <f t="shared" si="550"/>
        <v>45219</v>
      </c>
      <c r="I1021" s="119">
        <f t="shared" si="537"/>
        <v>45219</v>
      </c>
      <c r="J1021" s="120">
        <f t="shared" si="545"/>
        <v>21</v>
      </c>
      <c r="K1021" s="120">
        <f t="shared" si="559"/>
        <v>6</v>
      </c>
      <c r="L1021" s="8">
        <f t="shared" si="546"/>
        <v>1.00065676</v>
      </c>
      <c r="M1021" s="121">
        <f t="shared" si="560"/>
        <v>1.0011996999999999</v>
      </c>
      <c r="N1021" s="121">
        <f t="shared" si="554"/>
        <v>1.254669278886803</v>
      </c>
      <c r="O1021" s="114">
        <f t="shared" si="556"/>
        <v>1.25549329</v>
      </c>
      <c r="P1021" s="114">
        <f t="shared" si="538"/>
        <v>969.98845029999995</v>
      </c>
      <c r="Q1021" s="11">
        <f t="shared" si="551"/>
        <v>0</v>
      </c>
      <c r="R1021" s="30">
        <f t="shared" si="547"/>
        <v>0</v>
      </c>
      <c r="S1021" s="8">
        <f t="shared" si="539"/>
        <v>0</v>
      </c>
      <c r="T1021" s="123">
        <f t="shared" si="548"/>
        <v>8.5599999999999996E-2</v>
      </c>
      <c r="U1021" s="122">
        <f t="shared" si="555"/>
        <v>6</v>
      </c>
      <c r="V1021" s="122">
        <v>252</v>
      </c>
      <c r="W1021" s="121">
        <f t="shared" si="540"/>
        <v>1.0019574570000001</v>
      </c>
      <c r="X1021" s="114">
        <f t="shared" si="541"/>
        <v>1.89871068</v>
      </c>
      <c r="Y1021" s="114">
        <f t="shared" si="542"/>
        <v>0</v>
      </c>
      <c r="Z1021" s="126" t="str">
        <f t="shared" si="552"/>
        <v>A+J=</v>
      </c>
      <c r="AA1021" s="119">
        <f t="shared" si="553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3">
        <f t="shared" si="543"/>
        <v>45198</v>
      </c>
      <c r="B1022" s="114">
        <f t="shared" si="535"/>
        <v>972.3103630899999</v>
      </c>
      <c r="C1022" s="114">
        <f t="shared" si="549"/>
        <v>772.59548739000002</v>
      </c>
      <c r="D1022" s="115">
        <f t="shared" si="544"/>
        <v>6667.94</v>
      </c>
      <c r="E1022" s="116">
        <f t="shared" si="557"/>
        <v>6683.28</v>
      </c>
      <c r="F1022" s="117">
        <f t="shared" si="558"/>
        <v>45158</v>
      </c>
      <c r="G1022" s="118">
        <f t="shared" si="536"/>
        <v>2.3005605929267148E-3</v>
      </c>
      <c r="H1022" s="119">
        <f t="shared" si="550"/>
        <v>45219</v>
      </c>
      <c r="I1022" s="119">
        <f t="shared" si="537"/>
        <v>45219</v>
      </c>
      <c r="J1022" s="120">
        <f t="shared" si="545"/>
        <v>21</v>
      </c>
      <c r="K1022" s="120">
        <f t="shared" si="559"/>
        <v>7</v>
      </c>
      <c r="L1022" s="8">
        <f t="shared" si="546"/>
        <v>1.00076626</v>
      </c>
      <c r="M1022" s="121">
        <f t="shared" si="560"/>
        <v>1.0011996999999999</v>
      </c>
      <c r="N1022" s="121">
        <f t="shared" si="554"/>
        <v>1.254669278886803</v>
      </c>
      <c r="O1022" s="114">
        <f t="shared" si="556"/>
        <v>1.2556306800000001</v>
      </c>
      <c r="P1022" s="114">
        <f t="shared" si="538"/>
        <v>970.09459718999994</v>
      </c>
      <c r="Q1022" s="11">
        <f t="shared" si="551"/>
        <v>0</v>
      </c>
      <c r="R1022" s="30">
        <f t="shared" si="547"/>
        <v>0</v>
      </c>
      <c r="S1022" s="8">
        <f t="shared" si="539"/>
        <v>0</v>
      </c>
      <c r="T1022" s="123">
        <f t="shared" si="548"/>
        <v>8.5599999999999996E-2</v>
      </c>
      <c r="U1022" s="122">
        <f t="shared" si="555"/>
        <v>7</v>
      </c>
      <c r="V1022" s="122">
        <v>252</v>
      </c>
      <c r="W1022" s="121">
        <f t="shared" si="540"/>
        <v>1.0022840719999999</v>
      </c>
      <c r="X1022" s="114">
        <f t="shared" si="541"/>
        <v>2.2157659000000001</v>
      </c>
      <c r="Y1022" s="114">
        <f t="shared" si="542"/>
        <v>0</v>
      </c>
      <c r="Z1022" s="126" t="str">
        <f t="shared" si="552"/>
        <v>A+J=</v>
      </c>
      <c r="AA1022" s="119">
        <f t="shared" si="553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3">
        <f t="shared" si="543"/>
        <v>45199</v>
      </c>
      <c r="B1023" s="114">
        <f t="shared" si="535"/>
        <v>972.73375385999998</v>
      </c>
      <c r="C1023" s="114">
        <f t="shared" si="549"/>
        <v>772.59548739000002</v>
      </c>
      <c r="D1023" s="115">
        <f t="shared" si="544"/>
        <v>6667.94</v>
      </c>
      <c r="E1023" s="116">
        <f t="shared" si="557"/>
        <v>6683.28</v>
      </c>
      <c r="F1023" s="117">
        <f t="shared" si="558"/>
        <v>45158</v>
      </c>
      <c r="G1023" s="118">
        <f t="shared" si="536"/>
        <v>2.3005605929267148E-3</v>
      </c>
      <c r="H1023" s="119">
        <f t="shared" si="550"/>
        <v>45219</v>
      </c>
      <c r="I1023" s="119">
        <f t="shared" si="537"/>
        <v>45219</v>
      </c>
      <c r="J1023" s="120">
        <f t="shared" si="545"/>
        <v>21</v>
      </c>
      <c r="K1023" s="120">
        <f t="shared" si="559"/>
        <v>8</v>
      </c>
      <c r="L1023" s="8">
        <f t="shared" si="546"/>
        <v>1.0008757800000001</v>
      </c>
      <c r="M1023" s="121">
        <f t="shared" si="560"/>
        <v>1.0011996999999999</v>
      </c>
      <c r="N1023" s="121">
        <f t="shared" si="554"/>
        <v>1.254669278886803</v>
      </c>
      <c r="O1023" s="114">
        <f t="shared" si="556"/>
        <v>1.2557680899999999</v>
      </c>
      <c r="P1023" s="114">
        <f t="shared" si="538"/>
        <v>970.20075954000004</v>
      </c>
      <c r="Q1023" s="11">
        <f t="shared" si="551"/>
        <v>0</v>
      </c>
      <c r="R1023" s="30">
        <f t="shared" si="547"/>
        <v>0</v>
      </c>
      <c r="S1023" s="8">
        <f t="shared" si="539"/>
        <v>0</v>
      </c>
      <c r="T1023" s="123">
        <f t="shared" si="548"/>
        <v>8.5599999999999996E-2</v>
      </c>
      <c r="U1023" s="122">
        <f t="shared" si="555"/>
        <v>8</v>
      </c>
      <c r="V1023" s="122">
        <v>252</v>
      </c>
      <c r="W1023" s="121">
        <f t="shared" si="540"/>
        <v>1.002610794</v>
      </c>
      <c r="X1023" s="114">
        <f t="shared" si="541"/>
        <v>2.5329943199999998</v>
      </c>
      <c r="Y1023" s="114">
        <f t="shared" si="542"/>
        <v>0</v>
      </c>
      <c r="Z1023" s="126" t="str">
        <f t="shared" si="552"/>
        <v>A+J=</v>
      </c>
      <c r="AA1023" s="119">
        <f t="shared" si="553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3">
        <f t="shared" si="543"/>
        <v>45200</v>
      </c>
      <c r="B1024" s="114">
        <f t="shared" si="535"/>
        <v>972.73375385999998</v>
      </c>
      <c r="C1024" s="114">
        <f t="shared" si="549"/>
        <v>772.59548739000002</v>
      </c>
      <c r="D1024" s="115">
        <f t="shared" si="544"/>
        <v>6667.94</v>
      </c>
      <c r="E1024" s="116">
        <f t="shared" si="557"/>
        <v>6683.28</v>
      </c>
      <c r="F1024" s="117">
        <f t="shared" si="558"/>
        <v>45158</v>
      </c>
      <c r="G1024" s="118">
        <f t="shared" si="536"/>
        <v>2.3005605929267148E-3</v>
      </c>
      <c r="H1024" s="119">
        <f t="shared" si="550"/>
        <v>45219</v>
      </c>
      <c r="I1024" s="119">
        <f t="shared" si="537"/>
        <v>45219</v>
      </c>
      <c r="J1024" s="120">
        <f t="shared" si="545"/>
        <v>21</v>
      </c>
      <c r="K1024" s="120">
        <f t="shared" si="559"/>
        <v>8</v>
      </c>
      <c r="L1024" s="8">
        <f t="shared" si="546"/>
        <v>1.0008757800000001</v>
      </c>
      <c r="M1024" s="121">
        <f t="shared" si="560"/>
        <v>1.0011996999999999</v>
      </c>
      <c r="N1024" s="121">
        <f t="shared" si="554"/>
        <v>1.254669278886803</v>
      </c>
      <c r="O1024" s="114">
        <f t="shared" si="556"/>
        <v>1.2557680899999999</v>
      </c>
      <c r="P1024" s="114">
        <f t="shared" si="538"/>
        <v>970.20075954000004</v>
      </c>
      <c r="Q1024" s="11">
        <f t="shared" si="551"/>
        <v>0</v>
      </c>
      <c r="R1024" s="30">
        <f t="shared" si="547"/>
        <v>0</v>
      </c>
      <c r="S1024" s="8">
        <f t="shared" si="539"/>
        <v>0</v>
      </c>
      <c r="T1024" s="123">
        <f t="shared" si="548"/>
        <v>8.5599999999999996E-2</v>
      </c>
      <c r="U1024" s="122">
        <f t="shared" si="555"/>
        <v>8</v>
      </c>
      <c r="V1024" s="122">
        <v>252</v>
      </c>
      <c r="W1024" s="121">
        <f t="shared" si="540"/>
        <v>1.002610794</v>
      </c>
      <c r="X1024" s="114">
        <f t="shared" si="541"/>
        <v>2.5329943199999998</v>
      </c>
      <c r="Y1024" s="114">
        <f t="shared" si="542"/>
        <v>0</v>
      </c>
      <c r="Z1024" s="126" t="str">
        <f t="shared" si="552"/>
        <v>A+J=</v>
      </c>
      <c r="AA1024" s="119">
        <f t="shared" si="553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3">
        <f t="shared" si="543"/>
        <v>45201</v>
      </c>
      <c r="B1025" s="114">
        <f t="shared" si="535"/>
        <v>972.73375385999998</v>
      </c>
      <c r="C1025" s="114">
        <f t="shared" si="549"/>
        <v>772.59548739000002</v>
      </c>
      <c r="D1025" s="115">
        <f t="shared" si="544"/>
        <v>6667.94</v>
      </c>
      <c r="E1025" s="116">
        <f t="shared" si="557"/>
        <v>6683.28</v>
      </c>
      <c r="F1025" s="117">
        <f t="shared" si="558"/>
        <v>45158</v>
      </c>
      <c r="G1025" s="118">
        <f t="shared" si="536"/>
        <v>2.3005605929267148E-3</v>
      </c>
      <c r="H1025" s="119">
        <f t="shared" si="550"/>
        <v>45219</v>
      </c>
      <c r="I1025" s="119">
        <f t="shared" si="537"/>
        <v>45219</v>
      </c>
      <c r="J1025" s="120">
        <f t="shared" si="545"/>
        <v>21</v>
      </c>
      <c r="K1025" s="120">
        <f t="shared" si="559"/>
        <v>8</v>
      </c>
      <c r="L1025" s="8">
        <f t="shared" si="546"/>
        <v>1.0008757800000001</v>
      </c>
      <c r="M1025" s="121">
        <f t="shared" si="560"/>
        <v>1.0011996999999999</v>
      </c>
      <c r="N1025" s="121">
        <f t="shared" si="554"/>
        <v>1.254669278886803</v>
      </c>
      <c r="O1025" s="114">
        <f t="shared" si="556"/>
        <v>1.2557680899999999</v>
      </c>
      <c r="P1025" s="114">
        <f t="shared" si="538"/>
        <v>970.20075954000004</v>
      </c>
      <c r="Q1025" s="11">
        <f t="shared" si="551"/>
        <v>0</v>
      </c>
      <c r="R1025" s="30">
        <f t="shared" si="547"/>
        <v>0</v>
      </c>
      <c r="S1025" s="8">
        <f t="shared" si="539"/>
        <v>0</v>
      </c>
      <c r="T1025" s="123">
        <f t="shared" si="548"/>
        <v>8.5599999999999996E-2</v>
      </c>
      <c r="U1025" s="122">
        <f t="shared" si="555"/>
        <v>8</v>
      </c>
      <c r="V1025" s="122">
        <v>252</v>
      </c>
      <c r="W1025" s="121">
        <f t="shared" si="540"/>
        <v>1.002610794</v>
      </c>
      <c r="X1025" s="114">
        <f t="shared" si="541"/>
        <v>2.5329943199999998</v>
      </c>
      <c r="Y1025" s="114">
        <f t="shared" si="542"/>
        <v>0</v>
      </c>
      <c r="Z1025" s="126" t="str">
        <f t="shared" si="552"/>
        <v>A+J=</v>
      </c>
      <c r="AA1025" s="119">
        <f t="shared" si="553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3">
        <f t="shared" si="543"/>
        <v>45202</v>
      </c>
      <c r="B1026" s="114">
        <f t="shared" si="535"/>
        <v>973.15731684000002</v>
      </c>
      <c r="C1026" s="114">
        <f t="shared" si="549"/>
        <v>772.59548739000002</v>
      </c>
      <c r="D1026" s="115">
        <f t="shared" si="544"/>
        <v>6667.94</v>
      </c>
      <c r="E1026" s="116">
        <f t="shared" si="557"/>
        <v>6683.28</v>
      </c>
      <c r="F1026" s="117">
        <f t="shared" si="558"/>
        <v>45158</v>
      </c>
      <c r="G1026" s="118">
        <f t="shared" si="536"/>
        <v>2.3005605929267148E-3</v>
      </c>
      <c r="H1026" s="119">
        <f t="shared" si="550"/>
        <v>45219</v>
      </c>
      <c r="I1026" s="119">
        <f t="shared" si="537"/>
        <v>45219</v>
      </c>
      <c r="J1026" s="120">
        <f t="shared" si="545"/>
        <v>21</v>
      </c>
      <c r="K1026" s="120">
        <f t="shared" si="559"/>
        <v>9</v>
      </c>
      <c r="L1026" s="8">
        <f t="shared" si="546"/>
        <v>1.0009853</v>
      </c>
      <c r="M1026" s="121">
        <f t="shared" si="560"/>
        <v>1.0011996999999999</v>
      </c>
      <c r="N1026" s="121">
        <f t="shared" si="554"/>
        <v>1.254669278886803</v>
      </c>
      <c r="O1026" s="114">
        <f t="shared" si="556"/>
        <v>1.2559054999999999</v>
      </c>
      <c r="P1026" s="114">
        <f t="shared" si="538"/>
        <v>970.30692188</v>
      </c>
      <c r="Q1026" s="11">
        <f t="shared" si="551"/>
        <v>0</v>
      </c>
      <c r="R1026" s="30">
        <f t="shared" si="547"/>
        <v>0</v>
      </c>
      <c r="S1026" s="8">
        <f t="shared" si="539"/>
        <v>0</v>
      </c>
      <c r="T1026" s="123">
        <f t="shared" si="548"/>
        <v>8.5599999999999996E-2</v>
      </c>
      <c r="U1026" s="122">
        <f t="shared" si="555"/>
        <v>9</v>
      </c>
      <c r="V1026" s="122">
        <v>252</v>
      </c>
      <c r="W1026" s="121">
        <f t="shared" si="540"/>
        <v>1.0029376219999999</v>
      </c>
      <c r="X1026" s="114">
        <f t="shared" si="541"/>
        <v>2.85039496</v>
      </c>
      <c r="Y1026" s="114">
        <f t="shared" si="542"/>
        <v>0</v>
      </c>
      <c r="Z1026" s="126" t="str">
        <f t="shared" si="552"/>
        <v>A+J=</v>
      </c>
      <c r="AA1026" s="119">
        <f t="shared" si="553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3">
        <f t="shared" si="543"/>
        <v>45203</v>
      </c>
      <c r="B1027" s="114">
        <f t="shared" si="535"/>
        <v>973.58107533999998</v>
      </c>
      <c r="C1027" s="114">
        <f t="shared" si="549"/>
        <v>772.59548739000002</v>
      </c>
      <c r="D1027" s="115">
        <f t="shared" si="544"/>
        <v>6667.94</v>
      </c>
      <c r="E1027" s="116">
        <f t="shared" si="557"/>
        <v>6683.28</v>
      </c>
      <c r="F1027" s="117">
        <f t="shared" si="558"/>
        <v>45158</v>
      </c>
      <c r="G1027" s="118">
        <f t="shared" si="536"/>
        <v>2.3005605929267148E-3</v>
      </c>
      <c r="H1027" s="119">
        <f t="shared" si="550"/>
        <v>45219</v>
      </c>
      <c r="I1027" s="119">
        <f t="shared" si="537"/>
        <v>45219</v>
      </c>
      <c r="J1027" s="120">
        <f t="shared" si="545"/>
        <v>21</v>
      </c>
      <c r="K1027" s="120">
        <f t="shared" si="559"/>
        <v>10</v>
      </c>
      <c r="L1027" s="8">
        <f t="shared" si="546"/>
        <v>1.0010948399999999</v>
      </c>
      <c r="M1027" s="121">
        <f t="shared" si="560"/>
        <v>1.0011996999999999</v>
      </c>
      <c r="N1027" s="121">
        <f t="shared" si="554"/>
        <v>1.254669278886803</v>
      </c>
      <c r="O1027" s="114">
        <f t="shared" si="556"/>
        <v>1.2560429399999999</v>
      </c>
      <c r="P1027" s="114">
        <f t="shared" si="538"/>
        <v>970.41310740999995</v>
      </c>
      <c r="Q1027" s="11">
        <f t="shared" si="551"/>
        <v>0</v>
      </c>
      <c r="R1027" s="30">
        <f t="shared" si="547"/>
        <v>0</v>
      </c>
      <c r="S1027" s="8">
        <f t="shared" si="539"/>
        <v>0</v>
      </c>
      <c r="T1027" s="123">
        <f t="shared" si="548"/>
        <v>8.5599999999999996E-2</v>
      </c>
      <c r="U1027" s="122">
        <f t="shared" si="555"/>
        <v>10</v>
      </c>
      <c r="V1027" s="122">
        <v>252</v>
      </c>
      <c r="W1027" s="121">
        <f t="shared" si="540"/>
        <v>1.003264556</v>
      </c>
      <c r="X1027" s="114">
        <f t="shared" si="541"/>
        <v>3.1679679300000001</v>
      </c>
      <c r="Y1027" s="114">
        <f t="shared" si="542"/>
        <v>0</v>
      </c>
      <c r="Z1027" s="126" t="str">
        <f t="shared" si="552"/>
        <v>A+J=</v>
      </c>
      <c r="AA1027" s="119">
        <f t="shared" si="553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3">
        <f t="shared" si="543"/>
        <v>45204</v>
      </c>
      <c r="B1028" s="114">
        <f t="shared" si="535"/>
        <v>974.00501583000005</v>
      </c>
      <c r="C1028" s="114">
        <f t="shared" si="549"/>
        <v>772.59548739000002</v>
      </c>
      <c r="D1028" s="115">
        <f t="shared" si="544"/>
        <v>6667.94</v>
      </c>
      <c r="E1028" s="116">
        <f t="shared" si="557"/>
        <v>6683.28</v>
      </c>
      <c r="F1028" s="117">
        <f t="shared" si="558"/>
        <v>45158</v>
      </c>
      <c r="G1028" s="118">
        <f t="shared" si="536"/>
        <v>2.3005605929267148E-3</v>
      </c>
      <c r="H1028" s="119">
        <f t="shared" si="550"/>
        <v>45219</v>
      </c>
      <c r="I1028" s="119">
        <f t="shared" si="537"/>
        <v>45219</v>
      </c>
      <c r="J1028" s="120">
        <f t="shared" si="545"/>
        <v>21</v>
      </c>
      <c r="K1028" s="120">
        <f t="shared" si="559"/>
        <v>11</v>
      </c>
      <c r="L1028" s="8">
        <f t="shared" si="546"/>
        <v>1.0012043900000001</v>
      </c>
      <c r="M1028" s="121">
        <f t="shared" si="560"/>
        <v>1.0011996999999999</v>
      </c>
      <c r="N1028" s="121">
        <f t="shared" si="554"/>
        <v>1.254669278886803</v>
      </c>
      <c r="O1028" s="114">
        <f t="shared" si="556"/>
        <v>1.2561803899999999</v>
      </c>
      <c r="P1028" s="114">
        <f t="shared" si="538"/>
        <v>970.51930066</v>
      </c>
      <c r="Q1028" s="11">
        <f t="shared" si="551"/>
        <v>0</v>
      </c>
      <c r="R1028" s="30">
        <f t="shared" si="547"/>
        <v>0</v>
      </c>
      <c r="S1028" s="8">
        <f t="shared" si="539"/>
        <v>0</v>
      </c>
      <c r="T1028" s="123">
        <f t="shared" si="548"/>
        <v>8.5599999999999996E-2</v>
      </c>
      <c r="U1028" s="122">
        <f t="shared" si="555"/>
        <v>11</v>
      </c>
      <c r="V1028" s="122">
        <v>252</v>
      </c>
      <c r="W1028" s="121">
        <f t="shared" si="540"/>
        <v>1.0035915980000001</v>
      </c>
      <c r="X1028" s="114">
        <f t="shared" si="541"/>
        <v>3.4857151700000002</v>
      </c>
      <c r="Y1028" s="114">
        <f t="shared" si="542"/>
        <v>0</v>
      </c>
      <c r="Z1028" s="126" t="str">
        <f t="shared" si="552"/>
        <v>A+J=</v>
      </c>
      <c r="AA1028" s="119">
        <f t="shared" si="553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3">
        <f t="shared" si="543"/>
        <v>45205</v>
      </c>
      <c r="B1029" s="114">
        <f t="shared" si="535"/>
        <v>974.42913546</v>
      </c>
      <c r="C1029" s="114">
        <f t="shared" si="549"/>
        <v>772.59548739000002</v>
      </c>
      <c r="D1029" s="115">
        <f t="shared" si="544"/>
        <v>6667.94</v>
      </c>
      <c r="E1029" s="116">
        <f t="shared" si="557"/>
        <v>6683.28</v>
      </c>
      <c r="F1029" s="117">
        <f t="shared" si="558"/>
        <v>45158</v>
      </c>
      <c r="G1029" s="118">
        <f t="shared" si="536"/>
        <v>2.3005605929267148E-3</v>
      </c>
      <c r="H1029" s="119">
        <f t="shared" si="550"/>
        <v>45219</v>
      </c>
      <c r="I1029" s="119">
        <f t="shared" si="537"/>
        <v>45219</v>
      </c>
      <c r="J1029" s="120">
        <f t="shared" si="545"/>
        <v>21</v>
      </c>
      <c r="K1029" s="120">
        <f t="shared" si="559"/>
        <v>12</v>
      </c>
      <c r="L1029" s="8">
        <f t="shared" si="546"/>
        <v>1.0013139499999999</v>
      </c>
      <c r="M1029" s="121">
        <f t="shared" si="560"/>
        <v>1.0011996999999999</v>
      </c>
      <c r="N1029" s="121">
        <f t="shared" si="554"/>
        <v>1.254669278886803</v>
      </c>
      <c r="O1029" s="114">
        <f t="shared" si="556"/>
        <v>1.2563178500000001</v>
      </c>
      <c r="P1029" s="114">
        <f t="shared" si="538"/>
        <v>970.62550163000003</v>
      </c>
      <c r="Q1029" s="11">
        <f t="shared" si="551"/>
        <v>0</v>
      </c>
      <c r="R1029" s="30">
        <f t="shared" si="547"/>
        <v>0</v>
      </c>
      <c r="S1029" s="8">
        <f t="shared" si="539"/>
        <v>0</v>
      </c>
      <c r="T1029" s="123">
        <f t="shared" si="548"/>
        <v>8.5599999999999996E-2</v>
      </c>
      <c r="U1029" s="122">
        <f t="shared" si="555"/>
        <v>12</v>
      </c>
      <c r="V1029" s="122">
        <v>252</v>
      </c>
      <c r="W1029" s="121">
        <f t="shared" si="540"/>
        <v>1.003918745</v>
      </c>
      <c r="X1029" s="114">
        <f t="shared" si="541"/>
        <v>3.8036338299999999</v>
      </c>
      <c r="Y1029" s="114">
        <f t="shared" si="542"/>
        <v>0</v>
      </c>
      <c r="Z1029" s="126" t="str">
        <f t="shared" si="552"/>
        <v>A+J=</v>
      </c>
      <c r="AA1029" s="119">
        <f t="shared" si="553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3">
        <f t="shared" si="543"/>
        <v>45206</v>
      </c>
      <c r="B1030" s="114">
        <f t="shared" si="535"/>
        <v>974.85344493000002</v>
      </c>
      <c r="C1030" s="114">
        <f t="shared" si="549"/>
        <v>772.59548739000002</v>
      </c>
      <c r="D1030" s="115">
        <f t="shared" si="544"/>
        <v>6667.94</v>
      </c>
      <c r="E1030" s="116">
        <f t="shared" si="557"/>
        <v>6683.28</v>
      </c>
      <c r="F1030" s="117">
        <f t="shared" si="558"/>
        <v>45158</v>
      </c>
      <c r="G1030" s="118">
        <f t="shared" si="536"/>
        <v>2.3005605929267148E-3</v>
      </c>
      <c r="H1030" s="119">
        <f t="shared" si="550"/>
        <v>45219</v>
      </c>
      <c r="I1030" s="119">
        <f t="shared" si="537"/>
        <v>45219</v>
      </c>
      <c r="J1030" s="120">
        <f t="shared" si="545"/>
        <v>21</v>
      </c>
      <c r="K1030" s="120">
        <f t="shared" si="559"/>
        <v>13</v>
      </c>
      <c r="L1030" s="8">
        <f t="shared" si="546"/>
        <v>1.0014235300000001</v>
      </c>
      <c r="M1030" s="121">
        <f t="shared" si="560"/>
        <v>1.0011996999999999</v>
      </c>
      <c r="N1030" s="121">
        <f t="shared" si="554"/>
        <v>1.254669278886803</v>
      </c>
      <c r="O1030" s="114">
        <f t="shared" si="556"/>
        <v>1.2564553300000001</v>
      </c>
      <c r="P1030" s="114">
        <f t="shared" si="538"/>
        <v>970.73171806000005</v>
      </c>
      <c r="Q1030" s="11">
        <f t="shared" si="551"/>
        <v>0</v>
      </c>
      <c r="R1030" s="30">
        <f t="shared" si="547"/>
        <v>0</v>
      </c>
      <c r="S1030" s="8">
        <f t="shared" si="539"/>
        <v>0</v>
      </c>
      <c r="T1030" s="123">
        <f t="shared" si="548"/>
        <v>8.5599999999999996E-2</v>
      </c>
      <c r="U1030" s="122">
        <f t="shared" si="555"/>
        <v>13</v>
      </c>
      <c r="V1030" s="122">
        <v>252</v>
      </c>
      <c r="W1030" s="121">
        <f t="shared" si="540"/>
        <v>1.004246</v>
      </c>
      <c r="X1030" s="114">
        <f t="shared" si="541"/>
        <v>4.1217268699999998</v>
      </c>
      <c r="Y1030" s="114">
        <f t="shared" si="542"/>
        <v>0</v>
      </c>
      <c r="Z1030" s="126" t="str">
        <f t="shared" si="552"/>
        <v>A+J=</v>
      </c>
      <c r="AA1030" s="119">
        <f t="shared" si="553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3">
        <f t="shared" si="543"/>
        <v>45207</v>
      </c>
      <c r="B1031" s="114">
        <f t="shared" si="535"/>
        <v>974.85344493000002</v>
      </c>
      <c r="C1031" s="114">
        <f t="shared" si="549"/>
        <v>772.59548739000002</v>
      </c>
      <c r="D1031" s="115">
        <f t="shared" si="544"/>
        <v>6667.94</v>
      </c>
      <c r="E1031" s="116">
        <f t="shared" si="557"/>
        <v>6683.28</v>
      </c>
      <c r="F1031" s="117">
        <f t="shared" si="558"/>
        <v>45158</v>
      </c>
      <c r="G1031" s="118">
        <f t="shared" si="536"/>
        <v>2.3005605929267148E-3</v>
      </c>
      <c r="H1031" s="119">
        <f t="shared" si="550"/>
        <v>45219</v>
      </c>
      <c r="I1031" s="119">
        <f t="shared" si="537"/>
        <v>45219</v>
      </c>
      <c r="J1031" s="120">
        <f t="shared" si="545"/>
        <v>21</v>
      </c>
      <c r="K1031" s="120">
        <f t="shared" si="559"/>
        <v>13</v>
      </c>
      <c r="L1031" s="8">
        <f t="shared" si="546"/>
        <v>1.0014235300000001</v>
      </c>
      <c r="M1031" s="121">
        <f t="shared" si="560"/>
        <v>1.0011996999999999</v>
      </c>
      <c r="N1031" s="121">
        <f t="shared" si="554"/>
        <v>1.254669278886803</v>
      </c>
      <c r="O1031" s="114">
        <f t="shared" si="556"/>
        <v>1.2564553300000001</v>
      </c>
      <c r="P1031" s="114">
        <f t="shared" si="538"/>
        <v>970.73171806000005</v>
      </c>
      <c r="Q1031" s="11">
        <f t="shared" si="551"/>
        <v>0</v>
      </c>
      <c r="R1031" s="30">
        <f t="shared" si="547"/>
        <v>0</v>
      </c>
      <c r="S1031" s="8">
        <f t="shared" si="539"/>
        <v>0</v>
      </c>
      <c r="T1031" s="123">
        <f t="shared" si="548"/>
        <v>8.5599999999999996E-2</v>
      </c>
      <c r="U1031" s="122">
        <f t="shared" si="555"/>
        <v>13</v>
      </c>
      <c r="V1031" s="122">
        <v>252</v>
      </c>
      <c r="W1031" s="121">
        <f t="shared" si="540"/>
        <v>1.004246</v>
      </c>
      <c r="X1031" s="114">
        <f t="shared" si="541"/>
        <v>4.1217268699999998</v>
      </c>
      <c r="Y1031" s="114">
        <f t="shared" si="542"/>
        <v>0</v>
      </c>
      <c r="Z1031" s="126" t="str">
        <f t="shared" si="552"/>
        <v>A+J=</v>
      </c>
      <c r="AA1031" s="119">
        <f t="shared" si="553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3">
        <f t="shared" si="543"/>
        <v>45208</v>
      </c>
      <c r="B1032" s="114">
        <f t="shared" si="535"/>
        <v>974.85344493000002</v>
      </c>
      <c r="C1032" s="114">
        <f t="shared" si="549"/>
        <v>772.59548739000002</v>
      </c>
      <c r="D1032" s="115">
        <f t="shared" si="544"/>
        <v>6667.94</v>
      </c>
      <c r="E1032" s="116">
        <f t="shared" si="557"/>
        <v>6683.28</v>
      </c>
      <c r="F1032" s="117">
        <f t="shared" si="558"/>
        <v>45158</v>
      </c>
      <c r="G1032" s="118">
        <f t="shared" si="536"/>
        <v>2.3005605929267148E-3</v>
      </c>
      <c r="H1032" s="119">
        <f t="shared" si="550"/>
        <v>45219</v>
      </c>
      <c r="I1032" s="119">
        <f t="shared" si="537"/>
        <v>45219</v>
      </c>
      <c r="J1032" s="120">
        <f t="shared" si="545"/>
        <v>21</v>
      </c>
      <c r="K1032" s="120">
        <f t="shared" si="559"/>
        <v>13</v>
      </c>
      <c r="L1032" s="8">
        <f t="shared" si="546"/>
        <v>1.0014235300000001</v>
      </c>
      <c r="M1032" s="121">
        <f t="shared" si="560"/>
        <v>1.0011996999999999</v>
      </c>
      <c r="N1032" s="121">
        <f t="shared" si="554"/>
        <v>1.254669278886803</v>
      </c>
      <c r="O1032" s="114">
        <f t="shared" si="556"/>
        <v>1.2564553300000001</v>
      </c>
      <c r="P1032" s="114">
        <f t="shared" si="538"/>
        <v>970.73171806000005</v>
      </c>
      <c r="Q1032" s="11">
        <f t="shared" si="551"/>
        <v>0</v>
      </c>
      <c r="R1032" s="30">
        <f t="shared" si="547"/>
        <v>0</v>
      </c>
      <c r="S1032" s="8">
        <f t="shared" si="539"/>
        <v>0</v>
      </c>
      <c r="T1032" s="123">
        <f t="shared" si="548"/>
        <v>8.5599999999999996E-2</v>
      </c>
      <c r="U1032" s="122">
        <f t="shared" si="555"/>
        <v>13</v>
      </c>
      <c r="V1032" s="122">
        <v>252</v>
      </c>
      <c r="W1032" s="121">
        <f t="shared" si="540"/>
        <v>1.004246</v>
      </c>
      <c r="X1032" s="114">
        <f t="shared" si="541"/>
        <v>4.1217268699999998</v>
      </c>
      <c r="Y1032" s="114">
        <f t="shared" si="542"/>
        <v>0</v>
      </c>
      <c r="Z1032" s="126" t="str">
        <f t="shared" si="552"/>
        <v>A+J=</v>
      </c>
      <c r="AA1032" s="119">
        <f t="shared" si="553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3">
        <f t="shared" si="543"/>
        <v>45209</v>
      </c>
      <c r="B1033" s="114">
        <f t="shared" si="535"/>
        <v>975.27793459000009</v>
      </c>
      <c r="C1033" s="114">
        <f t="shared" si="549"/>
        <v>772.59548739000002</v>
      </c>
      <c r="D1033" s="115">
        <f t="shared" si="544"/>
        <v>6667.94</v>
      </c>
      <c r="E1033" s="116">
        <f t="shared" si="557"/>
        <v>6683.28</v>
      </c>
      <c r="F1033" s="117">
        <f t="shared" si="558"/>
        <v>45158</v>
      </c>
      <c r="G1033" s="118">
        <f t="shared" si="536"/>
        <v>2.3005605929267148E-3</v>
      </c>
      <c r="H1033" s="119">
        <f t="shared" si="550"/>
        <v>45219</v>
      </c>
      <c r="I1033" s="119">
        <f t="shared" si="537"/>
        <v>45219</v>
      </c>
      <c r="J1033" s="120">
        <f t="shared" si="545"/>
        <v>21</v>
      </c>
      <c r="K1033" s="120">
        <f t="shared" si="559"/>
        <v>14</v>
      </c>
      <c r="L1033" s="8">
        <f t="shared" si="546"/>
        <v>1.00153311</v>
      </c>
      <c r="M1033" s="121">
        <f t="shared" si="560"/>
        <v>1.0011996999999999</v>
      </c>
      <c r="N1033" s="121">
        <f t="shared" si="554"/>
        <v>1.254669278886803</v>
      </c>
      <c r="O1033" s="114">
        <f t="shared" si="556"/>
        <v>1.2565928200000001</v>
      </c>
      <c r="P1033" s="114">
        <f t="shared" si="538"/>
        <v>970.83794221000005</v>
      </c>
      <c r="Q1033" s="11">
        <f t="shared" si="551"/>
        <v>0</v>
      </c>
      <c r="R1033" s="30">
        <f t="shared" si="547"/>
        <v>0</v>
      </c>
      <c r="S1033" s="8">
        <f t="shared" si="539"/>
        <v>0</v>
      </c>
      <c r="T1033" s="123">
        <f t="shared" si="548"/>
        <v>8.5599999999999996E-2</v>
      </c>
      <c r="U1033" s="122">
        <f t="shared" si="555"/>
        <v>14</v>
      </c>
      <c r="V1033" s="122">
        <v>252</v>
      </c>
      <c r="W1033" s="121">
        <f t="shared" si="540"/>
        <v>1.0045733610000001</v>
      </c>
      <c r="X1033" s="114">
        <f t="shared" si="541"/>
        <v>4.4399923799999996</v>
      </c>
      <c r="Y1033" s="114">
        <f t="shared" si="542"/>
        <v>0</v>
      </c>
      <c r="Z1033" s="126" t="str">
        <f t="shared" si="552"/>
        <v>A+J=</v>
      </c>
      <c r="AA1033" s="119">
        <f t="shared" si="553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3">
        <f t="shared" si="543"/>
        <v>45210</v>
      </c>
      <c r="B1034" s="114">
        <f t="shared" ref="B1034:B1097" si="561">(P1034+X1034)</f>
        <v>975.70261321999999</v>
      </c>
      <c r="C1034" s="114">
        <f t="shared" si="549"/>
        <v>772.59548739000002</v>
      </c>
      <c r="D1034" s="115">
        <f t="shared" si="544"/>
        <v>6667.94</v>
      </c>
      <c r="E1034" s="116">
        <f t="shared" si="557"/>
        <v>6683.28</v>
      </c>
      <c r="F1034" s="117">
        <f t="shared" si="558"/>
        <v>45158</v>
      </c>
      <c r="G1034" s="118">
        <f t="shared" ref="G1034:G1097" si="562">(E1034/D1034)-1</f>
        <v>2.3005605929267148E-3</v>
      </c>
      <c r="H1034" s="119">
        <f t="shared" si="550"/>
        <v>45219</v>
      </c>
      <c r="I1034" s="119">
        <f t="shared" ref="I1034:I1097" si="563">IF(A1034&gt;I1033,H1034,I1033)</f>
        <v>45219</v>
      </c>
      <c r="J1034" s="120">
        <f t="shared" si="545"/>
        <v>21</v>
      </c>
      <c r="K1034" s="120">
        <f t="shared" si="559"/>
        <v>15</v>
      </c>
      <c r="L1034" s="8">
        <f t="shared" si="546"/>
        <v>1.00164271</v>
      </c>
      <c r="M1034" s="121">
        <f t="shared" si="560"/>
        <v>1.0011996999999999</v>
      </c>
      <c r="N1034" s="121">
        <f t="shared" si="554"/>
        <v>1.254669278886803</v>
      </c>
      <c r="O1034" s="114">
        <f t="shared" si="556"/>
        <v>1.2567303299999999</v>
      </c>
      <c r="P1034" s="114">
        <f t="shared" ref="P1034:P1097" si="564">TRUNC(C1034*O1034,8)</f>
        <v>970.94418182000004</v>
      </c>
      <c r="Q1034" s="11">
        <f t="shared" si="551"/>
        <v>0</v>
      </c>
      <c r="R1034" s="30">
        <f t="shared" si="547"/>
        <v>0</v>
      </c>
      <c r="S1034" s="8">
        <f t="shared" ref="S1034:S1097" si="565">IF(R1034&gt;0,TRUNC(R1034*P1034,8),0)</f>
        <v>0</v>
      </c>
      <c r="T1034" s="123">
        <f t="shared" si="548"/>
        <v>8.5599999999999996E-2</v>
      </c>
      <c r="U1034" s="122">
        <f t="shared" si="555"/>
        <v>15</v>
      </c>
      <c r="V1034" s="122">
        <v>252</v>
      </c>
      <c r="W1034" s="121">
        <f t="shared" ref="W1034:W1097" si="566">ROUND((1+T1034)^TRUNC((U1034/V1034),9),9)</f>
        <v>1.0049008290000001</v>
      </c>
      <c r="X1034" s="114">
        <f t="shared" ref="X1034:X1097" si="567">TRUNC((P1034*(W1034-1)),8)</f>
        <v>4.7584314000000001</v>
      </c>
      <c r="Y1034" s="114">
        <f t="shared" ref="Y1034:Y1097" si="568">IF(Q1034&gt;0,S1034+X1034,0)</f>
        <v>0</v>
      </c>
      <c r="Z1034" s="126" t="str">
        <f t="shared" si="552"/>
        <v>A+J=</v>
      </c>
      <c r="AA1034" s="119">
        <f t="shared" si="553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3">
        <f t="shared" ref="A1035:A1098" si="569">(A1034+1)</f>
        <v>45211</v>
      </c>
      <c r="B1035" s="114">
        <f t="shared" si="561"/>
        <v>976.12747989000002</v>
      </c>
      <c r="C1035" s="114">
        <f t="shared" si="549"/>
        <v>772.59548739000002</v>
      </c>
      <c r="D1035" s="115">
        <f t="shared" ref="D1035:D1098" si="570">IF(E1035=E1034,D1034,E1034)</f>
        <v>6667.94</v>
      </c>
      <c r="E1035" s="116">
        <f t="shared" si="557"/>
        <v>6683.28</v>
      </c>
      <c r="F1035" s="117">
        <f t="shared" si="558"/>
        <v>45158</v>
      </c>
      <c r="G1035" s="118">
        <f t="shared" si="562"/>
        <v>2.3005605929267148E-3</v>
      </c>
      <c r="H1035" s="119">
        <f t="shared" si="550"/>
        <v>45219</v>
      </c>
      <c r="I1035" s="119">
        <f t="shared" si="563"/>
        <v>45219</v>
      </c>
      <c r="J1035" s="120">
        <f t="shared" ref="J1035:J1098" si="571">IF(I1035=I1034,J1034,NETWORKDAYS(I1034,I1035,$AD$176:$AD$502)-1)</f>
        <v>21</v>
      </c>
      <c r="K1035" s="120">
        <f t="shared" si="559"/>
        <v>16</v>
      </c>
      <c r="L1035" s="8">
        <f t="shared" ref="L1035:L1098" si="572">IF(E1035&lt;D1035,1,TRUNC((E1035/D1035)^TRUNC((K1035/J1035),9),8))</f>
        <v>1.00175232</v>
      </c>
      <c r="M1035" s="121">
        <f t="shared" si="560"/>
        <v>1.0011996999999999</v>
      </c>
      <c r="N1035" s="121">
        <f t="shared" si="554"/>
        <v>1.254669278886803</v>
      </c>
      <c r="O1035" s="114">
        <f t="shared" si="556"/>
        <v>1.2568678600000001</v>
      </c>
      <c r="P1035" s="114">
        <f t="shared" si="564"/>
        <v>971.05043688000001</v>
      </c>
      <c r="Q1035" s="11">
        <f t="shared" si="551"/>
        <v>0</v>
      </c>
      <c r="R1035" s="30">
        <f t="shared" ref="R1035:R1098" si="573">IF(Q1035&gt;0,VLOOKUP($A1035,$AD$10:$AI$170,6),0)</f>
        <v>0</v>
      </c>
      <c r="S1035" s="8">
        <f t="shared" si="565"/>
        <v>0</v>
      </c>
      <c r="T1035" s="123">
        <f t="shared" ref="T1035:T1098" si="574">(T1034)</f>
        <v>8.5599999999999996E-2</v>
      </c>
      <c r="U1035" s="122">
        <f t="shared" si="555"/>
        <v>16</v>
      </c>
      <c r="V1035" s="122">
        <v>252</v>
      </c>
      <c r="W1035" s="121">
        <f t="shared" si="566"/>
        <v>1.005228403</v>
      </c>
      <c r="X1035" s="114">
        <f t="shared" si="567"/>
        <v>5.0770430099999997</v>
      </c>
      <c r="Y1035" s="114">
        <f t="shared" si="568"/>
        <v>0</v>
      </c>
      <c r="Z1035" s="126" t="str">
        <f t="shared" si="552"/>
        <v>A+J=</v>
      </c>
      <c r="AA1035" s="119">
        <f t="shared" si="553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3">
        <f t="shared" si="569"/>
        <v>45212</v>
      </c>
      <c r="B1036" s="114">
        <f t="shared" si="561"/>
        <v>976.12747989000002</v>
      </c>
      <c r="C1036" s="114">
        <f t="shared" ref="C1036:C1099" si="575">TRUNC(IF(Q1035&gt;0,VLOOKUP(A1035,$AD$12:$AE$170,2),C1035),8)</f>
        <v>772.59548739000002</v>
      </c>
      <c r="D1036" s="115">
        <f t="shared" si="570"/>
        <v>6667.94</v>
      </c>
      <c r="E1036" s="116">
        <f t="shared" si="557"/>
        <v>6683.28</v>
      </c>
      <c r="F1036" s="117">
        <f t="shared" si="558"/>
        <v>45158</v>
      </c>
      <c r="G1036" s="118">
        <f t="shared" si="562"/>
        <v>2.3005605929267148E-3</v>
      </c>
      <c r="H1036" s="119">
        <f t="shared" ref="H1036:H1099" si="576">IF(DAY(A1036)=H$9,VLOOKUP(A1036,AH$118:AN$450,4),H1035)</f>
        <v>45219</v>
      </c>
      <c r="I1036" s="119">
        <f t="shared" si="563"/>
        <v>45219</v>
      </c>
      <c r="J1036" s="120">
        <f t="shared" si="571"/>
        <v>21</v>
      </c>
      <c r="K1036" s="120">
        <f t="shared" si="559"/>
        <v>16</v>
      </c>
      <c r="L1036" s="8">
        <f t="shared" si="572"/>
        <v>1.00175232</v>
      </c>
      <c r="M1036" s="121">
        <f t="shared" si="560"/>
        <v>1.0011996999999999</v>
      </c>
      <c r="N1036" s="121">
        <f t="shared" si="554"/>
        <v>1.254669278886803</v>
      </c>
      <c r="O1036" s="114">
        <f t="shared" si="556"/>
        <v>1.2568678600000001</v>
      </c>
      <c r="P1036" s="114">
        <f t="shared" si="564"/>
        <v>971.05043688000001</v>
      </c>
      <c r="Q1036" s="11">
        <f t="shared" ref="Q1036:Q1099" si="577">IF(VLOOKUP(A1036,AD$10:AK$170,8)=VLOOKUP(A1035,AD$10:AK$170,8),0,VLOOKUP(A1036,AD$10:AK$170,8))</f>
        <v>0</v>
      </c>
      <c r="R1036" s="30">
        <f t="shared" si="573"/>
        <v>0</v>
      </c>
      <c r="S1036" s="8">
        <f t="shared" si="565"/>
        <v>0</v>
      </c>
      <c r="T1036" s="123">
        <f t="shared" si="574"/>
        <v>8.5599999999999996E-2</v>
      </c>
      <c r="U1036" s="122">
        <f t="shared" si="555"/>
        <v>16</v>
      </c>
      <c r="V1036" s="122">
        <v>252</v>
      </c>
      <c r="W1036" s="121">
        <f t="shared" si="566"/>
        <v>1.005228403</v>
      </c>
      <c r="X1036" s="114">
        <f t="shared" si="567"/>
        <v>5.0770430099999997</v>
      </c>
      <c r="Y1036" s="114">
        <f t="shared" si="568"/>
        <v>0</v>
      </c>
      <c r="Z1036" s="126" t="str">
        <f t="shared" ref="Z1036:Z1099" si="578">IF($Q1035&gt;0,VLOOKUP($A1035,$AD$10:$AM$170,9),Z1035)</f>
        <v>A+J=</v>
      </c>
      <c r="AA1036" s="119">
        <f t="shared" ref="AA1036:AA1099" si="579">IF($Q1035&gt;0,VLOOKUP($A1035,$AD$10:$AM$170,10),AA1035)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3">
        <f t="shared" si="569"/>
        <v>45213</v>
      </c>
      <c r="B1037" s="114">
        <f t="shared" si="561"/>
        <v>976.55253659999994</v>
      </c>
      <c r="C1037" s="114">
        <f t="shared" si="575"/>
        <v>772.59548739000002</v>
      </c>
      <c r="D1037" s="115">
        <f t="shared" si="570"/>
        <v>6667.94</v>
      </c>
      <c r="E1037" s="116">
        <f t="shared" si="557"/>
        <v>6683.28</v>
      </c>
      <c r="F1037" s="117">
        <f t="shared" si="558"/>
        <v>45158</v>
      </c>
      <c r="G1037" s="118">
        <f t="shared" si="562"/>
        <v>2.3005605929267148E-3</v>
      </c>
      <c r="H1037" s="119">
        <f t="shared" si="576"/>
        <v>45219</v>
      </c>
      <c r="I1037" s="119">
        <f t="shared" si="563"/>
        <v>45219</v>
      </c>
      <c r="J1037" s="120">
        <f t="shared" si="571"/>
        <v>21</v>
      </c>
      <c r="K1037" s="120">
        <f t="shared" si="559"/>
        <v>17</v>
      </c>
      <c r="L1037" s="8">
        <f t="shared" si="572"/>
        <v>1.0018619499999999</v>
      </c>
      <c r="M1037" s="121">
        <f t="shared" si="560"/>
        <v>1.0011996999999999</v>
      </c>
      <c r="N1037" s="121">
        <f t="shared" si="554"/>
        <v>1.254669278886803</v>
      </c>
      <c r="O1037" s="114">
        <f t="shared" si="556"/>
        <v>1.2570054100000001</v>
      </c>
      <c r="P1037" s="114">
        <f t="shared" si="564"/>
        <v>971.15670738999995</v>
      </c>
      <c r="Q1037" s="11">
        <f t="shared" si="577"/>
        <v>0</v>
      </c>
      <c r="R1037" s="30">
        <f t="shared" si="573"/>
        <v>0</v>
      </c>
      <c r="S1037" s="8">
        <f t="shared" si="565"/>
        <v>0</v>
      </c>
      <c r="T1037" s="123">
        <f t="shared" si="574"/>
        <v>8.5599999999999996E-2</v>
      </c>
      <c r="U1037" s="122">
        <f t="shared" si="555"/>
        <v>17</v>
      </c>
      <c r="V1037" s="122">
        <v>252</v>
      </c>
      <c r="W1037" s="121">
        <f t="shared" si="566"/>
        <v>1.005556085</v>
      </c>
      <c r="X1037" s="114">
        <f t="shared" si="567"/>
        <v>5.3958292099999996</v>
      </c>
      <c r="Y1037" s="114">
        <f t="shared" si="568"/>
        <v>0</v>
      </c>
      <c r="Z1037" s="126" t="str">
        <f t="shared" si="578"/>
        <v>A+J=</v>
      </c>
      <c r="AA1037" s="119">
        <f t="shared" si="579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3">
        <f t="shared" si="569"/>
        <v>45214</v>
      </c>
      <c r="B1038" s="114">
        <f t="shared" si="561"/>
        <v>976.55253659999994</v>
      </c>
      <c r="C1038" s="114">
        <f t="shared" si="575"/>
        <v>772.59548739000002</v>
      </c>
      <c r="D1038" s="115">
        <f t="shared" si="570"/>
        <v>6667.94</v>
      </c>
      <c r="E1038" s="116">
        <f t="shared" si="557"/>
        <v>6683.28</v>
      </c>
      <c r="F1038" s="117">
        <f t="shared" si="558"/>
        <v>45158</v>
      </c>
      <c r="G1038" s="118">
        <f t="shared" si="562"/>
        <v>2.3005605929267148E-3</v>
      </c>
      <c r="H1038" s="119">
        <f t="shared" si="576"/>
        <v>45219</v>
      </c>
      <c r="I1038" s="119">
        <f t="shared" si="563"/>
        <v>45219</v>
      </c>
      <c r="J1038" s="120">
        <f t="shared" si="571"/>
        <v>21</v>
      </c>
      <c r="K1038" s="120">
        <f t="shared" si="559"/>
        <v>17</v>
      </c>
      <c r="L1038" s="8">
        <f t="shared" si="572"/>
        <v>1.0018619499999999</v>
      </c>
      <c r="M1038" s="121">
        <f t="shared" si="560"/>
        <v>1.0011996999999999</v>
      </c>
      <c r="N1038" s="121">
        <f t="shared" si="554"/>
        <v>1.254669278886803</v>
      </c>
      <c r="O1038" s="114">
        <f t="shared" si="556"/>
        <v>1.2570054100000001</v>
      </c>
      <c r="P1038" s="114">
        <f t="shared" si="564"/>
        <v>971.15670738999995</v>
      </c>
      <c r="Q1038" s="11">
        <f t="shared" si="577"/>
        <v>0</v>
      </c>
      <c r="R1038" s="30">
        <f t="shared" si="573"/>
        <v>0</v>
      </c>
      <c r="S1038" s="8">
        <f t="shared" si="565"/>
        <v>0</v>
      </c>
      <c r="T1038" s="123">
        <f t="shared" si="574"/>
        <v>8.5599999999999996E-2</v>
      </c>
      <c r="U1038" s="122">
        <f t="shared" si="555"/>
        <v>17</v>
      </c>
      <c r="V1038" s="122">
        <v>252</v>
      </c>
      <c r="W1038" s="121">
        <f t="shared" si="566"/>
        <v>1.005556085</v>
      </c>
      <c r="X1038" s="114">
        <f t="shared" si="567"/>
        <v>5.3958292099999996</v>
      </c>
      <c r="Y1038" s="114">
        <f t="shared" si="568"/>
        <v>0</v>
      </c>
      <c r="Z1038" s="126" t="str">
        <f t="shared" si="578"/>
        <v>A+J=</v>
      </c>
      <c r="AA1038" s="119">
        <f t="shared" si="579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3">
        <f t="shared" si="569"/>
        <v>45215</v>
      </c>
      <c r="B1039" s="114">
        <f t="shared" si="561"/>
        <v>976.55253659999994</v>
      </c>
      <c r="C1039" s="114">
        <f t="shared" si="575"/>
        <v>772.59548739000002</v>
      </c>
      <c r="D1039" s="115">
        <f t="shared" si="570"/>
        <v>6667.94</v>
      </c>
      <c r="E1039" s="116">
        <f t="shared" si="557"/>
        <v>6683.28</v>
      </c>
      <c r="F1039" s="117">
        <f t="shared" si="558"/>
        <v>45158</v>
      </c>
      <c r="G1039" s="118">
        <f t="shared" si="562"/>
        <v>2.3005605929267148E-3</v>
      </c>
      <c r="H1039" s="119">
        <f t="shared" si="576"/>
        <v>45219</v>
      </c>
      <c r="I1039" s="119">
        <f t="shared" si="563"/>
        <v>45219</v>
      </c>
      <c r="J1039" s="120">
        <f t="shared" si="571"/>
        <v>21</v>
      </c>
      <c r="K1039" s="120">
        <f t="shared" si="559"/>
        <v>17</v>
      </c>
      <c r="L1039" s="8">
        <f t="shared" si="572"/>
        <v>1.0018619499999999</v>
      </c>
      <c r="M1039" s="121">
        <f t="shared" si="560"/>
        <v>1.0011996999999999</v>
      </c>
      <c r="N1039" s="121">
        <f t="shared" si="554"/>
        <v>1.254669278886803</v>
      </c>
      <c r="O1039" s="114">
        <f t="shared" si="556"/>
        <v>1.2570054100000001</v>
      </c>
      <c r="P1039" s="114">
        <f t="shared" si="564"/>
        <v>971.15670738999995</v>
      </c>
      <c r="Q1039" s="11">
        <f t="shared" si="577"/>
        <v>0</v>
      </c>
      <c r="R1039" s="30">
        <f t="shared" si="573"/>
        <v>0</v>
      </c>
      <c r="S1039" s="8">
        <f t="shared" si="565"/>
        <v>0</v>
      </c>
      <c r="T1039" s="123">
        <f t="shared" si="574"/>
        <v>8.5599999999999996E-2</v>
      </c>
      <c r="U1039" s="122">
        <f t="shared" si="555"/>
        <v>17</v>
      </c>
      <c r="V1039" s="122">
        <v>252</v>
      </c>
      <c r="W1039" s="121">
        <f t="shared" si="566"/>
        <v>1.005556085</v>
      </c>
      <c r="X1039" s="114">
        <f t="shared" si="567"/>
        <v>5.3958292099999996</v>
      </c>
      <c r="Y1039" s="114">
        <f t="shared" si="568"/>
        <v>0</v>
      </c>
      <c r="Z1039" s="126" t="str">
        <f t="shared" si="578"/>
        <v>A+J=</v>
      </c>
      <c r="AA1039" s="119">
        <f t="shared" si="579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3">
        <f t="shared" si="569"/>
        <v>45216</v>
      </c>
      <c r="B1040" s="114">
        <f t="shared" si="561"/>
        <v>976.97775812999998</v>
      </c>
      <c r="C1040" s="114">
        <f t="shared" si="575"/>
        <v>772.59548739000002</v>
      </c>
      <c r="D1040" s="115">
        <f t="shared" si="570"/>
        <v>6667.94</v>
      </c>
      <c r="E1040" s="116">
        <f t="shared" si="557"/>
        <v>6683.28</v>
      </c>
      <c r="F1040" s="117">
        <f t="shared" si="558"/>
        <v>45158</v>
      </c>
      <c r="G1040" s="118">
        <f t="shared" si="562"/>
        <v>2.3005605929267148E-3</v>
      </c>
      <c r="H1040" s="119">
        <f t="shared" si="576"/>
        <v>45219</v>
      </c>
      <c r="I1040" s="119">
        <f t="shared" si="563"/>
        <v>45219</v>
      </c>
      <c r="J1040" s="120">
        <f t="shared" si="571"/>
        <v>21</v>
      </c>
      <c r="K1040" s="120">
        <f t="shared" si="559"/>
        <v>18</v>
      </c>
      <c r="L1040" s="8">
        <f t="shared" si="572"/>
        <v>1.00197158</v>
      </c>
      <c r="M1040" s="121">
        <f t="shared" si="560"/>
        <v>1.0011996999999999</v>
      </c>
      <c r="N1040" s="121">
        <f t="shared" si="554"/>
        <v>1.254669278886803</v>
      </c>
      <c r="O1040" s="114">
        <f t="shared" si="556"/>
        <v>1.25714295</v>
      </c>
      <c r="P1040" s="114">
        <f t="shared" si="564"/>
        <v>971.26297017000002</v>
      </c>
      <c r="Q1040" s="11">
        <f t="shared" si="577"/>
        <v>0</v>
      </c>
      <c r="R1040" s="30">
        <f t="shared" si="573"/>
        <v>0</v>
      </c>
      <c r="S1040" s="8">
        <f t="shared" si="565"/>
        <v>0</v>
      </c>
      <c r="T1040" s="123">
        <f t="shared" si="574"/>
        <v>8.5599999999999996E-2</v>
      </c>
      <c r="U1040" s="122">
        <f t="shared" si="555"/>
        <v>18</v>
      </c>
      <c r="V1040" s="122">
        <v>252</v>
      </c>
      <c r="W1040" s="121">
        <f t="shared" si="566"/>
        <v>1.0058838729999999</v>
      </c>
      <c r="X1040" s="114">
        <f t="shared" si="567"/>
        <v>5.7147879599999998</v>
      </c>
      <c r="Y1040" s="114">
        <f t="shared" si="568"/>
        <v>0</v>
      </c>
      <c r="Z1040" s="126" t="str">
        <f t="shared" si="578"/>
        <v>A+J=</v>
      </c>
      <c r="AA1040" s="119">
        <f t="shared" si="579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3">
        <f t="shared" si="569"/>
        <v>45217</v>
      </c>
      <c r="B1041" s="114">
        <f t="shared" si="561"/>
        <v>977.40318436000007</v>
      </c>
      <c r="C1041" s="114">
        <f t="shared" si="575"/>
        <v>772.59548739000002</v>
      </c>
      <c r="D1041" s="115">
        <f t="shared" si="570"/>
        <v>6667.94</v>
      </c>
      <c r="E1041" s="116">
        <f t="shared" si="557"/>
        <v>6683.28</v>
      </c>
      <c r="F1041" s="117">
        <f t="shared" si="558"/>
        <v>45158</v>
      </c>
      <c r="G1041" s="118">
        <f t="shared" si="562"/>
        <v>2.3005605929267148E-3</v>
      </c>
      <c r="H1041" s="119">
        <f t="shared" si="576"/>
        <v>45219</v>
      </c>
      <c r="I1041" s="119">
        <f t="shared" si="563"/>
        <v>45219</v>
      </c>
      <c r="J1041" s="120">
        <f t="shared" si="571"/>
        <v>21</v>
      </c>
      <c r="K1041" s="120">
        <f t="shared" si="559"/>
        <v>19</v>
      </c>
      <c r="L1041" s="8">
        <f t="shared" si="572"/>
        <v>1.0020812299999999</v>
      </c>
      <c r="M1041" s="121">
        <f t="shared" si="560"/>
        <v>1.0011996999999999</v>
      </c>
      <c r="N1041" s="121">
        <f t="shared" si="554"/>
        <v>1.254669278886803</v>
      </c>
      <c r="O1041" s="114">
        <f t="shared" si="556"/>
        <v>1.2572805300000001</v>
      </c>
      <c r="P1041" s="114">
        <f t="shared" si="564"/>
        <v>971.36926386000005</v>
      </c>
      <c r="Q1041" s="11">
        <f t="shared" si="577"/>
        <v>0</v>
      </c>
      <c r="R1041" s="30">
        <f t="shared" si="573"/>
        <v>0</v>
      </c>
      <c r="S1041" s="8">
        <f t="shared" si="565"/>
        <v>0</v>
      </c>
      <c r="T1041" s="123">
        <f t="shared" si="574"/>
        <v>8.5599999999999996E-2</v>
      </c>
      <c r="U1041" s="122">
        <f t="shared" si="555"/>
        <v>19</v>
      </c>
      <c r="V1041" s="122">
        <v>252</v>
      </c>
      <c r="W1041" s="121">
        <f t="shared" si="566"/>
        <v>1.006211768</v>
      </c>
      <c r="X1041" s="114">
        <f t="shared" si="567"/>
        <v>6.0339204999999998</v>
      </c>
      <c r="Y1041" s="114">
        <f t="shared" si="568"/>
        <v>0</v>
      </c>
      <c r="Z1041" s="126" t="str">
        <f t="shared" si="578"/>
        <v>A+J=</v>
      </c>
      <c r="AA1041" s="119">
        <f t="shared" si="579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3">
        <f t="shared" si="569"/>
        <v>45218</v>
      </c>
      <c r="B1042" s="114">
        <f t="shared" si="561"/>
        <v>977.82879201999992</v>
      </c>
      <c r="C1042" s="114">
        <f t="shared" si="575"/>
        <v>772.59548739000002</v>
      </c>
      <c r="D1042" s="115">
        <f t="shared" si="570"/>
        <v>6667.94</v>
      </c>
      <c r="E1042" s="116">
        <f t="shared" si="557"/>
        <v>6683.28</v>
      </c>
      <c r="F1042" s="117">
        <f t="shared" si="558"/>
        <v>45158</v>
      </c>
      <c r="G1042" s="118">
        <f t="shared" si="562"/>
        <v>2.3005605929267148E-3</v>
      </c>
      <c r="H1042" s="119">
        <f t="shared" si="576"/>
        <v>45219</v>
      </c>
      <c r="I1042" s="119">
        <f t="shared" si="563"/>
        <v>45219</v>
      </c>
      <c r="J1042" s="120">
        <f t="shared" si="571"/>
        <v>21</v>
      </c>
      <c r="K1042" s="120">
        <f t="shared" si="559"/>
        <v>20</v>
      </c>
      <c r="L1042" s="8">
        <f t="shared" si="572"/>
        <v>1.0021908900000001</v>
      </c>
      <c r="M1042" s="121">
        <f t="shared" si="560"/>
        <v>1.0011996999999999</v>
      </c>
      <c r="N1042" s="121">
        <f t="shared" si="554"/>
        <v>1.254669278886803</v>
      </c>
      <c r="O1042" s="114">
        <f t="shared" si="556"/>
        <v>1.2574181200000001</v>
      </c>
      <c r="P1042" s="114">
        <f t="shared" si="564"/>
        <v>971.47556526999995</v>
      </c>
      <c r="Q1042" s="11">
        <f t="shared" si="577"/>
        <v>0</v>
      </c>
      <c r="R1042" s="30">
        <f t="shared" si="573"/>
        <v>0</v>
      </c>
      <c r="S1042" s="8">
        <f t="shared" si="565"/>
        <v>0</v>
      </c>
      <c r="T1042" s="123">
        <f t="shared" si="574"/>
        <v>8.5599999999999996E-2</v>
      </c>
      <c r="U1042" s="122">
        <f t="shared" si="555"/>
        <v>20</v>
      </c>
      <c r="V1042" s="122">
        <v>252</v>
      </c>
      <c r="W1042" s="121">
        <f t="shared" si="566"/>
        <v>1.0065397700000001</v>
      </c>
      <c r="X1042" s="114">
        <f t="shared" si="567"/>
        <v>6.3532267500000001</v>
      </c>
      <c r="Y1042" s="114">
        <f t="shared" si="568"/>
        <v>0</v>
      </c>
      <c r="Z1042" s="126" t="str">
        <f t="shared" si="578"/>
        <v>A+J=</v>
      </c>
      <c r="AA1042" s="119">
        <f t="shared" si="579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3">
        <f t="shared" si="569"/>
        <v>45219</v>
      </c>
      <c r="B1043" s="114">
        <f t="shared" si="561"/>
        <v>978.25458115999993</v>
      </c>
      <c r="C1043" s="114">
        <f t="shared" si="575"/>
        <v>772.59548739000002</v>
      </c>
      <c r="D1043" s="115">
        <f t="shared" si="570"/>
        <v>6667.94</v>
      </c>
      <c r="E1043" s="116">
        <f t="shared" si="557"/>
        <v>6683.28</v>
      </c>
      <c r="F1043" s="117">
        <f t="shared" si="558"/>
        <v>45158</v>
      </c>
      <c r="G1043" s="118">
        <f t="shared" si="562"/>
        <v>2.3005605929267148E-3</v>
      </c>
      <c r="H1043" s="119">
        <f t="shared" si="576"/>
        <v>45250</v>
      </c>
      <c r="I1043" s="119">
        <f t="shared" si="563"/>
        <v>45219</v>
      </c>
      <c r="J1043" s="120">
        <f t="shared" si="571"/>
        <v>21</v>
      </c>
      <c r="K1043" s="120">
        <f t="shared" si="559"/>
        <v>21</v>
      </c>
      <c r="L1043" s="8">
        <f t="shared" si="572"/>
        <v>1.0023005599999999</v>
      </c>
      <c r="M1043" s="121">
        <f t="shared" si="560"/>
        <v>1.0011996999999999</v>
      </c>
      <c r="N1043" s="121">
        <f t="shared" si="554"/>
        <v>1.254669278886803</v>
      </c>
      <c r="O1043" s="114">
        <f t="shared" si="556"/>
        <v>1.25755572</v>
      </c>
      <c r="P1043" s="114">
        <f t="shared" si="564"/>
        <v>971.58187440999995</v>
      </c>
      <c r="Q1043" s="11">
        <f t="shared" si="577"/>
        <v>34</v>
      </c>
      <c r="R1043" s="30">
        <f t="shared" si="573"/>
        <v>3.3835999999999998E-2</v>
      </c>
      <c r="S1043" s="8">
        <f t="shared" si="565"/>
        <v>32.8744443</v>
      </c>
      <c r="T1043" s="123">
        <f t="shared" si="574"/>
        <v>8.5599999999999996E-2</v>
      </c>
      <c r="U1043" s="122">
        <f t="shared" si="555"/>
        <v>21</v>
      </c>
      <c r="V1043" s="122">
        <v>252</v>
      </c>
      <c r="W1043" s="121">
        <f t="shared" si="566"/>
        <v>1.0068678790000001</v>
      </c>
      <c r="X1043" s="114">
        <f t="shared" si="567"/>
        <v>6.6727067499999997</v>
      </c>
      <c r="Y1043" s="114">
        <f t="shared" si="568"/>
        <v>39.547151049999997</v>
      </c>
      <c r="Z1043" s="126" t="str">
        <f t="shared" si="578"/>
        <v>A+J=</v>
      </c>
      <c r="AA1043" s="119">
        <f t="shared" si="579"/>
        <v>45219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3">
        <f t="shared" si="569"/>
        <v>45220</v>
      </c>
      <c r="B1044" s="114">
        <f t="shared" si="561"/>
        <v>939.14178439</v>
      </c>
      <c r="C1044" s="114">
        <f t="shared" si="575"/>
        <v>746.45394648000001</v>
      </c>
      <c r="D1044" s="115">
        <f t="shared" si="570"/>
        <v>6683.28</v>
      </c>
      <c r="E1044" s="116">
        <f t="shared" si="557"/>
        <v>6700.66</v>
      </c>
      <c r="F1044" s="117">
        <f t="shared" si="558"/>
        <v>45189</v>
      </c>
      <c r="G1044" s="118">
        <f t="shared" si="562"/>
        <v>2.60051950539264E-3</v>
      </c>
      <c r="H1044" s="119">
        <f t="shared" si="576"/>
        <v>45250</v>
      </c>
      <c r="I1044" s="119">
        <f t="shared" si="563"/>
        <v>45250</v>
      </c>
      <c r="J1044" s="120">
        <f t="shared" si="571"/>
        <v>19</v>
      </c>
      <c r="K1044" s="120">
        <f t="shared" si="559"/>
        <v>1</v>
      </c>
      <c r="L1044" s="8">
        <f t="shared" si="572"/>
        <v>1.0001367000000001</v>
      </c>
      <c r="M1044" s="121">
        <f t="shared" si="560"/>
        <v>1.0023005599999999</v>
      </c>
      <c r="N1044" s="121">
        <f t="shared" si="554"/>
        <v>1.2575557208430388</v>
      </c>
      <c r="O1044" s="114">
        <f t="shared" si="556"/>
        <v>1.25772762</v>
      </c>
      <c r="P1044" s="114">
        <f t="shared" si="564"/>
        <v>938.83574553999995</v>
      </c>
      <c r="Q1044" s="11">
        <f t="shared" si="577"/>
        <v>0</v>
      </c>
      <c r="R1044" s="30">
        <f t="shared" si="573"/>
        <v>0</v>
      </c>
      <c r="S1044" s="8">
        <f t="shared" si="565"/>
        <v>0</v>
      </c>
      <c r="T1044" s="123">
        <f t="shared" si="574"/>
        <v>8.5599999999999996E-2</v>
      </c>
      <c r="U1044" s="122">
        <f t="shared" si="555"/>
        <v>1</v>
      </c>
      <c r="V1044" s="122">
        <v>252</v>
      </c>
      <c r="W1044" s="121">
        <f t="shared" si="566"/>
        <v>1.0003259769999999</v>
      </c>
      <c r="X1044" s="114">
        <f t="shared" si="567"/>
        <v>0.30603884999999997</v>
      </c>
      <c r="Y1044" s="114">
        <f t="shared" si="568"/>
        <v>0</v>
      </c>
      <c r="Z1044" s="126" t="str">
        <f t="shared" si="578"/>
        <v>A+J=</v>
      </c>
      <c r="AA1044" s="119">
        <f t="shared" si="579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3">
        <f t="shared" si="569"/>
        <v>45221</v>
      </c>
      <c r="B1045" s="114">
        <f t="shared" si="561"/>
        <v>939.14178439</v>
      </c>
      <c r="C1045" s="114">
        <f t="shared" si="575"/>
        <v>746.45394648000001</v>
      </c>
      <c r="D1045" s="115">
        <f t="shared" si="570"/>
        <v>6683.28</v>
      </c>
      <c r="E1045" s="116">
        <f t="shared" si="557"/>
        <v>6700.66</v>
      </c>
      <c r="F1045" s="117">
        <f t="shared" si="558"/>
        <v>45189</v>
      </c>
      <c r="G1045" s="118">
        <f t="shared" si="562"/>
        <v>2.60051950539264E-3</v>
      </c>
      <c r="H1045" s="119">
        <f t="shared" si="576"/>
        <v>45250</v>
      </c>
      <c r="I1045" s="119">
        <f t="shared" si="563"/>
        <v>45250</v>
      </c>
      <c r="J1045" s="120">
        <f t="shared" si="571"/>
        <v>19</v>
      </c>
      <c r="K1045" s="120">
        <f t="shared" si="559"/>
        <v>1</v>
      </c>
      <c r="L1045" s="8">
        <f t="shared" si="572"/>
        <v>1.0001367000000001</v>
      </c>
      <c r="M1045" s="121">
        <f t="shared" si="560"/>
        <v>1.0023005599999999</v>
      </c>
      <c r="N1045" s="121">
        <f t="shared" si="554"/>
        <v>1.2575557208430388</v>
      </c>
      <c r="O1045" s="114">
        <f t="shared" si="556"/>
        <v>1.25772762</v>
      </c>
      <c r="P1045" s="114">
        <f t="shared" si="564"/>
        <v>938.83574553999995</v>
      </c>
      <c r="Q1045" s="11">
        <f t="shared" si="577"/>
        <v>0</v>
      </c>
      <c r="R1045" s="30">
        <f t="shared" si="573"/>
        <v>0</v>
      </c>
      <c r="S1045" s="8">
        <f t="shared" si="565"/>
        <v>0</v>
      </c>
      <c r="T1045" s="123">
        <f t="shared" si="574"/>
        <v>8.5599999999999996E-2</v>
      </c>
      <c r="U1045" s="122">
        <f t="shared" si="555"/>
        <v>1</v>
      </c>
      <c r="V1045" s="122">
        <v>252</v>
      </c>
      <c r="W1045" s="121">
        <f t="shared" si="566"/>
        <v>1.0003259769999999</v>
      </c>
      <c r="X1045" s="114">
        <f t="shared" si="567"/>
        <v>0.30603884999999997</v>
      </c>
      <c r="Y1045" s="114">
        <f t="shared" si="568"/>
        <v>0</v>
      </c>
      <c r="Z1045" s="126" t="str">
        <f t="shared" si="578"/>
        <v>A+J=</v>
      </c>
      <c r="AA1045" s="119">
        <f t="shared" si="579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3">
        <f t="shared" si="569"/>
        <v>45222</v>
      </c>
      <c r="B1046" s="114">
        <f t="shared" si="561"/>
        <v>939.14178439</v>
      </c>
      <c r="C1046" s="114">
        <f t="shared" si="575"/>
        <v>746.45394648000001</v>
      </c>
      <c r="D1046" s="115">
        <f t="shared" si="570"/>
        <v>6683.28</v>
      </c>
      <c r="E1046" s="116">
        <f t="shared" si="557"/>
        <v>6700.66</v>
      </c>
      <c r="F1046" s="117">
        <f t="shared" si="558"/>
        <v>45189</v>
      </c>
      <c r="G1046" s="118">
        <f t="shared" si="562"/>
        <v>2.60051950539264E-3</v>
      </c>
      <c r="H1046" s="119">
        <f t="shared" si="576"/>
        <v>45250</v>
      </c>
      <c r="I1046" s="119">
        <f t="shared" si="563"/>
        <v>45250</v>
      </c>
      <c r="J1046" s="120">
        <f t="shared" si="571"/>
        <v>19</v>
      </c>
      <c r="K1046" s="120">
        <f t="shared" si="559"/>
        <v>1</v>
      </c>
      <c r="L1046" s="8">
        <f t="shared" si="572"/>
        <v>1.0001367000000001</v>
      </c>
      <c r="M1046" s="121">
        <f t="shared" si="560"/>
        <v>1.0023005599999999</v>
      </c>
      <c r="N1046" s="121">
        <f t="shared" si="554"/>
        <v>1.2575557208430388</v>
      </c>
      <c r="O1046" s="114">
        <f t="shared" si="556"/>
        <v>1.25772762</v>
      </c>
      <c r="P1046" s="114">
        <f t="shared" si="564"/>
        <v>938.83574553999995</v>
      </c>
      <c r="Q1046" s="11">
        <f t="shared" si="577"/>
        <v>0</v>
      </c>
      <c r="R1046" s="30">
        <f t="shared" si="573"/>
        <v>0</v>
      </c>
      <c r="S1046" s="8">
        <f t="shared" si="565"/>
        <v>0</v>
      </c>
      <c r="T1046" s="123">
        <f t="shared" si="574"/>
        <v>8.5599999999999996E-2</v>
      </c>
      <c r="U1046" s="122">
        <f t="shared" si="555"/>
        <v>1</v>
      </c>
      <c r="V1046" s="122">
        <v>252</v>
      </c>
      <c r="W1046" s="121">
        <f t="shared" si="566"/>
        <v>1.0003259769999999</v>
      </c>
      <c r="X1046" s="114">
        <f t="shared" si="567"/>
        <v>0.30603884999999997</v>
      </c>
      <c r="Y1046" s="114">
        <f t="shared" si="568"/>
        <v>0</v>
      </c>
      <c r="Z1046" s="126" t="str">
        <f t="shared" si="578"/>
        <v>A+J=</v>
      </c>
      <c r="AA1046" s="119">
        <f t="shared" si="579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3">
        <f t="shared" si="569"/>
        <v>45223</v>
      </c>
      <c r="B1047" s="114">
        <f t="shared" si="561"/>
        <v>939.57635175000007</v>
      </c>
      <c r="C1047" s="114">
        <f t="shared" si="575"/>
        <v>746.45394648000001</v>
      </c>
      <c r="D1047" s="115">
        <f t="shared" si="570"/>
        <v>6683.28</v>
      </c>
      <c r="E1047" s="116">
        <f t="shared" si="557"/>
        <v>6700.66</v>
      </c>
      <c r="F1047" s="117">
        <f t="shared" si="558"/>
        <v>45189</v>
      </c>
      <c r="G1047" s="118">
        <f t="shared" si="562"/>
        <v>2.60051950539264E-3</v>
      </c>
      <c r="H1047" s="119">
        <f t="shared" si="576"/>
        <v>45250</v>
      </c>
      <c r="I1047" s="119">
        <f t="shared" si="563"/>
        <v>45250</v>
      </c>
      <c r="J1047" s="120">
        <f t="shared" si="571"/>
        <v>19</v>
      </c>
      <c r="K1047" s="120">
        <f t="shared" si="559"/>
        <v>2</v>
      </c>
      <c r="L1047" s="8">
        <f t="shared" si="572"/>
        <v>1.0002734200000001</v>
      </c>
      <c r="M1047" s="121">
        <f t="shared" si="560"/>
        <v>1.0023005599999999</v>
      </c>
      <c r="N1047" s="121">
        <f t="shared" si="554"/>
        <v>1.2575557208430388</v>
      </c>
      <c r="O1047" s="114">
        <f t="shared" si="556"/>
        <v>1.25789956</v>
      </c>
      <c r="P1047" s="114">
        <f t="shared" si="564"/>
        <v>938.96409083000003</v>
      </c>
      <c r="Q1047" s="11">
        <f t="shared" si="577"/>
        <v>0</v>
      </c>
      <c r="R1047" s="30">
        <f t="shared" si="573"/>
        <v>0</v>
      </c>
      <c r="S1047" s="8">
        <f t="shared" si="565"/>
        <v>0</v>
      </c>
      <c r="T1047" s="123">
        <f t="shared" si="574"/>
        <v>8.5599999999999996E-2</v>
      </c>
      <c r="U1047" s="122">
        <f t="shared" si="555"/>
        <v>2</v>
      </c>
      <c r="V1047" s="122">
        <v>252</v>
      </c>
      <c r="W1047" s="121">
        <f t="shared" si="566"/>
        <v>1.00065206</v>
      </c>
      <c r="X1047" s="114">
        <f t="shared" si="567"/>
        <v>0.61226091999999999</v>
      </c>
      <c r="Y1047" s="114">
        <f t="shared" si="568"/>
        <v>0</v>
      </c>
      <c r="Z1047" s="126" t="str">
        <f t="shared" si="578"/>
        <v>A+J=</v>
      </c>
      <c r="AA1047" s="119">
        <f t="shared" si="579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3">
        <f t="shared" si="569"/>
        <v>45224</v>
      </c>
      <c r="B1048" s="114">
        <f t="shared" si="561"/>
        <v>940.01110329000005</v>
      </c>
      <c r="C1048" s="114">
        <f t="shared" si="575"/>
        <v>746.45394648000001</v>
      </c>
      <c r="D1048" s="115">
        <f t="shared" si="570"/>
        <v>6683.28</v>
      </c>
      <c r="E1048" s="116">
        <f t="shared" si="557"/>
        <v>6700.66</v>
      </c>
      <c r="F1048" s="117">
        <f t="shared" si="558"/>
        <v>45189</v>
      </c>
      <c r="G1048" s="118">
        <f t="shared" si="562"/>
        <v>2.60051950539264E-3</v>
      </c>
      <c r="H1048" s="119">
        <f t="shared" si="576"/>
        <v>45250</v>
      </c>
      <c r="I1048" s="119">
        <f t="shared" si="563"/>
        <v>45250</v>
      </c>
      <c r="J1048" s="120">
        <f t="shared" si="571"/>
        <v>19</v>
      </c>
      <c r="K1048" s="120">
        <f t="shared" si="559"/>
        <v>3</v>
      </c>
      <c r="L1048" s="8">
        <f t="shared" si="572"/>
        <v>1.00041015</v>
      </c>
      <c r="M1048" s="121">
        <f t="shared" si="560"/>
        <v>1.0023005599999999</v>
      </c>
      <c r="N1048" s="121">
        <f t="shared" si="554"/>
        <v>1.2575557208430388</v>
      </c>
      <c r="O1048" s="114">
        <f t="shared" si="556"/>
        <v>1.2580715</v>
      </c>
      <c r="P1048" s="114">
        <f t="shared" si="564"/>
        <v>939.09243612</v>
      </c>
      <c r="Q1048" s="11">
        <f t="shared" si="577"/>
        <v>0</v>
      </c>
      <c r="R1048" s="30">
        <f t="shared" si="573"/>
        <v>0</v>
      </c>
      <c r="S1048" s="8">
        <f t="shared" si="565"/>
        <v>0</v>
      </c>
      <c r="T1048" s="123">
        <f t="shared" si="574"/>
        <v>8.5599999999999996E-2</v>
      </c>
      <c r="U1048" s="122">
        <f t="shared" si="555"/>
        <v>3</v>
      </c>
      <c r="V1048" s="122">
        <v>252</v>
      </c>
      <c r="W1048" s="121">
        <f t="shared" si="566"/>
        <v>1.00097825</v>
      </c>
      <c r="X1048" s="114">
        <f t="shared" si="567"/>
        <v>0.91866716999999998</v>
      </c>
      <c r="Y1048" s="114">
        <f t="shared" si="568"/>
        <v>0</v>
      </c>
      <c r="Z1048" s="126" t="str">
        <f t="shared" si="578"/>
        <v>A+J=</v>
      </c>
      <c r="AA1048" s="119">
        <f t="shared" si="579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3">
        <f t="shared" si="569"/>
        <v>45225</v>
      </c>
      <c r="B1049" s="114">
        <f t="shared" si="561"/>
        <v>940.44607550000001</v>
      </c>
      <c r="C1049" s="114">
        <f t="shared" si="575"/>
        <v>746.45394648000001</v>
      </c>
      <c r="D1049" s="115">
        <f t="shared" si="570"/>
        <v>6683.28</v>
      </c>
      <c r="E1049" s="116">
        <f t="shared" si="557"/>
        <v>6700.66</v>
      </c>
      <c r="F1049" s="117">
        <f t="shared" si="558"/>
        <v>45189</v>
      </c>
      <c r="G1049" s="118">
        <f t="shared" si="562"/>
        <v>2.60051950539264E-3</v>
      </c>
      <c r="H1049" s="119">
        <f t="shared" si="576"/>
        <v>45250</v>
      </c>
      <c r="I1049" s="119">
        <f t="shared" si="563"/>
        <v>45250</v>
      </c>
      <c r="J1049" s="120">
        <f t="shared" si="571"/>
        <v>19</v>
      </c>
      <c r="K1049" s="120">
        <f t="shared" si="559"/>
        <v>4</v>
      </c>
      <c r="L1049" s="8">
        <f t="shared" si="572"/>
        <v>1.00054691</v>
      </c>
      <c r="M1049" s="121">
        <f t="shared" si="560"/>
        <v>1.0023005599999999</v>
      </c>
      <c r="N1049" s="121">
        <f t="shared" si="554"/>
        <v>1.2575557208430388</v>
      </c>
      <c r="O1049" s="114">
        <f t="shared" si="556"/>
        <v>1.2582434899999999</v>
      </c>
      <c r="P1049" s="114">
        <f t="shared" si="564"/>
        <v>939.22081874000003</v>
      </c>
      <c r="Q1049" s="11">
        <f t="shared" si="577"/>
        <v>0</v>
      </c>
      <c r="R1049" s="30">
        <f t="shared" si="573"/>
        <v>0</v>
      </c>
      <c r="S1049" s="8">
        <f t="shared" si="565"/>
        <v>0</v>
      </c>
      <c r="T1049" s="123">
        <f t="shared" si="574"/>
        <v>8.5599999999999996E-2</v>
      </c>
      <c r="U1049" s="122">
        <f t="shared" si="555"/>
        <v>4</v>
      </c>
      <c r="V1049" s="122">
        <v>252</v>
      </c>
      <c r="W1049" s="121">
        <f t="shared" si="566"/>
        <v>1.0013045460000001</v>
      </c>
      <c r="X1049" s="114">
        <f t="shared" si="567"/>
        <v>1.2252567599999999</v>
      </c>
      <c r="Y1049" s="114">
        <f t="shared" si="568"/>
        <v>0</v>
      </c>
      <c r="Z1049" s="126" t="str">
        <f t="shared" si="578"/>
        <v>A+J=</v>
      </c>
      <c r="AA1049" s="119">
        <f t="shared" si="579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3">
        <f t="shared" si="569"/>
        <v>45226</v>
      </c>
      <c r="B1050" s="114">
        <f t="shared" si="561"/>
        <v>940.88123852999991</v>
      </c>
      <c r="C1050" s="114">
        <f t="shared" si="575"/>
        <v>746.45394648000001</v>
      </c>
      <c r="D1050" s="115">
        <f t="shared" si="570"/>
        <v>6683.28</v>
      </c>
      <c r="E1050" s="116">
        <f t="shared" si="557"/>
        <v>6700.66</v>
      </c>
      <c r="F1050" s="117">
        <f t="shared" si="558"/>
        <v>45189</v>
      </c>
      <c r="G1050" s="118">
        <f t="shared" si="562"/>
        <v>2.60051950539264E-3</v>
      </c>
      <c r="H1050" s="119">
        <f t="shared" si="576"/>
        <v>45250</v>
      </c>
      <c r="I1050" s="119">
        <f t="shared" si="563"/>
        <v>45250</v>
      </c>
      <c r="J1050" s="120">
        <f t="shared" si="571"/>
        <v>19</v>
      </c>
      <c r="K1050" s="120">
        <f t="shared" si="559"/>
        <v>5</v>
      </c>
      <c r="L1050" s="8">
        <f t="shared" si="572"/>
        <v>1.00068369</v>
      </c>
      <c r="M1050" s="121">
        <f t="shared" si="560"/>
        <v>1.0023005599999999</v>
      </c>
      <c r="N1050" s="121">
        <f t="shared" si="554"/>
        <v>1.2575557208430388</v>
      </c>
      <c r="O1050" s="114">
        <f t="shared" si="556"/>
        <v>1.25841549</v>
      </c>
      <c r="P1050" s="114">
        <f t="shared" si="564"/>
        <v>939.34920881999994</v>
      </c>
      <c r="Q1050" s="11">
        <f t="shared" si="577"/>
        <v>0</v>
      </c>
      <c r="R1050" s="30">
        <f t="shared" si="573"/>
        <v>0</v>
      </c>
      <c r="S1050" s="8">
        <f t="shared" si="565"/>
        <v>0</v>
      </c>
      <c r="T1050" s="123">
        <f t="shared" si="574"/>
        <v>8.5599999999999996E-2</v>
      </c>
      <c r="U1050" s="122">
        <f t="shared" si="555"/>
        <v>5</v>
      </c>
      <c r="V1050" s="122">
        <v>252</v>
      </c>
      <c r="W1050" s="121">
        <f t="shared" si="566"/>
        <v>1.0016309480000001</v>
      </c>
      <c r="X1050" s="114">
        <f t="shared" si="567"/>
        <v>1.53202971</v>
      </c>
      <c r="Y1050" s="114">
        <f t="shared" si="568"/>
        <v>0</v>
      </c>
      <c r="Z1050" s="126" t="str">
        <f t="shared" si="578"/>
        <v>A+J=</v>
      </c>
      <c r="AA1050" s="119">
        <f t="shared" si="579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3">
        <f t="shared" si="569"/>
        <v>45227</v>
      </c>
      <c r="B1051" s="114">
        <f t="shared" si="561"/>
        <v>941.31660833000001</v>
      </c>
      <c r="C1051" s="114">
        <f t="shared" si="575"/>
        <v>746.45394648000001</v>
      </c>
      <c r="D1051" s="115">
        <f t="shared" si="570"/>
        <v>6683.28</v>
      </c>
      <c r="E1051" s="116">
        <f t="shared" si="557"/>
        <v>6700.66</v>
      </c>
      <c r="F1051" s="117">
        <f t="shared" si="558"/>
        <v>45189</v>
      </c>
      <c r="G1051" s="118">
        <f t="shared" si="562"/>
        <v>2.60051950539264E-3</v>
      </c>
      <c r="H1051" s="119">
        <f t="shared" si="576"/>
        <v>45250</v>
      </c>
      <c r="I1051" s="119">
        <f t="shared" si="563"/>
        <v>45250</v>
      </c>
      <c r="J1051" s="120">
        <f t="shared" si="571"/>
        <v>19</v>
      </c>
      <c r="K1051" s="120">
        <f t="shared" si="559"/>
        <v>6</v>
      </c>
      <c r="L1051" s="8">
        <f t="shared" si="572"/>
        <v>1.00082048</v>
      </c>
      <c r="M1051" s="121">
        <f t="shared" si="560"/>
        <v>1.0023005599999999</v>
      </c>
      <c r="N1051" s="121">
        <f t="shared" si="554"/>
        <v>1.2575557208430388</v>
      </c>
      <c r="O1051" s="114">
        <f t="shared" si="556"/>
        <v>1.2585875200000001</v>
      </c>
      <c r="P1051" s="114">
        <f t="shared" si="564"/>
        <v>939.47762129</v>
      </c>
      <c r="Q1051" s="11">
        <f t="shared" si="577"/>
        <v>0</v>
      </c>
      <c r="R1051" s="30">
        <f t="shared" si="573"/>
        <v>0</v>
      </c>
      <c r="S1051" s="8">
        <f t="shared" si="565"/>
        <v>0</v>
      </c>
      <c r="T1051" s="123">
        <f t="shared" si="574"/>
        <v>8.5599999999999996E-2</v>
      </c>
      <c r="U1051" s="122">
        <f t="shared" si="555"/>
        <v>6</v>
      </c>
      <c r="V1051" s="122">
        <v>252</v>
      </c>
      <c r="W1051" s="121">
        <f t="shared" si="566"/>
        <v>1.0019574570000001</v>
      </c>
      <c r="X1051" s="114">
        <f t="shared" si="567"/>
        <v>1.8389870399999999</v>
      </c>
      <c r="Y1051" s="114">
        <f t="shared" si="568"/>
        <v>0</v>
      </c>
      <c r="Z1051" s="126" t="str">
        <f t="shared" si="578"/>
        <v>A+J=</v>
      </c>
      <c r="AA1051" s="119">
        <f t="shared" si="579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3">
        <f t="shared" si="569"/>
        <v>45228</v>
      </c>
      <c r="B1052" s="114">
        <f t="shared" si="561"/>
        <v>941.31660833000001</v>
      </c>
      <c r="C1052" s="114">
        <f t="shared" si="575"/>
        <v>746.45394648000001</v>
      </c>
      <c r="D1052" s="115">
        <f t="shared" si="570"/>
        <v>6683.28</v>
      </c>
      <c r="E1052" s="116">
        <f t="shared" si="557"/>
        <v>6700.66</v>
      </c>
      <c r="F1052" s="117">
        <f t="shared" si="558"/>
        <v>45189</v>
      </c>
      <c r="G1052" s="118">
        <f t="shared" si="562"/>
        <v>2.60051950539264E-3</v>
      </c>
      <c r="H1052" s="119">
        <f t="shared" si="576"/>
        <v>45250</v>
      </c>
      <c r="I1052" s="119">
        <f t="shared" si="563"/>
        <v>45250</v>
      </c>
      <c r="J1052" s="120">
        <f t="shared" si="571"/>
        <v>19</v>
      </c>
      <c r="K1052" s="120">
        <f t="shared" si="559"/>
        <v>6</v>
      </c>
      <c r="L1052" s="8">
        <f t="shared" si="572"/>
        <v>1.00082048</v>
      </c>
      <c r="M1052" s="121">
        <f t="shared" si="560"/>
        <v>1.0023005599999999</v>
      </c>
      <c r="N1052" s="121">
        <f t="shared" si="554"/>
        <v>1.2575557208430388</v>
      </c>
      <c r="O1052" s="114">
        <f t="shared" si="556"/>
        <v>1.2585875200000001</v>
      </c>
      <c r="P1052" s="114">
        <f t="shared" si="564"/>
        <v>939.47762129</v>
      </c>
      <c r="Q1052" s="11">
        <f t="shared" si="577"/>
        <v>0</v>
      </c>
      <c r="R1052" s="30">
        <f t="shared" si="573"/>
        <v>0</v>
      </c>
      <c r="S1052" s="8">
        <f t="shared" si="565"/>
        <v>0</v>
      </c>
      <c r="T1052" s="123">
        <f t="shared" si="574"/>
        <v>8.5599999999999996E-2</v>
      </c>
      <c r="U1052" s="122">
        <f t="shared" si="555"/>
        <v>6</v>
      </c>
      <c r="V1052" s="122">
        <v>252</v>
      </c>
      <c r="W1052" s="121">
        <f t="shared" si="566"/>
        <v>1.0019574570000001</v>
      </c>
      <c r="X1052" s="114">
        <f t="shared" si="567"/>
        <v>1.8389870399999999</v>
      </c>
      <c r="Y1052" s="114">
        <f t="shared" si="568"/>
        <v>0</v>
      </c>
      <c r="Z1052" s="126" t="str">
        <f t="shared" si="578"/>
        <v>A+J=</v>
      </c>
      <c r="AA1052" s="119">
        <f t="shared" si="579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3">
        <f t="shared" si="569"/>
        <v>45229</v>
      </c>
      <c r="B1053" s="114">
        <f t="shared" si="561"/>
        <v>941.31660833000001</v>
      </c>
      <c r="C1053" s="114">
        <f t="shared" si="575"/>
        <v>746.45394648000001</v>
      </c>
      <c r="D1053" s="115">
        <f t="shared" si="570"/>
        <v>6683.28</v>
      </c>
      <c r="E1053" s="116">
        <f t="shared" si="557"/>
        <v>6700.66</v>
      </c>
      <c r="F1053" s="117">
        <f t="shared" si="558"/>
        <v>45189</v>
      </c>
      <c r="G1053" s="118">
        <f t="shared" si="562"/>
        <v>2.60051950539264E-3</v>
      </c>
      <c r="H1053" s="119">
        <f t="shared" si="576"/>
        <v>45250</v>
      </c>
      <c r="I1053" s="119">
        <f t="shared" si="563"/>
        <v>45250</v>
      </c>
      <c r="J1053" s="120">
        <f t="shared" si="571"/>
        <v>19</v>
      </c>
      <c r="K1053" s="120">
        <f t="shared" si="559"/>
        <v>6</v>
      </c>
      <c r="L1053" s="8">
        <f t="shared" si="572"/>
        <v>1.00082048</v>
      </c>
      <c r="M1053" s="121">
        <f t="shared" si="560"/>
        <v>1.0023005599999999</v>
      </c>
      <c r="N1053" s="121">
        <f t="shared" si="554"/>
        <v>1.2575557208430388</v>
      </c>
      <c r="O1053" s="114">
        <f t="shared" si="556"/>
        <v>1.2585875200000001</v>
      </c>
      <c r="P1053" s="114">
        <f t="shared" si="564"/>
        <v>939.47762129</v>
      </c>
      <c r="Q1053" s="11">
        <f t="shared" si="577"/>
        <v>0</v>
      </c>
      <c r="R1053" s="30">
        <f t="shared" si="573"/>
        <v>0</v>
      </c>
      <c r="S1053" s="8">
        <f t="shared" si="565"/>
        <v>0</v>
      </c>
      <c r="T1053" s="123">
        <f t="shared" si="574"/>
        <v>8.5599999999999996E-2</v>
      </c>
      <c r="U1053" s="122">
        <f t="shared" si="555"/>
        <v>6</v>
      </c>
      <c r="V1053" s="122">
        <v>252</v>
      </c>
      <c r="W1053" s="121">
        <f t="shared" si="566"/>
        <v>1.0019574570000001</v>
      </c>
      <c r="X1053" s="114">
        <f t="shared" si="567"/>
        <v>1.8389870399999999</v>
      </c>
      <c r="Y1053" s="114">
        <f t="shared" si="568"/>
        <v>0</v>
      </c>
      <c r="Z1053" s="126" t="str">
        <f t="shared" si="578"/>
        <v>A+J=</v>
      </c>
      <c r="AA1053" s="119">
        <f t="shared" si="579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3">
        <f t="shared" si="569"/>
        <v>45230</v>
      </c>
      <c r="B1054" s="114">
        <f t="shared" si="561"/>
        <v>941.75217654999994</v>
      </c>
      <c r="C1054" s="114">
        <f t="shared" si="575"/>
        <v>746.45394648000001</v>
      </c>
      <c r="D1054" s="115">
        <f t="shared" si="570"/>
        <v>6683.28</v>
      </c>
      <c r="E1054" s="116">
        <f t="shared" si="557"/>
        <v>6700.66</v>
      </c>
      <c r="F1054" s="117">
        <f t="shared" si="558"/>
        <v>45189</v>
      </c>
      <c r="G1054" s="118">
        <f t="shared" si="562"/>
        <v>2.60051950539264E-3</v>
      </c>
      <c r="H1054" s="119">
        <f t="shared" si="576"/>
        <v>45250</v>
      </c>
      <c r="I1054" s="119">
        <f t="shared" si="563"/>
        <v>45250</v>
      </c>
      <c r="J1054" s="120">
        <f t="shared" si="571"/>
        <v>19</v>
      </c>
      <c r="K1054" s="120">
        <f t="shared" si="559"/>
        <v>7</v>
      </c>
      <c r="L1054" s="8">
        <f t="shared" si="572"/>
        <v>1.0009573</v>
      </c>
      <c r="M1054" s="121">
        <f t="shared" si="560"/>
        <v>1.0023005599999999</v>
      </c>
      <c r="N1054" s="121">
        <f t="shared" si="554"/>
        <v>1.2575557208430388</v>
      </c>
      <c r="O1054" s="114">
        <f t="shared" si="556"/>
        <v>1.25875957</v>
      </c>
      <c r="P1054" s="114">
        <f t="shared" si="564"/>
        <v>939.60604868999997</v>
      </c>
      <c r="Q1054" s="11">
        <f t="shared" si="577"/>
        <v>0</v>
      </c>
      <c r="R1054" s="30">
        <f t="shared" si="573"/>
        <v>0</v>
      </c>
      <c r="S1054" s="8">
        <f t="shared" si="565"/>
        <v>0</v>
      </c>
      <c r="T1054" s="123">
        <f t="shared" si="574"/>
        <v>8.5599999999999996E-2</v>
      </c>
      <c r="U1054" s="122">
        <f t="shared" si="555"/>
        <v>7</v>
      </c>
      <c r="V1054" s="122">
        <v>252</v>
      </c>
      <c r="W1054" s="121">
        <f t="shared" si="566"/>
        <v>1.0022840719999999</v>
      </c>
      <c r="X1054" s="114">
        <f t="shared" si="567"/>
        <v>2.14612786</v>
      </c>
      <c r="Y1054" s="114">
        <f t="shared" si="568"/>
        <v>0</v>
      </c>
      <c r="Z1054" s="126" t="str">
        <f t="shared" si="578"/>
        <v>A+J=</v>
      </c>
      <c r="AA1054" s="119">
        <f t="shared" si="579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3">
        <f t="shared" si="569"/>
        <v>45231</v>
      </c>
      <c r="B1055" s="114">
        <f t="shared" si="561"/>
        <v>942.18795167999997</v>
      </c>
      <c r="C1055" s="114">
        <f t="shared" si="575"/>
        <v>746.45394648000001</v>
      </c>
      <c r="D1055" s="115">
        <f t="shared" si="570"/>
        <v>6683.28</v>
      </c>
      <c r="E1055" s="116">
        <f t="shared" si="557"/>
        <v>6700.66</v>
      </c>
      <c r="F1055" s="117">
        <f t="shared" si="558"/>
        <v>45189</v>
      </c>
      <c r="G1055" s="118">
        <f t="shared" si="562"/>
        <v>2.60051950539264E-3</v>
      </c>
      <c r="H1055" s="119">
        <f t="shared" si="576"/>
        <v>45250</v>
      </c>
      <c r="I1055" s="119">
        <f t="shared" si="563"/>
        <v>45250</v>
      </c>
      <c r="J1055" s="120">
        <f t="shared" si="571"/>
        <v>19</v>
      </c>
      <c r="K1055" s="120">
        <f t="shared" si="559"/>
        <v>8</v>
      </c>
      <c r="L1055" s="8">
        <f t="shared" si="572"/>
        <v>1.00109413</v>
      </c>
      <c r="M1055" s="121">
        <f t="shared" si="560"/>
        <v>1.0023005599999999</v>
      </c>
      <c r="N1055" s="121">
        <f t="shared" ref="N1055:N1118" si="580">IF(I1055&gt;I1054,N1054*M1055,N1054)</f>
        <v>1.2575557208430388</v>
      </c>
      <c r="O1055" s="114">
        <f t="shared" si="556"/>
        <v>1.2589316500000001</v>
      </c>
      <c r="P1055" s="114">
        <f t="shared" si="564"/>
        <v>939.73449848999996</v>
      </c>
      <c r="Q1055" s="11">
        <f t="shared" si="577"/>
        <v>0</v>
      </c>
      <c r="R1055" s="30">
        <f t="shared" si="573"/>
        <v>0</v>
      </c>
      <c r="S1055" s="8">
        <f t="shared" si="565"/>
        <v>0</v>
      </c>
      <c r="T1055" s="123">
        <f t="shared" si="574"/>
        <v>8.5599999999999996E-2</v>
      </c>
      <c r="U1055" s="122">
        <f t="shared" si="555"/>
        <v>8</v>
      </c>
      <c r="V1055" s="122">
        <v>252</v>
      </c>
      <c r="W1055" s="121">
        <f t="shared" si="566"/>
        <v>1.002610794</v>
      </c>
      <c r="X1055" s="114">
        <f t="shared" si="567"/>
        <v>2.4534531899999998</v>
      </c>
      <c r="Y1055" s="114">
        <f t="shared" si="568"/>
        <v>0</v>
      </c>
      <c r="Z1055" s="126" t="str">
        <f t="shared" si="578"/>
        <v>A+J=</v>
      </c>
      <c r="AA1055" s="119">
        <f t="shared" si="579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3">
        <f t="shared" si="569"/>
        <v>45232</v>
      </c>
      <c r="B1056" s="114">
        <f t="shared" si="561"/>
        <v>942.62391783999999</v>
      </c>
      <c r="C1056" s="114">
        <f t="shared" si="575"/>
        <v>746.45394648000001</v>
      </c>
      <c r="D1056" s="115">
        <f t="shared" si="570"/>
        <v>6683.28</v>
      </c>
      <c r="E1056" s="116">
        <f t="shared" si="557"/>
        <v>6700.66</v>
      </c>
      <c r="F1056" s="117">
        <f t="shared" si="558"/>
        <v>45189</v>
      </c>
      <c r="G1056" s="118">
        <f t="shared" si="562"/>
        <v>2.60051950539264E-3</v>
      </c>
      <c r="H1056" s="119">
        <f t="shared" si="576"/>
        <v>45250</v>
      </c>
      <c r="I1056" s="119">
        <f t="shared" si="563"/>
        <v>45250</v>
      </c>
      <c r="J1056" s="120">
        <f t="shared" si="571"/>
        <v>19</v>
      </c>
      <c r="K1056" s="120">
        <f t="shared" si="559"/>
        <v>9</v>
      </c>
      <c r="L1056" s="8">
        <f t="shared" si="572"/>
        <v>1.0012309800000001</v>
      </c>
      <c r="M1056" s="121">
        <f t="shared" si="560"/>
        <v>1.0023005599999999</v>
      </c>
      <c r="N1056" s="121">
        <f t="shared" si="580"/>
        <v>1.2575557208430388</v>
      </c>
      <c r="O1056" s="114">
        <f t="shared" si="556"/>
        <v>1.25910374</v>
      </c>
      <c r="P1056" s="114">
        <f t="shared" si="564"/>
        <v>939.86295574999997</v>
      </c>
      <c r="Q1056" s="11">
        <f t="shared" si="577"/>
        <v>0</v>
      </c>
      <c r="R1056" s="30">
        <f t="shared" si="573"/>
        <v>0</v>
      </c>
      <c r="S1056" s="8">
        <f t="shared" si="565"/>
        <v>0</v>
      </c>
      <c r="T1056" s="123">
        <f t="shared" si="574"/>
        <v>8.5599999999999996E-2</v>
      </c>
      <c r="U1056" s="122">
        <f t="shared" si="555"/>
        <v>9</v>
      </c>
      <c r="V1056" s="122">
        <v>252</v>
      </c>
      <c r="W1056" s="121">
        <f t="shared" si="566"/>
        <v>1.0029376219999999</v>
      </c>
      <c r="X1056" s="114">
        <f t="shared" si="567"/>
        <v>2.76096209</v>
      </c>
      <c r="Y1056" s="114">
        <f t="shared" si="568"/>
        <v>0</v>
      </c>
      <c r="Z1056" s="126" t="str">
        <f t="shared" si="578"/>
        <v>A+J=</v>
      </c>
      <c r="AA1056" s="119">
        <f t="shared" si="579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3">
        <f t="shared" si="569"/>
        <v>45233</v>
      </c>
      <c r="B1057" s="114">
        <f t="shared" si="561"/>
        <v>942.62391783999999</v>
      </c>
      <c r="C1057" s="114">
        <f t="shared" si="575"/>
        <v>746.45394648000001</v>
      </c>
      <c r="D1057" s="115">
        <f t="shared" si="570"/>
        <v>6683.28</v>
      </c>
      <c r="E1057" s="116">
        <f t="shared" si="557"/>
        <v>6700.66</v>
      </c>
      <c r="F1057" s="117">
        <f t="shared" si="558"/>
        <v>45189</v>
      </c>
      <c r="G1057" s="118">
        <f t="shared" si="562"/>
        <v>2.60051950539264E-3</v>
      </c>
      <c r="H1057" s="119">
        <f t="shared" si="576"/>
        <v>45250</v>
      </c>
      <c r="I1057" s="119">
        <f t="shared" si="563"/>
        <v>45250</v>
      </c>
      <c r="J1057" s="120">
        <f t="shared" si="571"/>
        <v>19</v>
      </c>
      <c r="K1057" s="120">
        <f t="shared" si="559"/>
        <v>9</v>
      </c>
      <c r="L1057" s="8">
        <f t="shared" si="572"/>
        <v>1.0012309800000001</v>
      </c>
      <c r="M1057" s="121">
        <f t="shared" si="560"/>
        <v>1.0023005599999999</v>
      </c>
      <c r="N1057" s="121">
        <f t="shared" si="580"/>
        <v>1.2575557208430388</v>
      </c>
      <c r="O1057" s="114">
        <f t="shared" si="556"/>
        <v>1.25910374</v>
      </c>
      <c r="P1057" s="114">
        <f t="shared" si="564"/>
        <v>939.86295574999997</v>
      </c>
      <c r="Q1057" s="11">
        <f t="shared" si="577"/>
        <v>0</v>
      </c>
      <c r="R1057" s="30">
        <f t="shared" si="573"/>
        <v>0</v>
      </c>
      <c r="S1057" s="8">
        <f t="shared" si="565"/>
        <v>0</v>
      </c>
      <c r="T1057" s="123">
        <f t="shared" si="574"/>
        <v>8.5599999999999996E-2</v>
      </c>
      <c r="U1057" s="122">
        <f t="shared" si="555"/>
        <v>9</v>
      </c>
      <c r="V1057" s="122">
        <v>252</v>
      </c>
      <c r="W1057" s="121">
        <f t="shared" si="566"/>
        <v>1.0029376219999999</v>
      </c>
      <c r="X1057" s="114">
        <f t="shared" si="567"/>
        <v>2.76096209</v>
      </c>
      <c r="Y1057" s="114">
        <f t="shared" si="568"/>
        <v>0</v>
      </c>
      <c r="Z1057" s="126" t="str">
        <f t="shared" si="578"/>
        <v>A+J=</v>
      </c>
      <c r="AA1057" s="119">
        <f t="shared" si="579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3">
        <f t="shared" si="569"/>
        <v>45234</v>
      </c>
      <c r="B1058" s="114">
        <f t="shared" si="561"/>
        <v>943.06009008000001</v>
      </c>
      <c r="C1058" s="114">
        <f t="shared" si="575"/>
        <v>746.45394648000001</v>
      </c>
      <c r="D1058" s="115">
        <f t="shared" si="570"/>
        <v>6683.28</v>
      </c>
      <c r="E1058" s="116">
        <f t="shared" si="557"/>
        <v>6700.66</v>
      </c>
      <c r="F1058" s="117">
        <f t="shared" si="558"/>
        <v>45189</v>
      </c>
      <c r="G1058" s="118">
        <f t="shared" si="562"/>
        <v>2.60051950539264E-3</v>
      </c>
      <c r="H1058" s="119">
        <f t="shared" si="576"/>
        <v>45250</v>
      </c>
      <c r="I1058" s="119">
        <f t="shared" si="563"/>
        <v>45250</v>
      </c>
      <c r="J1058" s="120">
        <f t="shared" si="571"/>
        <v>19</v>
      </c>
      <c r="K1058" s="120">
        <f t="shared" si="559"/>
        <v>10</v>
      </c>
      <c r="L1058" s="8">
        <f t="shared" si="572"/>
        <v>1.0013678500000001</v>
      </c>
      <c r="M1058" s="121">
        <f t="shared" si="560"/>
        <v>1.0023005599999999</v>
      </c>
      <c r="N1058" s="121">
        <f t="shared" si="580"/>
        <v>1.2575557208430388</v>
      </c>
      <c r="O1058" s="114">
        <f t="shared" si="556"/>
        <v>1.25927586</v>
      </c>
      <c r="P1058" s="114">
        <f t="shared" si="564"/>
        <v>939.9914354</v>
      </c>
      <c r="Q1058" s="11">
        <f t="shared" si="577"/>
        <v>0</v>
      </c>
      <c r="R1058" s="30">
        <f t="shared" si="573"/>
        <v>0</v>
      </c>
      <c r="S1058" s="8">
        <f t="shared" si="565"/>
        <v>0</v>
      </c>
      <c r="T1058" s="123">
        <f t="shared" si="574"/>
        <v>8.5599999999999996E-2</v>
      </c>
      <c r="U1058" s="122">
        <f t="shared" si="555"/>
        <v>10</v>
      </c>
      <c r="V1058" s="122">
        <v>252</v>
      </c>
      <c r="W1058" s="121">
        <f t="shared" si="566"/>
        <v>1.003264556</v>
      </c>
      <c r="X1058" s="114">
        <f t="shared" si="567"/>
        <v>3.0686546799999999</v>
      </c>
      <c r="Y1058" s="114">
        <f t="shared" si="568"/>
        <v>0</v>
      </c>
      <c r="Z1058" s="126" t="str">
        <f t="shared" si="578"/>
        <v>A+J=</v>
      </c>
      <c r="AA1058" s="119">
        <f t="shared" si="579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3">
        <f t="shared" si="569"/>
        <v>45235</v>
      </c>
      <c r="B1059" s="114">
        <f t="shared" si="561"/>
        <v>943.06009008000001</v>
      </c>
      <c r="C1059" s="114">
        <f t="shared" si="575"/>
        <v>746.45394648000001</v>
      </c>
      <c r="D1059" s="115">
        <f t="shared" si="570"/>
        <v>6683.28</v>
      </c>
      <c r="E1059" s="116">
        <f t="shared" si="557"/>
        <v>6700.66</v>
      </c>
      <c r="F1059" s="117">
        <f t="shared" si="558"/>
        <v>45189</v>
      </c>
      <c r="G1059" s="118">
        <f t="shared" si="562"/>
        <v>2.60051950539264E-3</v>
      </c>
      <c r="H1059" s="119">
        <f t="shared" si="576"/>
        <v>45250</v>
      </c>
      <c r="I1059" s="119">
        <f t="shared" si="563"/>
        <v>45250</v>
      </c>
      <c r="J1059" s="120">
        <f t="shared" si="571"/>
        <v>19</v>
      </c>
      <c r="K1059" s="120">
        <f t="shared" si="559"/>
        <v>10</v>
      </c>
      <c r="L1059" s="8">
        <f t="shared" si="572"/>
        <v>1.0013678500000001</v>
      </c>
      <c r="M1059" s="121">
        <f t="shared" si="560"/>
        <v>1.0023005599999999</v>
      </c>
      <c r="N1059" s="121">
        <f t="shared" si="580"/>
        <v>1.2575557208430388</v>
      </c>
      <c r="O1059" s="114">
        <f t="shared" si="556"/>
        <v>1.25927586</v>
      </c>
      <c r="P1059" s="114">
        <f t="shared" si="564"/>
        <v>939.9914354</v>
      </c>
      <c r="Q1059" s="11">
        <f t="shared" si="577"/>
        <v>0</v>
      </c>
      <c r="R1059" s="30">
        <f t="shared" si="573"/>
        <v>0</v>
      </c>
      <c r="S1059" s="8">
        <f t="shared" si="565"/>
        <v>0</v>
      </c>
      <c r="T1059" s="123">
        <f t="shared" si="574"/>
        <v>8.5599999999999996E-2</v>
      </c>
      <c r="U1059" s="122">
        <f t="shared" si="555"/>
        <v>10</v>
      </c>
      <c r="V1059" s="122">
        <v>252</v>
      </c>
      <c r="W1059" s="121">
        <f t="shared" si="566"/>
        <v>1.003264556</v>
      </c>
      <c r="X1059" s="114">
        <f t="shared" si="567"/>
        <v>3.0686546799999999</v>
      </c>
      <c r="Y1059" s="114">
        <f t="shared" si="568"/>
        <v>0</v>
      </c>
      <c r="Z1059" s="126" t="str">
        <f t="shared" si="578"/>
        <v>A+J=</v>
      </c>
      <c r="AA1059" s="119">
        <f t="shared" si="579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3">
        <f t="shared" si="569"/>
        <v>45236</v>
      </c>
      <c r="B1060" s="114">
        <f t="shared" si="561"/>
        <v>943.06009008000001</v>
      </c>
      <c r="C1060" s="114">
        <f t="shared" si="575"/>
        <v>746.45394648000001</v>
      </c>
      <c r="D1060" s="115">
        <f t="shared" si="570"/>
        <v>6683.28</v>
      </c>
      <c r="E1060" s="116">
        <f t="shared" si="557"/>
        <v>6700.66</v>
      </c>
      <c r="F1060" s="117">
        <f t="shared" si="558"/>
        <v>45189</v>
      </c>
      <c r="G1060" s="118">
        <f t="shared" si="562"/>
        <v>2.60051950539264E-3</v>
      </c>
      <c r="H1060" s="119">
        <f t="shared" si="576"/>
        <v>45250</v>
      </c>
      <c r="I1060" s="119">
        <f t="shared" si="563"/>
        <v>45250</v>
      </c>
      <c r="J1060" s="120">
        <f t="shared" si="571"/>
        <v>19</v>
      </c>
      <c r="K1060" s="120">
        <f t="shared" si="559"/>
        <v>10</v>
      </c>
      <c r="L1060" s="8">
        <f t="shared" si="572"/>
        <v>1.0013678500000001</v>
      </c>
      <c r="M1060" s="121">
        <f t="shared" si="560"/>
        <v>1.0023005599999999</v>
      </c>
      <c r="N1060" s="121">
        <f t="shared" si="580"/>
        <v>1.2575557208430388</v>
      </c>
      <c r="O1060" s="114">
        <f t="shared" si="556"/>
        <v>1.25927586</v>
      </c>
      <c r="P1060" s="114">
        <f t="shared" si="564"/>
        <v>939.9914354</v>
      </c>
      <c r="Q1060" s="11">
        <f t="shared" si="577"/>
        <v>0</v>
      </c>
      <c r="R1060" s="30">
        <f t="shared" si="573"/>
        <v>0</v>
      </c>
      <c r="S1060" s="8">
        <f t="shared" si="565"/>
        <v>0</v>
      </c>
      <c r="T1060" s="123">
        <f t="shared" si="574"/>
        <v>8.5599999999999996E-2</v>
      </c>
      <c r="U1060" s="122">
        <f t="shared" si="555"/>
        <v>10</v>
      </c>
      <c r="V1060" s="122">
        <v>252</v>
      </c>
      <c r="W1060" s="121">
        <f t="shared" si="566"/>
        <v>1.003264556</v>
      </c>
      <c r="X1060" s="114">
        <f t="shared" si="567"/>
        <v>3.0686546799999999</v>
      </c>
      <c r="Y1060" s="114">
        <f t="shared" si="568"/>
        <v>0</v>
      </c>
      <c r="Z1060" s="126" t="str">
        <f t="shared" si="578"/>
        <v>A+J=</v>
      </c>
      <c r="AA1060" s="119">
        <f t="shared" si="579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3">
        <f t="shared" si="569"/>
        <v>45237</v>
      </c>
      <c r="B1061" s="114">
        <f t="shared" si="561"/>
        <v>943.49647032999997</v>
      </c>
      <c r="C1061" s="114">
        <f t="shared" si="575"/>
        <v>746.45394648000001</v>
      </c>
      <c r="D1061" s="115">
        <f t="shared" si="570"/>
        <v>6683.28</v>
      </c>
      <c r="E1061" s="116">
        <f t="shared" si="557"/>
        <v>6700.66</v>
      </c>
      <c r="F1061" s="117">
        <f t="shared" si="558"/>
        <v>45189</v>
      </c>
      <c r="G1061" s="118">
        <f t="shared" si="562"/>
        <v>2.60051950539264E-3</v>
      </c>
      <c r="H1061" s="119">
        <f t="shared" si="576"/>
        <v>45250</v>
      </c>
      <c r="I1061" s="119">
        <f t="shared" si="563"/>
        <v>45250</v>
      </c>
      <c r="J1061" s="120">
        <f t="shared" si="571"/>
        <v>19</v>
      </c>
      <c r="K1061" s="120">
        <f t="shared" si="559"/>
        <v>11</v>
      </c>
      <c r="L1061" s="8">
        <f t="shared" si="572"/>
        <v>1.0015047399999999</v>
      </c>
      <c r="M1061" s="121">
        <f t="shared" si="560"/>
        <v>1.0023005599999999</v>
      </c>
      <c r="N1061" s="121">
        <f t="shared" si="580"/>
        <v>1.2575557208430388</v>
      </c>
      <c r="O1061" s="114">
        <f t="shared" si="556"/>
        <v>1.2594480100000001</v>
      </c>
      <c r="P1061" s="114">
        <f t="shared" si="564"/>
        <v>940.11993744999995</v>
      </c>
      <c r="Q1061" s="11">
        <f t="shared" si="577"/>
        <v>0</v>
      </c>
      <c r="R1061" s="30">
        <f t="shared" si="573"/>
        <v>0</v>
      </c>
      <c r="S1061" s="8">
        <f t="shared" si="565"/>
        <v>0</v>
      </c>
      <c r="T1061" s="123">
        <f t="shared" si="574"/>
        <v>8.5599999999999996E-2</v>
      </c>
      <c r="U1061" s="122">
        <f t="shared" ref="U1061:U1124" si="581">IF(Q1060&gt;0,1,IF(K1061=K1060,U1060,U1060+1))</f>
        <v>11</v>
      </c>
      <c r="V1061" s="122">
        <v>252</v>
      </c>
      <c r="W1061" s="121">
        <f t="shared" si="566"/>
        <v>1.0035915980000001</v>
      </c>
      <c r="X1061" s="114">
        <f t="shared" si="567"/>
        <v>3.3765328800000001</v>
      </c>
      <c r="Y1061" s="114">
        <f t="shared" si="568"/>
        <v>0</v>
      </c>
      <c r="Z1061" s="126" t="str">
        <f t="shared" si="578"/>
        <v>A+J=</v>
      </c>
      <c r="AA1061" s="119">
        <f t="shared" si="579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3">
        <f t="shared" si="569"/>
        <v>45238</v>
      </c>
      <c r="B1062" s="114">
        <f t="shared" si="561"/>
        <v>943.93304086000001</v>
      </c>
      <c r="C1062" s="114">
        <f t="shared" si="575"/>
        <v>746.45394648000001</v>
      </c>
      <c r="D1062" s="115">
        <f t="shared" si="570"/>
        <v>6683.28</v>
      </c>
      <c r="E1062" s="116">
        <f t="shared" si="557"/>
        <v>6700.66</v>
      </c>
      <c r="F1062" s="117">
        <f t="shared" si="558"/>
        <v>45189</v>
      </c>
      <c r="G1062" s="118">
        <f t="shared" si="562"/>
        <v>2.60051950539264E-3</v>
      </c>
      <c r="H1062" s="119">
        <f t="shared" si="576"/>
        <v>45250</v>
      </c>
      <c r="I1062" s="119">
        <f t="shared" si="563"/>
        <v>45250</v>
      </c>
      <c r="J1062" s="120">
        <f t="shared" si="571"/>
        <v>19</v>
      </c>
      <c r="K1062" s="120">
        <f t="shared" si="559"/>
        <v>12</v>
      </c>
      <c r="L1062" s="8">
        <f t="shared" si="572"/>
        <v>1.0016416400000001</v>
      </c>
      <c r="M1062" s="121">
        <f t="shared" si="560"/>
        <v>1.0023005599999999</v>
      </c>
      <c r="N1062" s="121">
        <f t="shared" si="580"/>
        <v>1.2575557208430388</v>
      </c>
      <c r="O1062" s="114">
        <f t="shared" si="556"/>
        <v>1.25962017</v>
      </c>
      <c r="P1062" s="114">
        <f t="shared" si="564"/>
        <v>940.24844696000002</v>
      </c>
      <c r="Q1062" s="11">
        <f t="shared" si="577"/>
        <v>0</v>
      </c>
      <c r="R1062" s="30">
        <f t="shared" si="573"/>
        <v>0</v>
      </c>
      <c r="S1062" s="8">
        <f t="shared" si="565"/>
        <v>0</v>
      </c>
      <c r="T1062" s="123">
        <f t="shared" si="574"/>
        <v>8.5599999999999996E-2</v>
      </c>
      <c r="U1062" s="122">
        <f t="shared" si="581"/>
        <v>12</v>
      </c>
      <c r="V1062" s="122">
        <v>252</v>
      </c>
      <c r="W1062" s="121">
        <f t="shared" si="566"/>
        <v>1.003918745</v>
      </c>
      <c r="X1062" s="114">
        <f t="shared" si="567"/>
        <v>3.6845938999999999</v>
      </c>
      <c r="Y1062" s="114">
        <f t="shared" si="568"/>
        <v>0</v>
      </c>
      <c r="Z1062" s="126" t="str">
        <f t="shared" si="578"/>
        <v>A+J=</v>
      </c>
      <c r="AA1062" s="119">
        <f t="shared" si="579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3">
        <f t="shared" si="569"/>
        <v>45239</v>
      </c>
      <c r="B1063" s="114">
        <f t="shared" si="561"/>
        <v>944.36982700999999</v>
      </c>
      <c r="C1063" s="114">
        <f t="shared" si="575"/>
        <v>746.45394648000001</v>
      </c>
      <c r="D1063" s="115">
        <f t="shared" si="570"/>
        <v>6683.28</v>
      </c>
      <c r="E1063" s="116">
        <f t="shared" si="557"/>
        <v>6700.66</v>
      </c>
      <c r="F1063" s="117">
        <f t="shared" si="558"/>
        <v>45189</v>
      </c>
      <c r="G1063" s="118">
        <f t="shared" si="562"/>
        <v>2.60051950539264E-3</v>
      </c>
      <c r="H1063" s="119">
        <f t="shared" si="576"/>
        <v>45250</v>
      </c>
      <c r="I1063" s="119">
        <f t="shared" si="563"/>
        <v>45250</v>
      </c>
      <c r="J1063" s="120">
        <f t="shared" si="571"/>
        <v>19</v>
      </c>
      <c r="K1063" s="120">
        <f t="shared" si="559"/>
        <v>13</v>
      </c>
      <c r="L1063" s="8">
        <f t="shared" si="572"/>
        <v>1.0017785699999999</v>
      </c>
      <c r="M1063" s="121">
        <f t="shared" si="560"/>
        <v>1.0023005599999999</v>
      </c>
      <c r="N1063" s="121">
        <f t="shared" si="580"/>
        <v>1.2575557208430388</v>
      </c>
      <c r="O1063" s="114">
        <f t="shared" si="556"/>
        <v>1.25979237</v>
      </c>
      <c r="P1063" s="114">
        <f t="shared" si="564"/>
        <v>940.37698633000002</v>
      </c>
      <c r="Q1063" s="11">
        <f t="shared" si="577"/>
        <v>0</v>
      </c>
      <c r="R1063" s="30">
        <f t="shared" si="573"/>
        <v>0</v>
      </c>
      <c r="S1063" s="8">
        <f t="shared" si="565"/>
        <v>0</v>
      </c>
      <c r="T1063" s="123">
        <f t="shared" si="574"/>
        <v>8.5599999999999996E-2</v>
      </c>
      <c r="U1063" s="122">
        <f t="shared" si="581"/>
        <v>13</v>
      </c>
      <c r="V1063" s="122">
        <v>252</v>
      </c>
      <c r="W1063" s="121">
        <f t="shared" si="566"/>
        <v>1.004246</v>
      </c>
      <c r="X1063" s="114">
        <f t="shared" si="567"/>
        <v>3.99284068</v>
      </c>
      <c r="Y1063" s="114">
        <f t="shared" si="568"/>
        <v>0</v>
      </c>
      <c r="Z1063" s="126" t="str">
        <f t="shared" si="578"/>
        <v>A+J=</v>
      </c>
      <c r="AA1063" s="119">
        <f t="shared" si="579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3">
        <f t="shared" si="569"/>
        <v>45240</v>
      </c>
      <c r="B1064" s="114">
        <f t="shared" si="561"/>
        <v>944.80680447999998</v>
      </c>
      <c r="C1064" s="114">
        <f t="shared" si="575"/>
        <v>746.45394648000001</v>
      </c>
      <c r="D1064" s="115">
        <f t="shared" si="570"/>
        <v>6683.28</v>
      </c>
      <c r="E1064" s="116">
        <f t="shared" si="557"/>
        <v>6700.66</v>
      </c>
      <c r="F1064" s="117">
        <f t="shared" si="558"/>
        <v>45189</v>
      </c>
      <c r="G1064" s="118">
        <f t="shared" si="562"/>
        <v>2.60051950539264E-3</v>
      </c>
      <c r="H1064" s="119">
        <f t="shared" si="576"/>
        <v>45250</v>
      </c>
      <c r="I1064" s="119">
        <f t="shared" si="563"/>
        <v>45250</v>
      </c>
      <c r="J1064" s="120">
        <f t="shared" si="571"/>
        <v>19</v>
      </c>
      <c r="K1064" s="120">
        <f t="shared" si="559"/>
        <v>14</v>
      </c>
      <c r="L1064" s="8">
        <f t="shared" si="572"/>
        <v>1.0019155099999999</v>
      </c>
      <c r="M1064" s="121">
        <f t="shared" si="560"/>
        <v>1.0023005599999999</v>
      </c>
      <c r="N1064" s="121">
        <f t="shared" si="580"/>
        <v>1.2575557208430388</v>
      </c>
      <c r="O1064" s="114">
        <f t="shared" si="556"/>
        <v>1.2599645799999999</v>
      </c>
      <c r="P1064" s="114">
        <f t="shared" si="564"/>
        <v>940.50553316000003</v>
      </c>
      <c r="Q1064" s="11">
        <f t="shared" si="577"/>
        <v>0</v>
      </c>
      <c r="R1064" s="30">
        <f t="shared" si="573"/>
        <v>0</v>
      </c>
      <c r="S1064" s="8">
        <f t="shared" si="565"/>
        <v>0</v>
      </c>
      <c r="T1064" s="123">
        <f t="shared" si="574"/>
        <v>8.5599999999999996E-2</v>
      </c>
      <c r="U1064" s="122">
        <f t="shared" si="581"/>
        <v>14</v>
      </c>
      <c r="V1064" s="122">
        <v>252</v>
      </c>
      <c r="W1064" s="121">
        <f t="shared" si="566"/>
        <v>1.0045733610000001</v>
      </c>
      <c r="X1064" s="114">
        <f t="shared" si="567"/>
        <v>4.3012713199999997</v>
      </c>
      <c r="Y1064" s="114">
        <f t="shared" si="568"/>
        <v>0</v>
      </c>
      <c r="Z1064" s="126" t="str">
        <f t="shared" si="578"/>
        <v>A+J=</v>
      </c>
      <c r="AA1064" s="119">
        <f t="shared" si="579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3">
        <f t="shared" si="569"/>
        <v>45241</v>
      </c>
      <c r="B1065" s="114">
        <f t="shared" si="561"/>
        <v>945.24398926999993</v>
      </c>
      <c r="C1065" s="114">
        <f t="shared" si="575"/>
        <v>746.45394648000001</v>
      </c>
      <c r="D1065" s="115">
        <f t="shared" si="570"/>
        <v>6683.28</v>
      </c>
      <c r="E1065" s="116">
        <f t="shared" si="557"/>
        <v>6700.66</v>
      </c>
      <c r="F1065" s="117">
        <f t="shared" si="558"/>
        <v>45189</v>
      </c>
      <c r="G1065" s="118">
        <f t="shared" si="562"/>
        <v>2.60051950539264E-3</v>
      </c>
      <c r="H1065" s="119">
        <f t="shared" si="576"/>
        <v>45250</v>
      </c>
      <c r="I1065" s="119">
        <f t="shared" si="563"/>
        <v>45250</v>
      </c>
      <c r="J1065" s="120">
        <f t="shared" si="571"/>
        <v>19</v>
      </c>
      <c r="K1065" s="120">
        <f t="shared" si="559"/>
        <v>15</v>
      </c>
      <c r="L1065" s="8">
        <f t="shared" si="572"/>
        <v>1.0020524799999999</v>
      </c>
      <c r="M1065" s="121">
        <f t="shared" si="560"/>
        <v>1.0023005599999999</v>
      </c>
      <c r="N1065" s="121">
        <f t="shared" si="580"/>
        <v>1.2575557208430388</v>
      </c>
      <c r="O1065" s="114">
        <f t="shared" ref="O1065:O1128" si="582">TRUNC(TRUNC((L1065*N1065),15),8)</f>
        <v>1.26013682</v>
      </c>
      <c r="P1065" s="114">
        <f t="shared" si="564"/>
        <v>940.63410238999995</v>
      </c>
      <c r="Q1065" s="11">
        <f t="shared" si="577"/>
        <v>0</v>
      </c>
      <c r="R1065" s="30">
        <f t="shared" si="573"/>
        <v>0</v>
      </c>
      <c r="S1065" s="8">
        <f t="shared" si="565"/>
        <v>0</v>
      </c>
      <c r="T1065" s="123">
        <f t="shared" si="574"/>
        <v>8.5599999999999996E-2</v>
      </c>
      <c r="U1065" s="122">
        <f t="shared" si="581"/>
        <v>15</v>
      </c>
      <c r="V1065" s="122">
        <v>252</v>
      </c>
      <c r="W1065" s="121">
        <f t="shared" si="566"/>
        <v>1.0049008290000001</v>
      </c>
      <c r="X1065" s="114">
        <f t="shared" si="567"/>
        <v>4.6098868800000004</v>
      </c>
      <c r="Y1065" s="114">
        <f t="shared" si="568"/>
        <v>0</v>
      </c>
      <c r="Z1065" s="126" t="str">
        <f t="shared" si="578"/>
        <v>A+J=</v>
      </c>
      <c r="AA1065" s="119">
        <f t="shared" si="579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3">
        <f t="shared" si="569"/>
        <v>45242</v>
      </c>
      <c r="B1066" s="114">
        <f t="shared" si="561"/>
        <v>945.24398926999993</v>
      </c>
      <c r="C1066" s="114">
        <f t="shared" si="575"/>
        <v>746.45394648000001</v>
      </c>
      <c r="D1066" s="115">
        <f t="shared" si="570"/>
        <v>6683.28</v>
      </c>
      <c r="E1066" s="116">
        <f t="shared" ref="E1066:E1129" si="583">IF($K1066=1,VLOOKUP($A1065,$AO$10:$AS$131,4),E1065)</f>
        <v>6700.66</v>
      </c>
      <c r="F1066" s="117">
        <f t="shared" ref="F1066:F1129" si="584">IF($K1066=1,VLOOKUP($A1065,$AO$10:$AS$131,5),F1065)</f>
        <v>45189</v>
      </c>
      <c r="G1066" s="118">
        <f t="shared" si="562"/>
        <v>2.60051950539264E-3</v>
      </c>
      <c r="H1066" s="119">
        <f t="shared" si="576"/>
        <v>45250</v>
      </c>
      <c r="I1066" s="119">
        <f t="shared" si="563"/>
        <v>45250</v>
      </c>
      <c r="J1066" s="120">
        <f t="shared" si="571"/>
        <v>19</v>
      </c>
      <c r="K1066" s="120">
        <f t="shared" ref="K1066:K1129" si="585">(J1066-(NETWORKDAYS(A1066,I1066,AD$176:AD$502)-1))</f>
        <v>15</v>
      </c>
      <c r="L1066" s="8">
        <f t="shared" si="572"/>
        <v>1.0020524799999999</v>
      </c>
      <c r="M1066" s="121">
        <f t="shared" ref="M1066:M1129" si="586">IF(I1066&gt;I1065,L1065,M1065)</f>
        <v>1.0023005599999999</v>
      </c>
      <c r="N1066" s="121">
        <f t="shared" si="580"/>
        <v>1.2575557208430388</v>
      </c>
      <c r="O1066" s="114">
        <f t="shared" si="582"/>
        <v>1.26013682</v>
      </c>
      <c r="P1066" s="114">
        <f t="shared" si="564"/>
        <v>940.63410238999995</v>
      </c>
      <c r="Q1066" s="11">
        <f t="shared" si="577"/>
        <v>0</v>
      </c>
      <c r="R1066" s="30">
        <f t="shared" si="573"/>
        <v>0</v>
      </c>
      <c r="S1066" s="8">
        <f t="shared" si="565"/>
        <v>0</v>
      </c>
      <c r="T1066" s="123">
        <f t="shared" si="574"/>
        <v>8.5599999999999996E-2</v>
      </c>
      <c r="U1066" s="122">
        <f t="shared" si="581"/>
        <v>15</v>
      </c>
      <c r="V1066" s="122">
        <v>252</v>
      </c>
      <c r="W1066" s="121">
        <f t="shared" si="566"/>
        <v>1.0049008290000001</v>
      </c>
      <c r="X1066" s="114">
        <f t="shared" si="567"/>
        <v>4.6098868800000004</v>
      </c>
      <c r="Y1066" s="114">
        <f t="shared" si="568"/>
        <v>0</v>
      </c>
      <c r="Z1066" s="126" t="str">
        <f t="shared" si="578"/>
        <v>A+J=</v>
      </c>
      <c r="AA1066" s="119">
        <f t="shared" si="579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3">
        <f t="shared" si="569"/>
        <v>45243</v>
      </c>
      <c r="B1067" s="114">
        <f t="shared" si="561"/>
        <v>945.24398926999993</v>
      </c>
      <c r="C1067" s="114">
        <f t="shared" si="575"/>
        <v>746.45394648000001</v>
      </c>
      <c r="D1067" s="115">
        <f t="shared" si="570"/>
        <v>6683.28</v>
      </c>
      <c r="E1067" s="116">
        <f t="shared" si="583"/>
        <v>6700.66</v>
      </c>
      <c r="F1067" s="117">
        <f t="shared" si="584"/>
        <v>45189</v>
      </c>
      <c r="G1067" s="118">
        <f t="shared" si="562"/>
        <v>2.60051950539264E-3</v>
      </c>
      <c r="H1067" s="119">
        <f t="shared" si="576"/>
        <v>45250</v>
      </c>
      <c r="I1067" s="119">
        <f t="shared" si="563"/>
        <v>45250</v>
      </c>
      <c r="J1067" s="120">
        <f t="shared" si="571"/>
        <v>19</v>
      </c>
      <c r="K1067" s="120">
        <f t="shared" si="585"/>
        <v>15</v>
      </c>
      <c r="L1067" s="8">
        <f t="shared" si="572"/>
        <v>1.0020524799999999</v>
      </c>
      <c r="M1067" s="121">
        <f t="shared" si="586"/>
        <v>1.0023005599999999</v>
      </c>
      <c r="N1067" s="121">
        <f t="shared" si="580"/>
        <v>1.2575557208430388</v>
      </c>
      <c r="O1067" s="114">
        <f t="shared" si="582"/>
        <v>1.26013682</v>
      </c>
      <c r="P1067" s="114">
        <f t="shared" si="564"/>
        <v>940.63410238999995</v>
      </c>
      <c r="Q1067" s="11">
        <f t="shared" si="577"/>
        <v>0</v>
      </c>
      <c r="R1067" s="30">
        <f t="shared" si="573"/>
        <v>0</v>
      </c>
      <c r="S1067" s="8">
        <f t="shared" si="565"/>
        <v>0</v>
      </c>
      <c r="T1067" s="123">
        <f t="shared" si="574"/>
        <v>8.5599999999999996E-2</v>
      </c>
      <c r="U1067" s="122">
        <f t="shared" si="581"/>
        <v>15</v>
      </c>
      <c r="V1067" s="122">
        <v>252</v>
      </c>
      <c r="W1067" s="121">
        <f t="shared" si="566"/>
        <v>1.0049008290000001</v>
      </c>
      <c r="X1067" s="114">
        <f t="shared" si="567"/>
        <v>4.6098868800000004</v>
      </c>
      <c r="Y1067" s="114">
        <f t="shared" si="568"/>
        <v>0</v>
      </c>
      <c r="Z1067" s="126" t="str">
        <f t="shared" si="578"/>
        <v>A+J=</v>
      </c>
      <c r="AA1067" s="119">
        <f t="shared" si="579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3">
        <f t="shared" si="569"/>
        <v>45244</v>
      </c>
      <c r="B1068" s="114">
        <f t="shared" si="561"/>
        <v>945.68137300000001</v>
      </c>
      <c r="C1068" s="114">
        <f t="shared" si="575"/>
        <v>746.45394648000001</v>
      </c>
      <c r="D1068" s="115">
        <f t="shared" si="570"/>
        <v>6683.28</v>
      </c>
      <c r="E1068" s="116">
        <f t="shared" si="583"/>
        <v>6700.66</v>
      </c>
      <c r="F1068" s="117">
        <f t="shared" si="584"/>
        <v>45189</v>
      </c>
      <c r="G1068" s="118">
        <f t="shared" si="562"/>
        <v>2.60051950539264E-3</v>
      </c>
      <c r="H1068" s="119">
        <f t="shared" si="576"/>
        <v>45250</v>
      </c>
      <c r="I1068" s="119">
        <f t="shared" si="563"/>
        <v>45250</v>
      </c>
      <c r="J1068" s="120">
        <f t="shared" si="571"/>
        <v>19</v>
      </c>
      <c r="K1068" s="120">
        <f t="shared" si="585"/>
        <v>16</v>
      </c>
      <c r="L1068" s="8">
        <f t="shared" si="572"/>
        <v>1.0021894600000001</v>
      </c>
      <c r="M1068" s="121">
        <f t="shared" si="586"/>
        <v>1.0023005599999999</v>
      </c>
      <c r="N1068" s="121">
        <f t="shared" si="580"/>
        <v>1.2575557208430388</v>
      </c>
      <c r="O1068" s="114">
        <f t="shared" si="582"/>
        <v>1.2603090800000001</v>
      </c>
      <c r="P1068" s="114">
        <f t="shared" si="564"/>
        <v>940.76268655000001</v>
      </c>
      <c r="Q1068" s="11">
        <f t="shared" si="577"/>
        <v>0</v>
      </c>
      <c r="R1068" s="30">
        <f t="shared" si="573"/>
        <v>0</v>
      </c>
      <c r="S1068" s="8">
        <f t="shared" si="565"/>
        <v>0</v>
      </c>
      <c r="T1068" s="123">
        <f t="shared" si="574"/>
        <v>8.5599999999999996E-2</v>
      </c>
      <c r="U1068" s="122">
        <f t="shared" si="581"/>
        <v>16</v>
      </c>
      <c r="V1068" s="122">
        <v>252</v>
      </c>
      <c r="W1068" s="121">
        <f t="shared" si="566"/>
        <v>1.005228403</v>
      </c>
      <c r="X1068" s="114">
        <f t="shared" si="567"/>
        <v>4.91868645</v>
      </c>
      <c r="Y1068" s="114">
        <f t="shared" si="568"/>
        <v>0</v>
      </c>
      <c r="Z1068" s="126" t="str">
        <f t="shared" si="578"/>
        <v>A+J=</v>
      </c>
      <c r="AA1068" s="119">
        <f t="shared" si="579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3">
        <f t="shared" si="569"/>
        <v>45245</v>
      </c>
      <c r="B1069" s="114">
        <f t="shared" si="561"/>
        <v>946.11896509999997</v>
      </c>
      <c r="C1069" s="114">
        <f t="shared" si="575"/>
        <v>746.45394648000001</v>
      </c>
      <c r="D1069" s="115">
        <f t="shared" si="570"/>
        <v>6683.28</v>
      </c>
      <c r="E1069" s="116">
        <f t="shared" si="583"/>
        <v>6700.66</v>
      </c>
      <c r="F1069" s="117">
        <f t="shared" si="584"/>
        <v>45189</v>
      </c>
      <c r="G1069" s="118">
        <f t="shared" si="562"/>
        <v>2.60051950539264E-3</v>
      </c>
      <c r="H1069" s="119">
        <f t="shared" si="576"/>
        <v>45250</v>
      </c>
      <c r="I1069" s="119">
        <f t="shared" si="563"/>
        <v>45250</v>
      </c>
      <c r="J1069" s="120">
        <f t="shared" si="571"/>
        <v>19</v>
      </c>
      <c r="K1069" s="120">
        <f t="shared" si="585"/>
        <v>17</v>
      </c>
      <c r="L1069" s="8">
        <f t="shared" si="572"/>
        <v>1.0023264599999999</v>
      </c>
      <c r="M1069" s="121">
        <f t="shared" si="586"/>
        <v>1.0023005599999999</v>
      </c>
      <c r="N1069" s="121">
        <f t="shared" si="580"/>
        <v>1.2575557208430388</v>
      </c>
      <c r="O1069" s="114">
        <f t="shared" si="582"/>
        <v>1.2604813699999999</v>
      </c>
      <c r="P1069" s="114">
        <f t="shared" si="564"/>
        <v>940.89129309999998</v>
      </c>
      <c r="Q1069" s="11">
        <f t="shared" si="577"/>
        <v>0</v>
      </c>
      <c r="R1069" s="30">
        <f t="shared" si="573"/>
        <v>0</v>
      </c>
      <c r="S1069" s="8">
        <f t="shared" si="565"/>
        <v>0</v>
      </c>
      <c r="T1069" s="123">
        <f t="shared" si="574"/>
        <v>8.5599999999999996E-2</v>
      </c>
      <c r="U1069" s="122">
        <f t="shared" si="581"/>
        <v>17</v>
      </c>
      <c r="V1069" s="122">
        <v>252</v>
      </c>
      <c r="W1069" s="121">
        <f t="shared" si="566"/>
        <v>1.005556085</v>
      </c>
      <c r="X1069" s="114">
        <f t="shared" si="567"/>
        <v>5.2276720000000001</v>
      </c>
      <c r="Y1069" s="114">
        <f t="shared" si="568"/>
        <v>0</v>
      </c>
      <c r="Z1069" s="126" t="str">
        <f t="shared" si="578"/>
        <v>A+J=</v>
      </c>
      <c r="AA1069" s="119">
        <f t="shared" si="579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3">
        <f t="shared" si="569"/>
        <v>45246</v>
      </c>
      <c r="B1070" s="114">
        <f t="shared" si="561"/>
        <v>946.11896509999997</v>
      </c>
      <c r="C1070" s="114">
        <f t="shared" si="575"/>
        <v>746.45394648000001</v>
      </c>
      <c r="D1070" s="115">
        <f t="shared" si="570"/>
        <v>6683.28</v>
      </c>
      <c r="E1070" s="116">
        <f t="shared" si="583"/>
        <v>6700.66</v>
      </c>
      <c r="F1070" s="117">
        <f t="shared" si="584"/>
        <v>45189</v>
      </c>
      <c r="G1070" s="118">
        <f t="shared" si="562"/>
        <v>2.60051950539264E-3</v>
      </c>
      <c r="H1070" s="119">
        <f t="shared" si="576"/>
        <v>45250</v>
      </c>
      <c r="I1070" s="119">
        <f t="shared" si="563"/>
        <v>45250</v>
      </c>
      <c r="J1070" s="120">
        <f t="shared" si="571"/>
        <v>19</v>
      </c>
      <c r="K1070" s="120">
        <f t="shared" si="585"/>
        <v>17</v>
      </c>
      <c r="L1070" s="8">
        <f t="shared" si="572"/>
        <v>1.0023264599999999</v>
      </c>
      <c r="M1070" s="121">
        <f t="shared" si="586"/>
        <v>1.0023005599999999</v>
      </c>
      <c r="N1070" s="121">
        <f t="shared" si="580"/>
        <v>1.2575557208430388</v>
      </c>
      <c r="O1070" s="114">
        <f t="shared" si="582"/>
        <v>1.2604813699999999</v>
      </c>
      <c r="P1070" s="114">
        <f t="shared" si="564"/>
        <v>940.89129309999998</v>
      </c>
      <c r="Q1070" s="11">
        <f t="shared" si="577"/>
        <v>0</v>
      </c>
      <c r="R1070" s="30">
        <f t="shared" si="573"/>
        <v>0</v>
      </c>
      <c r="S1070" s="8">
        <f t="shared" si="565"/>
        <v>0</v>
      </c>
      <c r="T1070" s="123">
        <f t="shared" si="574"/>
        <v>8.5599999999999996E-2</v>
      </c>
      <c r="U1070" s="122">
        <f t="shared" si="581"/>
        <v>17</v>
      </c>
      <c r="V1070" s="122">
        <v>252</v>
      </c>
      <c r="W1070" s="121">
        <f t="shared" si="566"/>
        <v>1.005556085</v>
      </c>
      <c r="X1070" s="114">
        <f t="shared" si="567"/>
        <v>5.2276720000000001</v>
      </c>
      <c r="Y1070" s="114">
        <f t="shared" si="568"/>
        <v>0</v>
      </c>
      <c r="Z1070" s="126" t="str">
        <f t="shared" si="578"/>
        <v>A+J=</v>
      </c>
      <c r="AA1070" s="119">
        <f t="shared" si="579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3">
        <f t="shared" si="569"/>
        <v>45247</v>
      </c>
      <c r="B1071" s="114">
        <f t="shared" si="561"/>
        <v>946.55675624000003</v>
      </c>
      <c r="C1071" s="114">
        <f t="shared" si="575"/>
        <v>746.45394648000001</v>
      </c>
      <c r="D1071" s="115">
        <f t="shared" si="570"/>
        <v>6683.28</v>
      </c>
      <c r="E1071" s="116">
        <f t="shared" si="583"/>
        <v>6700.66</v>
      </c>
      <c r="F1071" s="117">
        <f t="shared" si="584"/>
        <v>45189</v>
      </c>
      <c r="G1071" s="118">
        <f t="shared" si="562"/>
        <v>2.60051950539264E-3</v>
      </c>
      <c r="H1071" s="119">
        <f t="shared" si="576"/>
        <v>45250</v>
      </c>
      <c r="I1071" s="119">
        <f t="shared" si="563"/>
        <v>45250</v>
      </c>
      <c r="J1071" s="120">
        <f t="shared" si="571"/>
        <v>19</v>
      </c>
      <c r="K1071" s="120">
        <f t="shared" si="585"/>
        <v>18</v>
      </c>
      <c r="L1071" s="8">
        <f t="shared" si="572"/>
        <v>1.0024634800000001</v>
      </c>
      <c r="M1071" s="121">
        <f t="shared" si="586"/>
        <v>1.0023005599999999</v>
      </c>
      <c r="N1071" s="121">
        <f t="shared" si="580"/>
        <v>1.2575557208430388</v>
      </c>
      <c r="O1071" s="114">
        <f t="shared" si="582"/>
        <v>1.2606536800000001</v>
      </c>
      <c r="P1071" s="114">
        <f t="shared" si="564"/>
        <v>941.01991457999998</v>
      </c>
      <c r="Q1071" s="11">
        <f t="shared" si="577"/>
        <v>0</v>
      </c>
      <c r="R1071" s="30">
        <f t="shared" si="573"/>
        <v>0</v>
      </c>
      <c r="S1071" s="8">
        <f t="shared" si="565"/>
        <v>0</v>
      </c>
      <c r="T1071" s="123">
        <f t="shared" si="574"/>
        <v>8.5599999999999996E-2</v>
      </c>
      <c r="U1071" s="122">
        <f t="shared" si="581"/>
        <v>18</v>
      </c>
      <c r="V1071" s="122">
        <v>252</v>
      </c>
      <c r="W1071" s="121">
        <f t="shared" si="566"/>
        <v>1.0058838729999999</v>
      </c>
      <c r="X1071" s="114">
        <f t="shared" si="567"/>
        <v>5.5368416600000003</v>
      </c>
      <c r="Y1071" s="114">
        <f t="shared" si="568"/>
        <v>0</v>
      </c>
      <c r="Z1071" s="126" t="str">
        <f t="shared" si="578"/>
        <v>A+J=</v>
      </c>
      <c r="AA1071" s="119">
        <f t="shared" si="579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3">
        <f t="shared" si="569"/>
        <v>45248</v>
      </c>
      <c r="B1072" s="114">
        <f t="shared" si="561"/>
        <v>946.99473992000003</v>
      </c>
      <c r="C1072" s="114">
        <f t="shared" si="575"/>
        <v>746.45394648000001</v>
      </c>
      <c r="D1072" s="115">
        <f t="shared" si="570"/>
        <v>6683.28</v>
      </c>
      <c r="E1072" s="116">
        <f t="shared" si="583"/>
        <v>6700.66</v>
      </c>
      <c r="F1072" s="117">
        <f t="shared" si="584"/>
        <v>45189</v>
      </c>
      <c r="G1072" s="118">
        <f t="shared" si="562"/>
        <v>2.60051950539264E-3</v>
      </c>
      <c r="H1072" s="119">
        <f t="shared" si="576"/>
        <v>45250</v>
      </c>
      <c r="I1072" s="119">
        <f t="shared" si="563"/>
        <v>45250</v>
      </c>
      <c r="J1072" s="120">
        <f t="shared" si="571"/>
        <v>19</v>
      </c>
      <c r="K1072" s="120">
        <f t="shared" si="585"/>
        <v>19</v>
      </c>
      <c r="L1072" s="8">
        <f t="shared" si="572"/>
        <v>1.0026005099999999</v>
      </c>
      <c r="M1072" s="121">
        <f t="shared" si="586"/>
        <v>1.0023005599999999</v>
      </c>
      <c r="N1072" s="121">
        <f t="shared" si="580"/>
        <v>1.2575557208430388</v>
      </c>
      <c r="O1072" s="114">
        <f t="shared" si="582"/>
        <v>1.260826</v>
      </c>
      <c r="P1072" s="114">
        <f t="shared" si="564"/>
        <v>941.14854351999998</v>
      </c>
      <c r="Q1072" s="11">
        <f t="shared" si="577"/>
        <v>0</v>
      </c>
      <c r="R1072" s="30">
        <f t="shared" si="573"/>
        <v>0</v>
      </c>
      <c r="S1072" s="8">
        <f t="shared" si="565"/>
        <v>0</v>
      </c>
      <c r="T1072" s="123">
        <f t="shared" si="574"/>
        <v>8.5599999999999996E-2</v>
      </c>
      <c r="U1072" s="122">
        <f t="shared" si="581"/>
        <v>19</v>
      </c>
      <c r="V1072" s="122">
        <v>252</v>
      </c>
      <c r="W1072" s="121">
        <f t="shared" si="566"/>
        <v>1.006211768</v>
      </c>
      <c r="X1072" s="114">
        <f t="shared" si="567"/>
        <v>5.8461964000000002</v>
      </c>
      <c r="Y1072" s="114">
        <f t="shared" si="568"/>
        <v>0</v>
      </c>
      <c r="Z1072" s="126" t="str">
        <f t="shared" si="578"/>
        <v>A+J=</v>
      </c>
      <c r="AA1072" s="119">
        <f t="shared" si="579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3">
        <f t="shared" si="569"/>
        <v>45249</v>
      </c>
      <c r="B1073" s="114">
        <f t="shared" si="561"/>
        <v>946.99473992000003</v>
      </c>
      <c r="C1073" s="114">
        <f t="shared" si="575"/>
        <v>746.45394648000001</v>
      </c>
      <c r="D1073" s="115">
        <f t="shared" si="570"/>
        <v>6683.28</v>
      </c>
      <c r="E1073" s="116">
        <f t="shared" si="583"/>
        <v>6700.66</v>
      </c>
      <c r="F1073" s="117">
        <f t="shared" si="584"/>
        <v>45189</v>
      </c>
      <c r="G1073" s="118">
        <f t="shared" si="562"/>
        <v>2.60051950539264E-3</v>
      </c>
      <c r="H1073" s="119">
        <f t="shared" si="576"/>
        <v>45250</v>
      </c>
      <c r="I1073" s="119">
        <f t="shared" si="563"/>
        <v>45250</v>
      </c>
      <c r="J1073" s="120">
        <f t="shared" si="571"/>
        <v>19</v>
      </c>
      <c r="K1073" s="120">
        <f t="shared" si="585"/>
        <v>19</v>
      </c>
      <c r="L1073" s="8">
        <f t="shared" si="572"/>
        <v>1.0026005099999999</v>
      </c>
      <c r="M1073" s="121">
        <f t="shared" si="586"/>
        <v>1.0023005599999999</v>
      </c>
      <c r="N1073" s="121">
        <f t="shared" si="580"/>
        <v>1.2575557208430388</v>
      </c>
      <c r="O1073" s="114">
        <f t="shared" si="582"/>
        <v>1.260826</v>
      </c>
      <c r="P1073" s="114">
        <f t="shared" si="564"/>
        <v>941.14854351999998</v>
      </c>
      <c r="Q1073" s="11">
        <f t="shared" si="577"/>
        <v>0</v>
      </c>
      <c r="R1073" s="30">
        <f t="shared" si="573"/>
        <v>0</v>
      </c>
      <c r="S1073" s="8">
        <f t="shared" si="565"/>
        <v>0</v>
      </c>
      <c r="T1073" s="123">
        <f t="shared" si="574"/>
        <v>8.5599999999999996E-2</v>
      </c>
      <c r="U1073" s="122">
        <f t="shared" si="581"/>
        <v>19</v>
      </c>
      <c r="V1073" s="122">
        <v>252</v>
      </c>
      <c r="W1073" s="121">
        <f t="shared" si="566"/>
        <v>1.006211768</v>
      </c>
      <c r="X1073" s="114">
        <f t="shared" si="567"/>
        <v>5.8461964000000002</v>
      </c>
      <c r="Y1073" s="114">
        <f t="shared" si="568"/>
        <v>0</v>
      </c>
      <c r="Z1073" s="126" t="str">
        <f t="shared" si="578"/>
        <v>A+J=</v>
      </c>
      <c r="AA1073" s="119">
        <f t="shared" si="579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3">
        <f t="shared" si="569"/>
        <v>45250</v>
      </c>
      <c r="B1074" s="114">
        <f t="shared" si="561"/>
        <v>946.99473992000003</v>
      </c>
      <c r="C1074" s="114">
        <f t="shared" si="575"/>
        <v>746.45394648000001</v>
      </c>
      <c r="D1074" s="115">
        <f t="shared" si="570"/>
        <v>6683.28</v>
      </c>
      <c r="E1074" s="116">
        <f t="shared" si="583"/>
        <v>6700.66</v>
      </c>
      <c r="F1074" s="117">
        <f t="shared" si="584"/>
        <v>45189</v>
      </c>
      <c r="G1074" s="118">
        <f t="shared" si="562"/>
        <v>2.60051950539264E-3</v>
      </c>
      <c r="H1074" s="119">
        <f t="shared" si="576"/>
        <v>45280</v>
      </c>
      <c r="I1074" s="119">
        <f t="shared" si="563"/>
        <v>45250</v>
      </c>
      <c r="J1074" s="120">
        <f t="shared" si="571"/>
        <v>19</v>
      </c>
      <c r="K1074" s="120">
        <f t="shared" si="585"/>
        <v>19</v>
      </c>
      <c r="L1074" s="8">
        <f t="shared" si="572"/>
        <v>1.0026005099999999</v>
      </c>
      <c r="M1074" s="121">
        <f t="shared" si="586"/>
        <v>1.0023005599999999</v>
      </c>
      <c r="N1074" s="121">
        <f t="shared" si="580"/>
        <v>1.2575557208430388</v>
      </c>
      <c r="O1074" s="114">
        <f t="shared" si="582"/>
        <v>1.260826</v>
      </c>
      <c r="P1074" s="114">
        <f t="shared" si="564"/>
        <v>941.14854351999998</v>
      </c>
      <c r="Q1074" s="11">
        <f t="shared" si="577"/>
        <v>35</v>
      </c>
      <c r="R1074" s="30">
        <f t="shared" si="573"/>
        <v>3.5917999999999999E-2</v>
      </c>
      <c r="S1074" s="8">
        <f t="shared" si="565"/>
        <v>33.804173380000002</v>
      </c>
      <c r="T1074" s="123">
        <f t="shared" si="574"/>
        <v>8.5599999999999996E-2</v>
      </c>
      <c r="U1074" s="122">
        <f t="shared" si="581"/>
        <v>19</v>
      </c>
      <c r="V1074" s="122">
        <v>252</v>
      </c>
      <c r="W1074" s="121">
        <f t="shared" si="566"/>
        <v>1.006211768</v>
      </c>
      <c r="X1074" s="114">
        <f t="shared" si="567"/>
        <v>5.8461964000000002</v>
      </c>
      <c r="Y1074" s="114">
        <f t="shared" si="568"/>
        <v>39.650369780000005</v>
      </c>
      <c r="Z1074" s="126" t="str">
        <f t="shared" si="578"/>
        <v>A+J=</v>
      </c>
      <c r="AA1074" s="119">
        <f t="shared" si="579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3">
        <f t="shared" si="569"/>
        <v>45251</v>
      </c>
      <c r="B1075" s="114">
        <f t="shared" si="561"/>
        <v>907.73903310000003</v>
      </c>
      <c r="C1075" s="114">
        <f t="shared" si="575"/>
        <v>719.64281363999999</v>
      </c>
      <c r="D1075" s="115">
        <f t="shared" si="570"/>
        <v>6700.66</v>
      </c>
      <c r="E1075" s="116">
        <f t="shared" si="583"/>
        <v>6716.74</v>
      </c>
      <c r="F1075" s="117">
        <f t="shared" si="584"/>
        <v>45219</v>
      </c>
      <c r="G1075" s="118">
        <f t="shared" si="562"/>
        <v>2.3997636053760818E-3</v>
      </c>
      <c r="H1075" s="119">
        <f t="shared" si="576"/>
        <v>45280</v>
      </c>
      <c r="I1075" s="119">
        <f t="shared" si="563"/>
        <v>45280</v>
      </c>
      <c r="J1075" s="120">
        <f t="shared" si="571"/>
        <v>22</v>
      </c>
      <c r="K1075" s="120">
        <f t="shared" si="585"/>
        <v>1</v>
      </c>
      <c r="L1075" s="8">
        <f t="shared" si="572"/>
        <v>1.00010895</v>
      </c>
      <c r="M1075" s="121">
        <f t="shared" si="586"/>
        <v>1.0026005099999999</v>
      </c>
      <c r="N1075" s="121">
        <f t="shared" si="580"/>
        <v>1.2608260070706483</v>
      </c>
      <c r="O1075" s="114">
        <f t="shared" si="582"/>
        <v>1.26096337</v>
      </c>
      <c r="P1075" s="114">
        <f t="shared" si="564"/>
        <v>907.44322748000002</v>
      </c>
      <c r="Q1075" s="11">
        <f t="shared" si="577"/>
        <v>0</v>
      </c>
      <c r="R1075" s="30">
        <f t="shared" si="573"/>
        <v>0</v>
      </c>
      <c r="S1075" s="8">
        <f t="shared" si="565"/>
        <v>0</v>
      </c>
      <c r="T1075" s="123">
        <f t="shared" si="574"/>
        <v>8.5599999999999996E-2</v>
      </c>
      <c r="U1075" s="122">
        <f t="shared" si="581"/>
        <v>1</v>
      </c>
      <c r="V1075" s="122">
        <v>252</v>
      </c>
      <c r="W1075" s="121">
        <f t="shared" si="566"/>
        <v>1.0003259769999999</v>
      </c>
      <c r="X1075" s="114">
        <f t="shared" si="567"/>
        <v>0.29580561999999999</v>
      </c>
      <c r="Y1075" s="114">
        <f t="shared" si="568"/>
        <v>0</v>
      </c>
      <c r="Z1075" s="126" t="str">
        <f t="shared" si="578"/>
        <v>A+J=</v>
      </c>
      <c r="AA1075" s="119">
        <f t="shared" si="579"/>
        <v>45280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3">
        <f t="shared" si="569"/>
        <v>45252</v>
      </c>
      <c r="B1076" s="114">
        <f t="shared" si="561"/>
        <v>908.13387110000008</v>
      </c>
      <c r="C1076" s="114">
        <f t="shared" si="575"/>
        <v>719.64281363999999</v>
      </c>
      <c r="D1076" s="115">
        <f t="shared" si="570"/>
        <v>6700.66</v>
      </c>
      <c r="E1076" s="116">
        <f t="shared" si="583"/>
        <v>6716.74</v>
      </c>
      <c r="F1076" s="117">
        <f t="shared" si="584"/>
        <v>45219</v>
      </c>
      <c r="G1076" s="118">
        <f t="shared" si="562"/>
        <v>2.3997636053760818E-3</v>
      </c>
      <c r="H1076" s="119">
        <f t="shared" si="576"/>
        <v>45280</v>
      </c>
      <c r="I1076" s="119">
        <f t="shared" si="563"/>
        <v>45280</v>
      </c>
      <c r="J1076" s="120">
        <f t="shared" si="571"/>
        <v>22</v>
      </c>
      <c r="K1076" s="120">
        <f t="shared" si="585"/>
        <v>2</v>
      </c>
      <c r="L1076" s="8">
        <f t="shared" si="572"/>
        <v>1.0002179200000001</v>
      </c>
      <c r="M1076" s="121">
        <f t="shared" si="586"/>
        <v>1.0026005099999999</v>
      </c>
      <c r="N1076" s="121">
        <f t="shared" si="580"/>
        <v>1.2608260070706483</v>
      </c>
      <c r="O1076" s="114">
        <f t="shared" si="582"/>
        <v>1.2611007599999999</v>
      </c>
      <c r="P1076" s="114">
        <f t="shared" si="564"/>
        <v>907.54209920000005</v>
      </c>
      <c r="Q1076" s="11">
        <f t="shared" si="577"/>
        <v>0</v>
      </c>
      <c r="R1076" s="30">
        <f t="shared" si="573"/>
        <v>0</v>
      </c>
      <c r="S1076" s="8">
        <f t="shared" si="565"/>
        <v>0</v>
      </c>
      <c r="T1076" s="123">
        <f t="shared" si="574"/>
        <v>8.5599999999999996E-2</v>
      </c>
      <c r="U1076" s="122">
        <f t="shared" si="581"/>
        <v>2</v>
      </c>
      <c r="V1076" s="122">
        <v>252</v>
      </c>
      <c r="W1076" s="121">
        <f t="shared" si="566"/>
        <v>1.00065206</v>
      </c>
      <c r="X1076" s="114">
        <f t="shared" si="567"/>
        <v>0.59177190000000002</v>
      </c>
      <c r="Y1076" s="114">
        <f t="shared" si="568"/>
        <v>0</v>
      </c>
      <c r="Z1076" s="126" t="str">
        <f t="shared" si="578"/>
        <v>A+J=</v>
      </c>
      <c r="AA1076" s="119">
        <f t="shared" si="579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3">
        <f t="shared" si="569"/>
        <v>45253</v>
      </c>
      <c r="B1077" s="114">
        <f t="shared" si="561"/>
        <v>908.52888511000003</v>
      </c>
      <c r="C1077" s="114">
        <f t="shared" si="575"/>
        <v>719.64281363999999</v>
      </c>
      <c r="D1077" s="115">
        <f t="shared" si="570"/>
        <v>6700.66</v>
      </c>
      <c r="E1077" s="116">
        <f t="shared" si="583"/>
        <v>6716.74</v>
      </c>
      <c r="F1077" s="117">
        <f t="shared" si="584"/>
        <v>45219</v>
      </c>
      <c r="G1077" s="118">
        <f t="shared" si="562"/>
        <v>2.3997636053760818E-3</v>
      </c>
      <c r="H1077" s="119">
        <f t="shared" si="576"/>
        <v>45280</v>
      </c>
      <c r="I1077" s="119">
        <f t="shared" si="563"/>
        <v>45280</v>
      </c>
      <c r="J1077" s="120">
        <f t="shared" si="571"/>
        <v>22</v>
      </c>
      <c r="K1077" s="120">
        <f t="shared" si="585"/>
        <v>3</v>
      </c>
      <c r="L1077" s="8">
        <f t="shared" si="572"/>
        <v>1.0003268999999999</v>
      </c>
      <c r="M1077" s="121">
        <f t="shared" si="586"/>
        <v>1.0026005099999999</v>
      </c>
      <c r="N1077" s="121">
        <f t="shared" si="580"/>
        <v>1.2608260070706483</v>
      </c>
      <c r="O1077" s="114">
        <f t="shared" si="582"/>
        <v>1.2612381699999999</v>
      </c>
      <c r="P1077" s="114">
        <f t="shared" si="564"/>
        <v>907.64098532000003</v>
      </c>
      <c r="Q1077" s="11">
        <f t="shared" si="577"/>
        <v>0</v>
      </c>
      <c r="R1077" s="30">
        <f t="shared" si="573"/>
        <v>0</v>
      </c>
      <c r="S1077" s="8">
        <f t="shared" si="565"/>
        <v>0</v>
      </c>
      <c r="T1077" s="123">
        <f t="shared" si="574"/>
        <v>8.5599999999999996E-2</v>
      </c>
      <c r="U1077" s="122">
        <f t="shared" si="581"/>
        <v>3</v>
      </c>
      <c r="V1077" s="122">
        <v>252</v>
      </c>
      <c r="W1077" s="121">
        <f t="shared" si="566"/>
        <v>1.00097825</v>
      </c>
      <c r="X1077" s="114">
        <f t="shared" si="567"/>
        <v>0.88789978999999997</v>
      </c>
      <c r="Y1077" s="114">
        <f t="shared" si="568"/>
        <v>0</v>
      </c>
      <c r="Z1077" s="126" t="str">
        <f t="shared" si="578"/>
        <v>A+J=</v>
      </c>
      <c r="AA1077" s="119">
        <f t="shared" si="579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3">
        <f t="shared" si="569"/>
        <v>45254</v>
      </c>
      <c r="B1078" s="114">
        <f t="shared" si="561"/>
        <v>908.92405985000005</v>
      </c>
      <c r="C1078" s="114">
        <f t="shared" si="575"/>
        <v>719.64281363999999</v>
      </c>
      <c r="D1078" s="115">
        <f t="shared" si="570"/>
        <v>6700.66</v>
      </c>
      <c r="E1078" s="116">
        <f t="shared" si="583"/>
        <v>6716.74</v>
      </c>
      <c r="F1078" s="117">
        <f t="shared" si="584"/>
        <v>45219</v>
      </c>
      <c r="G1078" s="118">
        <f t="shared" si="562"/>
        <v>2.3997636053760818E-3</v>
      </c>
      <c r="H1078" s="119">
        <f t="shared" si="576"/>
        <v>45280</v>
      </c>
      <c r="I1078" s="119">
        <f t="shared" si="563"/>
        <v>45280</v>
      </c>
      <c r="J1078" s="120">
        <f t="shared" si="571"/>
        <v>22</v>
      </c>
      <c r="K1078" s="120">
        <f t="shared" si="585"/>
        <v>4</v>
      </c>
      <c r="L1078" s="8">
        <f t="shared" si="572"/>
        <v>1.0004358900000001</v>
      </c>
      <c r="M1078" s="121">
        <f t="shared" si="586"/>
        <v>1.0026005099999999</v>
      </c>
      <c r="N1078" s="121">
        <f t="shared" si="580"/>
        <v>1.2608260070706483</v>
      </c>
      <c r="O1078" s="114">
        <f t="shared" si="582"/>
        <v>1.2613755799999999</v>
      </c>
      <c r="P1078" s="114">
        <f t="shared" si="564"/>
        <v>907.73987144</v>
      </c>
      <c r="Q1078" s="11">
        <f t="shared" si="577"/>
        <v>0</v>
      </c>
      <c r="R1078" s="30">
        <f t="shared" si="573"/>
        <v>0</v>
      </c>
      <c r="S1078" s="8">
        <f t="shared" si="565"/>
        <v>0</v>
      </c>
      <c r="T1078" s="123">
        <f t="shared" si="574"/>
        <v>8.5599999999999996E-2</v>
      </c>
      <c r="U1078" s="122">
        <f t="shared" si="581"/>
        <v>4</v>
      </c>
      <c r="V1078" s="122">
        <v>252</v>
      </c>
      <c r="W1078" s="121">
        <f t="shared" si="566"/>
        <v>1.0013045460000001</v>
      </c>
      <c r="X1078" s="114">
        <f t="shared" si="567"/>
        <v>1.18418841</v>
      </c>
      <c r="Y1078" s="114">
        <f t="shared" si="568"/>
        <v>0</v>
      </c>
      <c r="Z1078" s="126" t="str">
        <f t="shared" si="578"/>
        <v>A+J=</v>
      </c>
      <c r="AA1078" s="119">
        <f t="shared" si="579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3">
        <f t="shared" si="569"/>
        <v>45255</v>
      </c>
      <c r="B1079" s="114">
        <f t="shared" si="561"/>
        <v>909.31940976999999</v>
      </c>
      <c r="C1079" s="114">
        <f t="shared" si="575"/>
        <v>719.64281363999999</v>
      </c>
      <c r="D1079" s="115">
        <f t="shared" si="570"/>
        <v>6700.66</v>
      </c>
      <c r="E1079" s="116">
        <f t="shared" si="583"/>
        <v>6716.74</v>
      </c>
      <c r="F1079" s="117">
        <f t="shared" si="584"/>
        <v>45219</v>
      </c>
      <c r="G1079" s="118">
        <f t="shared" si="562"/>
        <v>2.3997636053760818E-3</v>
      </c>
      <c r="H1079" s="119">
        <f t="shared" si="576"/>
        <v>45280</v>
      </c>
      <c r="I1079" s="119">
        <f t="shared" si="563"/>
        <v>45280</v>
      </c>
      <c r="J1079" s="120">
        <f t="shared" si="571"/>
        <v>22</v>
      </c>
      <c r="K1079" s="120">
        <f t="shared" si="585"/>
        <v>5</v>
      </c>
      <c r="L1079" s="8">
        <f t="shared" si="572"/>
        <v>1.00054489</v>
      </c>
      <c r="M1079" s="121">
        <f t="shared" si="586"/>
        <v>1.0026005099999999</v>
      </c>
      <c r="N1079" s="121">
        <f t="shared" si="580"/>
        <v>1.2608260070706483</v>
      </c>
      <c r="O1079" s="114">
        <f t="shared" si="582"/>
        <v>1.26151301</v>
      </c>
      <c r="P1079" s="114">
        <f t="shared" si="564"/>
        <v>907.83877195000002</v>
      </c>
      <c r="Q1079" s="11">
        <f t="shared" si="577"/>
        <v>0</v>
      </c>
      <c r="R1079" s="30">
        <f t="shared" si="573"/>
        <v>0</v>
      </c>
      <c r="S1079" s="8">
        <f t="shared" si="565"/>
        <v>0</v>
      </c>
      <c r="T1079" s="123">
        <f t="shared" si="574"/>
        <v>8.5599999999999996E-2</v>
      </c>
      <c r="U1079" s="122">
        <f t="shared" si="581"/>
        <v>5</v>
      </c>
      <c r="V1079" s="122">
        <v>252</v>
      </c>
      <c r="W1079" s="121">
        <f t="shared" si="566"/>
        <v>1.0016309480000001</v>
      </c>
      <c r="X1079" s="114">
        <f t="shared" si="567"/>
        <v>1.4806378200000001</v>
      </c>
      <c r="Y1079" s="114">
        <f t="shared" si="568"/>
        <v>0</v>
      </c>
      <c r="Z1079" s="126" t="str">
        <f t="shared" si="578"/>
        <v>A+J=</v>
      </c>
      <c r="AA1079" s="119">
        <f t="shared" si="579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3">
        <f t="shared" si="569"/>
        <v>45256</v>
      </c>
      <c r="B1080" s="114">
        <f t="shared" si="561"/>
        <v>909.31940976999999</v>
      </c>
      <c r="C1080" s="114">
        <f t="shared" si="575"/>
        <v>719.64281363999999</v>
      </c>
      <c r="D1080" s="115">
        <f t="shared" si="570"/>
        <v>6700.66</v>
      </c>
      <c r="E1080" s="116">
        <f t="shared" si="583"/>
        <v>6716.74</v>
      </c>
      <c r="F1080" s="117">
        <f t="shared" si="584"/>
        <v>45219</v>
      </c>
      <c r="G1080" s="118">
        <f t="shared" si="562"/>
        <v>2.3997636053760818E-3</v>
      </c>
      <c r="H1080" s="119">
        <f t="shared" si="576"/>
        <v>45280</v>
      </c>
      <c r="I1080" s="119">
        <f t="shared" si="563"/>
        <v>45280</v>
      </c>
      <c r="J1080" s="120">
        <f t="shared" si="571"/>
        <v>22</v>
      </c>
      <c r="K1080" s="120">
        <f t="shared" si="585"/>
        <v>5</v>
      </c>
      <c r="L1080" s="8">
        <f t="shared" si="572"/>
        <v>1.00054489</v>
      </c>
      <c r="M1080" s="121">
        <f t="shared" si="586"/>
        <v>1.0026005099999999</v>
      </c>
      <c r="N1080" s="121">
        <f t="shared" si="580"/>
        <v>1.2608260070706483</v>
      </c>
      <c r="O1080" s="114">
        <f t="shared" si="582"/>
        <v>1.26151301</v>
      </c>
      <c r="P1080" s="114">
        <f t="shared" si="564"/>
        <v>907.83877195000002</v>
      </c>
      <c r="Q1080" s="11">
        <f t="shared" si="577"/>
        <v>0</v>
      </c>
      <c r="R1080" s="30">
        <f t="shared" si="573"/>
        <v>0</v>
      </c>
      <c r="S1080" s="8">
        <f t="shared" si="565"/>
        <v>0</v>
      </c>
      <c r="T1080" s="123">
        <f t="shared" si="574"/>
        <v>8.5599999999999996E-2</v>
      </c>
      <c r="U1080" s="122">
        <f t="shared" si="581"/>
        <v>5</v>
      </c>
      <c r="V1080" s="122">
        <v>252</v>
      </c>
      <c r="W1080" s="121">
        <f t="shared" si="566"/>
        <v>1.0016309480000001</v>
      </c>
      <c r="X1080" s="114">
        <f t="shared" si="567"/>
        <v>1.4806378200000001</v>
      </c>
      <c r="Y1080" s="114">
        <f t="shared" si="568"/>
        <v>0</v>
      </c>
      <c r="Z1080" s="126" t="str">
        <f t="shared" si="578"/>
        <v>A+J=</v>
      </c>
      <c r="AA1080" s="119">
        <f t="shared" si="579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3">
        <f t="shared" si="569"/>
        <v>45257</v>
      </c>
      <c r="B1081" s="114">
        <f t="shared" si="561"/>
        <v>909.31940976999999</v>
      </c>
      <c r="C1081" s="114">
        <f t="shared" si="575"/>
        <v>719.64281363999999</v>
      </c>
      <c r="D1081" s="115">
        <f t="shared" si="570"/>
        <v>6700.66</v>
      </c>
      <c r="E1081" s="116">
        <f t="shared" si="583"/>
        <v>6716.74</v>
      </c>
      <c r="F1081" s="117">
        <f t="shared" si="584"/>
        <v>45219</v>
      </c>
      <c r="G1081" s="118">
        <f t="shared" si="562"/>
        <v>2.3997636053760818E-3</v>
      </c>
      <c r="H1081" s="119">
        <f t="shared" si="576"/>
        <v>45280</v>
      </c>
      <c r="I1081" s="119">
        <f t="shared" si="563"/>
        <v>45280</v>
      </c>
      <c r="J1081" s="120">
        <f t="shared" si="571"/>
        <v>22</v>
      </c>
      <c r="K1081" s="120">
        <f t="shared" si="585"/>
        <v>5</v>
      </c>
      <c r="L1081" s="8">
        <f t="shared" si="572"/>
        <v>1.00054489</v>
      </c>
      <c r="M1081" s="121">
        <f t="shared" si="586"/>
        <v>1.0026005099999999</v>
      </c>
      <c r="N1081" s="121">
        <f t="shared" si="580"/>
        <v>1.2608260070706483</v>
      </c>
      <c r="O1081" s="114">
        <f t="shared" si="582"/>
        <v>1.26151301</v>
      </c>
      <c r="P1081" s="114">
        <f t="shared" si="564"/>
        <v>907.83877195000002</v>
      </c>
      <c r="Q1081" s="11">
        <f t="shared" si="577"/>
        <v>0</v>
      </c>
      <c r="R1081" s="30">
        <f t="shared" si="573"/>
        <v>0</v>
      </c>
      <c r="S1081" s="8">
        <f t="shared" si="565"/>
        <v>0</v>
      </c>
      <c r="T1081" s="123">
        <f t="shared" si="574"/>
        <v>8.5599999999999996E-2</v>
      </c>
      <c r="U1081" s="122">
        <f t="shared" si="581"/>
        <v>5</v>
      </c>
      <c r="V1081" s="122">
        <v>252</v>
      </c>
      <c r="W1081" s="121">
        <f t="shared" si="566"/>
        <v>1.0016309480000001</v>
      </c>
      <c r="X1081" s="114">
        <f t="shared" si="567"/>
        <v>1.4806378200000001</v>
      </c>
      <c r="Y1081" s="114">
        <f t="shared" si="568"/>
        <v>0</v>
      </c>
      <c r="Z1081" s="126" t="str">
        <f t="shared" si="578"/>
        <v>A+J=</v>
      </c>
      <c r="AA1081" s="119">
        <f t="shared" si="579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3">
        <f t="shared" si="569"/>
        <v>45258</v>
      </c>
      <c r="B1082" s="114">
        <f t="shared" si="561"/>
        <v>909.71494304999999</v>
      </c>
      <c r="C1082" s="114">
        <f t="shared" si="575"/>
        <v>719.64281363999999</v>
      </c>
      <c r="D1082" s="115">
        <f t="shared" si="570"/>
        <v>6700.66</v>
      </c>
      <c r="E1082" s="116">
        <f t="shared" si="583"/>
        <v>6716.74</v>
      </c>
      <c r="F1082" s="117">
        <f t="shared" si="584"/>
        <v>45219</v>
      </c>
      <c r="G1082" s="118">
        <f t="shared" si="562"/>
        <v>2.3997636053760818E-3</v>
      </c>
      <c r="H1082" s="119">
        <f t="shared" si="576"/>
        <v>45280</v>
      </c>
      <c r="I1082" s="119">
        <f t="shared" si="563"/>
        <v>45280</v>
      </c>
      <c r="J1082" s="120">
        <f t="shared" si="571"/>
        <v>22</v>
      </c>
      <c r="K1082" s="120">
        <f t="shared" si="585"/>
        <v>6</v>
      </c>
      <c r="L1082" s="8">
        <f t="shared" si="572"/>
        <v>1.00065391</v>
      </c>
      <c r="M1082" s="121">
        <f t="shared" si="586"/>
        <v>1.0026005099999999</v>
      </c>
      <c r="N1082" s="121">
        <f t="shared" si="580"/>
        <v>1.2608260070706483</v>
      </c>
      <c r="O1082" s="114">
        <f t="shared" si="582"/>
        <v>1.26165047</v>
      </c>
      <c r="P1082" s="114">
        <f t="shared" si="564"/>
        <v>907.93769406000001</v>
      </c>
      <c r="Q1082" s="11">
        <f t="shared" si="577"/>
        <v>0</v>
      </c>
      <c r="R1082" s="30">
        <f t="shared" si="573"/>
        <v>0</v>
      </c>
      <c r="S1082" s="8">
        <f t="shared" si="565"/>
        <v>0</v>
      </c>
      <c r="T1082" s="123">
        <f t="shared" si="574"/>
        <v>8.5599999999999996E-2</v>
      </c>
      <c r="U1082" s="122">
        <f t="shared" si="581"/>
        <v>6</v>
      </c>
      <c r="V1082" s="122">
        <v>252</v>
      </c>
      <c r="W1082" s="121">
        <f t="shared" si="566"/>
        <v>1.0019574570000001</v>
      </c>
      <c r="X1082" s="114">
        <f t="shared" si="567"/>
        <v>1.7772489899999999</v>
      </c>
      <c r="Y1082" s="114">
        <f t="shared" si="568"/>
        <v>0</v>
      </c>
      <c r="Z1082" s="126" t="str">
        <f t="shared" si="578"/>
        <v>A+J=</v>
      </c>
      <c r="AA1082" s="119">
        <f t="shared" si="579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3">
        <f t="shared" si="569"/>
        <v>45259</v>
      </c>
      <c r="B1083" s="114">
        <f t="shared" si="561"/>
        <v>910.11062994999997</v>
      </c>
      <c r="C1083" s="114">
        <f t="shared" si="575"/>
        <v>719.64281363999999</v>
      </c>
      <c r="D1083" s="115">
        <f t="shared" si="570"/>
        <v>6700.66</v>
      </c>
      <c r="E1083" s="116">
        <f t="shared" si="583"/>
        <v>6716.74</v>
      </c>
      <c r="F1083" s="117">
        <f t="shared" si="584"/>
        <v>45219</v>
      </c>
      <c r="G1083" s="118">
        <f t="shared" si="562"/>
        <v>2.3997636053760818E-3</v>
      </c>
      <c r="H1083" s="119">
        <f t="shared" si="576"/>
        <v>45280</v>
      </c>
      <c r="I1083" s="119">
        <f t="shared" si="563"/>
        <v>45280</v>
      </c>
      <c r="J1083" s="120">
        <f t="shared" si="571"/>
        <v>22</v>
      </c>
      <c r="K1083" s="120">
        <f t="shared" si="585"/>
        <v>7</v>
      </c>
      <c r="L1083" s="8">
        <f t="shared" si="572"/>
        <v>1.0007629300000001</v>
      </c>
      <c r="M1083" s="121">
        <f t="shared" si="586"/>
        <v>1.0026005099999999</v>
      </c>
      <c r="N1083" s="121">
        <f t="shared" si="580"/>
        <v>1.2608260070706483</v>
      </c>
      <c r="O1083" s="114">
        <f t="shared" si="582"/>
        <v>1.26178792</v>
      </c>
      <c r="P1083" s="114">
        <f t="shared" si="564"/>
        <v>908.03660895999997</v>
      </c>
      <c r="Q1083" s="11">
        <f t="shared" si="577"/>
        <v>0</v>
      </c>
      <c r="R1083" s="30">
        <f t="shared" si="573"/>
        <v>0</v>
      </c>
      <c r="S1083" s="8">
        <f t="shared" si="565"/>
        <v>0</v>
      </c>
      <c r="T1083" s="123">
        <f t="shared" si="574"/>
        <v>8.5599999999999996E-2</v>
      </c>
      <c r="U1083" s="122">
        <f t="shared" si="581"/>
        <v>7</v>
      </c>
      <c r="V1083" s="122">
        <v>252</v>
      </c>
      <c r="W1083" s="121">
        <f t="shared" si="566"/>
        <v>1.0022840719999999</v>
      </c>
      <c r="X1083" s="114">
        <f t="shared" si="567"/>
        <v>2.0740209900000002</v>
      </c>
      <c r="Y1083" s="114">
        <f t="shared" si="568"/>
        <v>0</v>
      </c>
      <c r="Z1083" s="126" t="str">
        <f t="shared" si="578"/>
        <v>A+J=</v>
      </c>
      <c r="AA1083" s="119">
        <f t="shared" si="579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3">
        <f t="shared" si="569"/>
        <v>45260</v>
      </c>
      <c r="B1084" s="114">
        <f t="shared" si="561"/>
        <v>910.50650027999995</v>
      </c>
      <c r="C1084" s="114">
        <f t="shared" si="575"/>
        <v>719.64281363999999</v>
      </c>
      <c r="D1084" s="115">
        <f t="shared" si="570"/>
        <v>6700.66</v>
      </c>
      <c r="E1084" s="116">
        <f t="shared" si="583"/>
        <v>6716.74</v>
      </c>
      <c r="F1084" s="117">
        <f t="shared" si="584"/>
        <v>45219</v>
      </c>
      <c r="G1084" s="118">
        <f t="shared" si="562"/>
        <v>2.3997636053760818E-3</v>
      </c>
      <c r="H1084" s="119">
        <f t="shared" si="576"/>
        <v>45280</v>
      </c>
      <c r="I1084" s="119">
        <f t="shared" si="563"/>
        <v>45280</v>
      </c>
      <c r="J1084" s="120">
        <f t="shared" si="571"/>
        <v>22</v>
      </c>
      <c r="K1084" s="120">
        <f t="shared" si="585"/>
        <v>8</v>
      </c>
      <c r="L1084" s="8">
        <f t="shared" si="572"/>
        <v>1.0008719699999999</v>
      </c>
      <c r="M1084" s="121">
        <f t="shared" si="586"/>
        <v>1.0026005099999999</v>
      </c>
      <c r="N1084" s="121">
        <f t="shared" si="580"/>
        <v>1.2608260070706483</v>
      </c>
      <c r="O1084" s="114">
        <f t="shared" si="582"/>
        <v>1.2619254</v>
      </c>
      <c r="P1084" s="114">
        <f t="shared" si="564"/>
        <v>908.13554545</v>
      </c>
      <c r="Q1084" s="11">
        <f t="shared" si="577"/>
        <v>0</v>
      </c>
      <c r="R1084" s="30">
        <f t="shared" si="573"/>
        <v>0</v>
      </c>
      <c r="S1084" s="8">
        <f t="shared" si="565"/>
        <v>0</v>
      </c>
      <c r="T1084" s="123">
        <f t="shared" si="574"/>
        <v>8.5599999999999996E-2</v>
      </c>
      <c r="U1084" s="122">
        <f t="shared" si="581"/>
        <v>8</v>
      </c>
      <c r="V1084" s="122">
        <v>252</v>
      </c>
      <c r="W1084" s="121">
        <f t="shared" si="566"/>
        <v>1.002610794</v>
      </c>
      <c r="X1084" s="114">
        <f t="shared" si="567"/>
        <v>2.3709548300000001</v>
      </c>
      <c r="Y1084" s="114">
        <f t="shared" si="568"/>
        <v>0</v>
      </c>
      <c r="Z1084" s="126" t="str">
        <f t="shared" si="578"/>
        <v>A+J=</v>
      </c>
      <c r="AA1084" s="119">
        <f t="shared" si="579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3">
        <f t="shared" si="569"/>
        <v>45261</v>
      </c>
      <c r="B1085" s="114">
        <f t="shared" si="561"/>
        <v>910.90254597000001</v>
      </c>
      <c r="C1085" s="114">
        <f t="shared" si="575"/>
        <v>719.64281363999999</v>
      </c>
      <c r="D1085" s="115">
        <f t="shared" si="570"/>
        <v>6700.66</v>
      </c>
      <c r="E1085" s="116">
        <f t="shared" si="583"/>
        <v>6716.74</v>
      </c>
      <c r="F1085" s="117">
        <f t="shared" si="584"/>
        <v>45219</v>
      </c>
      <c r="G1085" s="118">
        <f t="shared" si="562"/>
        <v>2.3997636053760818E-3</v>
      </c>
      <c r="H1085" s="119">
        <f t="shared" si="576"/>
        <v>45280</v>
      </c>
      <c r="I1085" s="119">
        <f t="shared" si="563"/>
        <v>45280</v>
      </c>
      <c r="J1085" s="120">
        <f t="shared" si="571"/>
        <v>22</v>
      </c>
      <c r="K1085" s="120">
        <f t="shared" si="585"/>
        <v>9</v>
      </c>
      <c r="L1085" s="8">
        <f t="shared" si="572"/>
        <v>1.00098102</v>
      </c>
      <c r="M1085" s="121">
        <f t="shared" si="586"/>
        <v>1.0026005099999999</v>
      </c>
      <c r="N1085" s="121">
        <f t="shared" si="580"/>
        <v>1.2608260070706483</v>
      </c>
      <c r="O1085" s="114">
        <f t="shared" si="582"/>
        <v>1.2620629000000001</v>
      </c>
      <c r="P1085" s="114">
        <f t="shared" si="564"/>
        <v>908.23449633999996</v>
      </c>
      <c r="Q1085" s="11">
        <f t="shared" si="577"/>
        <v>0</v>
      </c>
      <c r="R1085" s="30">
        <f t="shared" si="573"/>
        <v>0</v>
      </c>
      <c r="S1085" s="8">
        <f t="shared" si="565"/>
        <v>0</v>
      </c>
      <c r="T1085" s="123">
        <f t="shared" si="574"/>
        <v>8.5599999999999996E-2</v>
      </c>
      <c r="U1085" s="122">
        <f t="shared" si="581"/>
        <v>9</v>
      </c>
      <c r="V1085" s="122">
        <v>252</v>
      </c>
      <c r="W1085" s="121">
        <f t="shared" si="566"/>
        <v>1.0029376219999999</v>
      </c>
      <c r="X1085" s="114">
        <f t="shared" si="567"/>
        <v>2.6680496300000001</v>
      </c>
      <c r="Y1085" s="114">
        <f t="shared" si="568"/>
        <v>0</v>
      </c>
      <c r="Z1085" s="126" t="str">
        <f t="shared" si="578"/>
        <v>A+J=</v>
      </c>
      <c r="AA1085" s="119">
        <f t="shared" si="579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3">
        <f t="shared" si="569"/>
        <v>45262</v>
      </c>
      <c r="B1086" s="114">
        <f t="shared" si="561"/>
        <v>911.29875263000008</v>
      </c>
      <c r="C1086" s="114">
        <f t="shared" si="575"/>
        <v>719.64281363999999</v>
      </c>
      <c r="D1086" s="115">
        <f t="shared" si="570"/>
        <v>6700.66</v>
      </c>
      <c r="E1086" s="116">
        <f t="shared" si="583"/>
        <v>6716.74</v>
      </c>
      <c r="F1086" s="117">
        <f t="shared" si="584"/>
        <v>45219</v>
      </c>
      <c r="G1086" s="118">
        <f t="shared" si="562"/>
        <v>2.3997636053760818E-3</v>
      </c>
      <c r="H1086" s="119">
        <f t="shared" si="576"/>
        <v>45280</v>
      </c>
      <c r="I1086" s="119">
        <f t="shared" si="563"/>
        <v>45280</v>
      </c>
      <c r="J1086" s="120">
        <f t="shared" si="571"/>
        <v>22</v>
      </c>
      <c r="K1086" s="120">
        <f t="shared" si="585"/>
        <v>10</v>
      </c>
      <c r="L1086" s="8">
        <f t="shared" si="572"/>
        <v>1.00109008</v>
      </c>
      <c r="M1086" s="121">
        <f t="shared" si="586"/>
        <v>1.0026005099999999</v>
      </c>
      <c r="N1086" s="121">
        <f t="shared" si="580"/>
        <v>1.2608260070706483</v>
      </c>
      <c r="O1086" s="114">
        <f t="shared" si="582"/>
        <v>1.2622004</v>
      </c>
      <c r="P1086" s="114">
        <f t="shared" si="564"/>
        <v>908.33344723000005</v>
      </c>
      <c r="Q1086" s="11">
        <f t="shared" si="577"/>
        <v>0</v>
      </c>
      <c r="R1086" s="30">
        <f t="shared" si="573"/>
        <v>0</v>
      </c>
      <c r="S1086" s="8">
        <f t="shared" si="565"/>
        <v>0</v>
      </c>
      <c r="T1086" s="123">
        <f t="shared" si="574"/>
        <v>8.5599999999999996E-2</v>
      </c>
      <c r="U1086" s="122">
        <f t="shared" si="581"/>
        <v>10</v>
      </c>
      <c r="V1086" s="122">
        <v>252</v>
      </c>
      <c r="W1086" s="121">
        <f t="shared" si="566"/>
        <v>1.003264556</v>
      </c>
      <c r="X1086" s="114">
        <f t="shared" si="567"/>
        <v>2.9653054000000001</v>
      </c>
      <c r="Y1086" s="114">
        <f t="shared" si="568"/>
        <v>0</v>
      </c>
      <c r="Z1086" s="126" t="str">
        <f t="shared" si="578"/>
        <v>A+J=</v>
      </c>
      <c r="AA1086" s="119">
        <f t="shared" si="579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3">
        <f t="shared" si="569"/>
        <v>45263</v>
      </c>
      <c r="B1087" s="114">
        <f t="shared" si="561"/>
        <v>911.29875263000008</v>
      </c>
      <c r="C1087" s="114">
        <f t="shared" si="575"/>
        <v>719.64281363999999</v>
      </c>
      <c r="D1087" s="115">
        <f t="shared" si="570"/>
        <v>6700.66</v>
      </c>
      <c r="E1087" s="116">
        <f t="shared" si="583"/>
        <v>6716.74</v>
      </c>
      <c r="F1087" s="117">
        <f t="shared" si="584"/>
        <v>45219</v>
      </c>
      <c r="G1087" s="118">
        <f t="shared" si="562"/>
        <v>2.3997636053760818E-3</v>
      </c>
      <c r="H1087" s="119">
        <f t="shared" si="576"/>
        <v>45280</v>
      </c>
      <c r="I1087" s="119">
        <f t="shared" si="563"/>
        <v>45280</v>
      </c>
      <c r="J1087" s="120">
        <f t="shared" si="571"/>
        <v>22</v>
      </c>
      <c r="K1087" s="120">
        <f t="shared" si="585"/>
        <v>10</v>
      </c>
      <c r="L1087" s="8">
        <f t="shared" si="572"/>
        <v>1.00109008</v>
      </c>
      <c r="M1087" s="121">
        <f t="shared" si="586"/>
        <v>1.0026005099999999</v>
      </c>
      <c r="N1087" s="121">
        <f t="shared" si="580"/>
        <v>1.2608260070706483</v>
      </c>
      <c r="O1087" s="114">
        <f t="shared" si="582"/>
        <v>1.2622004</v>
      </c>
      <c r="P1087" s="114">
        <f t="shared" si="564"/>
        <v>908.33344723000005</v>
      </c>
      <c r="Q1087" s="11">
        <f t="shared" si="577"/>
        <v>0</v>
      </c>
      <c r="R1087" s="30">
        <f t="shared" si="573"/>
        <v>0</v>
      </c>
      <c r="S1087" s="8">
        <f t="shared" si="565"/>
        <v>0</v>
      </c>
      <c r="T1087" s="123">
        <f t="shared" si="574"/>
        <v>8.5599999999999996E-2</v>
      </c>
      <c r="U1087" s="122">
        <f t="shared" si="581"/>
        <v>10</v>
      </c>
      <c r="V1087" s="122">
        <v>252</v>
      </c>
      <c r="W1087" s="121">
        <f t="shared" si="566"/>
        <v>1.003264556</v>
      </c>
      <c r="X1087" s="114">
        <f t="shared" si="567"/>
        <v>2.9653054000000001</v>
      </c>
      <c r="Y1087" s="114">
        <f t="shared" si="568"/>
        <v>0</v>
      </c>
      <c r="Z1087" s="126" t="str">
        <f t="shared" si="578"/>
        <v>A+J=</v>
      </c>
      <c r="AA1087" s="119">
        <f t="shared" si="579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3">
        <f t="shared" si="569"/>
        <v>45264</v>
      </c>
      <c r="B1088" s="114">
        <f t="shared" si="561"/>
        <v>911.29875263000008</v>
      </c>
      <c r="C1088" s="114">
        <f t="shared" si="575"/>
        <v>719.64281363999999</v>
      </c>
      <c r="D1088" s="115">
        <f t="shared" si="570"/>
        <v>6700.66</v>
      </c>
      <c r="E1088" s="116">
        <f t="shared" si="583"/>
        <v>6716.74</v>
      </c>
      <c r="F1088" s="117">
        <f t="shared" si="584"/>
        <v>45219</v>
      </c>
      <c r="G1088" s="118">
        <f t="shared" si="562"/>
        <v>2.3997636053760818E-3</v>
      </c>
      <c r="H1088" s="119">
        <f t="shared" si="576"/>
        <v>45280</v>
      </c>
      <c r="I1088" s="119">
        <f t="shared" si="563"/>
        <v>45280</v>
      </c>
      <c r="J1088" s="120">
        <f t="shared" si="571"/>
        <v>22</v>
      </c>
      <c r="K1088" s="120">
        <f t="shared" si="585"/>
        <v>10</v>
      </c>
      <c r="L1088" s="8">
        <f t="shared" si="572"/>
        <v>1.00109008</v>
      </c>
      <c r="M1088" s="121">
        <f t="shared" si="586"/>
        <v>1.0026005099999999</v>
      </c>
      <c r="N1088" s="121">
        <f t="shared" si="580"/>
        <v>1.2608260070706483</v>
      </c>
      <c r="O1088" s="114">
        <f t="shared" si="582"/>
        <v>1.2622004</v>
      </c>
      <c r="P1088" s="114">
        <f t="shared" si="564"/>
        <v>908.33344723000005</v>
      </c>
      <c r="Q1088" s="11">
        <f t="shared" si="577"/>
        <v>0</v>
      </c>
      <c r="R1088" s="30">
        <f t="shared" si="573"/>
        <v>0</v>
      </c>
      <c r="S1088" s="8">
        <f t="shared" si="565"/>
        <v>0</v>
      </c>
      <c r="T1088" s="123">
        <f t="shared" si="574"/>
        <v>8.5599999999999996E-2</v>
      </c>
      <c r="U1088" s="122">
        <f t="shared" si="581"/>
        <v>10</v>
      </c>
      <c r="V1088" s="122">
        <v>252</v>
      </c>
      <c r="W1088" s="121">
        <f t="shared" si="566"/>
        <v>1.003264556</v>
      </c>
      <c r="X1088" s="114">
        <f t="shared" si="567"/>
        <v>2.9653054000000001</v>
      </c>
      <c r="Y1088" s="114">
        <f t="shared" si="568"/>
        <v>0</v>
      </c>
      <c r="Z1088" s="126" t="str">
        <f t="shared" si="578"/>
        <v>A+J=</v>
      </c>
      <c r="AA1088" s="119">
        <f t="shared" si="579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3">
        <f t="shared" si="569"/>
        <v>45265</v>
      </c>
      <c r="B1089" s="114">
        <f t="shared" si="561"/>
        <v>911.69514375999995</v>
      </c>
      <c r="C1089" s="114">
        <f t="shared" si="575"/>
        <v>719.64281363999999</v>
      </c>
      <c r="D1089" s="115">
        <f t="shared" si="570"/>
        <v>6700.66</v>
      </c>
      <c r="E1089" s="116">
        <f t="shared" si="583"/>
        <v>6716.74</v>
      </c>
      <c r="F1089" s="117">
        <f t="shared" si="584"/>
        <v>45219</v>
      </c>
      <c r="G1089" s="118">
        <f t="shared" si="562"/>
        <v>2.3997636053760818E-3</v>
      </c>
      <c r="H1089" s="119">
        <f t="shared" si="576"/>
        <v>45280</v>
      </c>
      <c r="I1089" s="119">
        <f t="shared" si="563"/>
        <v>45280</v>
      </c>
      <c r="J1089" s="120">
        <f t="shared" si="571"/>
        <v>22</v>
      </c>
      <c r="K1089" s="120">
        <f t="shared" si="585"/>
        <v>11</v>
      </c>
      <c r="L1089" s="8">
        <f t="shared" si="572"/>
        <v>1.0011991600000001</v>
      </c>
      <c r="M1089" s="121">
        <f t="shared" si="586"/>
        <v>1.0026005099999999</v>
      </c>
      <c r="N1089" s="121">
        <f t="shared" si="580"/>
        <v>1.2608260070706483</v>
      </c>
      <c r="O1089" s="114">
        <f t="shared" si="582"/>
        <v>1.2623379299999999</v>
      </c>
      <c r="P1089" s="114">
        <f t="shared" si="564"/>
        <v>908.43241969999997</v>
      </c>
      <c r="Q1089" s="11">
        <f t="shared" si="577"/>
        <v>0</v>
      </c>
      <c r="R1089" s="30">
        <f t="shared" si="573"/>
        <v>0</v>
      </c>
      <c r="S1089" s="8">
        <f t="shared" si="565"/>
        <v>0</v>
      </c>
      <c r="T1089" s="123">
        <f t="shared" si="574"/>
        <v>8.5599999999999996E-2</v>
      </c>
      <c r="U1089" s="122">
        <f t="shared" si="581"/>
        <v>11</v>
      </c>
      <c r="V1089" s="122">
        <v>252</v>
      </c>
      <c r="W1089" s="121">
        <f t="shared" si="566"/>
        <v>1.0035915980000001</v>
      </c>
      <c r="X1089" s="114">
        <f t="shared" si="567"/>
        <v>3.26272406</v>
      </c>
      <c r="Y1089" s="114">
        <f t="shared" si="568"/>
        <v>0</v>
      </c>
      <c r="Z1089" s="126" t="str">
        <f t="shared" si="578"/>
        <v>A+J=</v>
      </c>
      <c r="AA1089" s="119">
        <f t="shared" si="579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3">
        <f t="shared" si="569"/>
        <v>45266</v>
      </c>
      <c r="B1090" s="114">
        <f t="shared" si="561"/>
        <v>912.09170225000003</v>
      </c>
      <c r="C1090" s="114">
        <f t="shared" si="575"/>
        <v>719.64281363999999</v>
      </c>
      <c r="D1090" s="115">
        <f t="shared" si="570"/>
        <v>6700.66</v>
      </c>
      <c r="E1090" s="116">
        <f t="shared" si="583"/>
        <v>6716.74</v>
      </c>
      <c r="F1090" s="117">
        <f t="shared" si="584"/>
        <v>45219</v>
      </c>
      <c r="G1090" s="118">
        <f t="shared" si="562"/>
        <v>2.3997636053760818E-3</v>
      </c>
      <c r="H1090" s="119">
        <f t="shared" si="576"/>
        <v>45280</v>
      </c>
      <c r="I1090" s="119">
        <f t="shared" si="563"/>
        <v>45280</v>
      </c>
      <c r="J1090" s="120">
        <f t="shared" si="571"/>
        <v>22</v>
      </c>
      <c r="K1090" s="120">
        <f t="shared" si="585"/>
        <v>12</v>
      </c>
      <c r="L1090" s="8">
        <f t="shared" si="572"/>
        <v>1.00130824</v>
      </c>
      <c r="M1090" s="121">
        <f t="shared" si="586"/>
        <v>1.0026005099999999</v>
      </c>
      <c r="N1090" s="121">
        <f t="shared" si="580"/>
        <v>1.2608260070706483</v>
      </c>
      <c r="O1090" s="114">
        <f t="shared" si="582"/>
        <v>1.26247547</v>
      </c>
      <c r="P1090" s="114">
        <f t="shared" si="564"/>
        <v>908.53139938000004</v>
      </c>
      <c r="Q1090" s="11">
        <f t="shared" si="577"/>
        <v>0</v>
      </c>
      <c r="R1090" s="30">
        <f t="shared" si="573"/>
        <v>0</v>
      </c>
      <c r="S1090" s="8">
        <f t="shared" si="565"/>
        <v>0</v>
      </c>
      <c r="T1090" s="123">
        <f t="shared" si="574"/>
        <v>8.5599999999999996E-2</v>
      </c>
      <c r="U1090" s="122">
        <f t="shared" si="581"/>
        <v>12</v>
      </c>
      <c r="V1090" s="122">
        <v>252</v>
      </c>
      <c r="W1090" s="121">
        <f t="shared" si="566"/>
        <v>1.003918745</v>
      </c>
      <c r="X1090" s="114">
        <f t="shared" si="567"/>
        <v>3.5603028700000001</v>
      </c>
      <c r="Y1090" s="114">
        <f t="shared" si="568"/>
        <v>0</v>
      </c>
      <c r="Z1090" s="126" t="str">
        <f t="shared" si="578"/>
        <v>A+J=</v>
      </c>
      <c r="AA1090" s="119">
        <f t="shared" si="579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3">
        <f t="shared" si="569"/>
        <v>45267</v>
      </c>
      <c r="B1091" s="114">
        <f t="shared" si="561"/>
        <v>912.48843087</v>
      </c>
      <c r="C1091" s="114">
        <f t="shared" si="575"/>
        <v>719.64281363999999</v>
      </c>
      <c r="D1091" s="115">
        <f t="shared" si="570"/>
        <v>6700.66</v>
      </c>
      <c r="E1091" s="116">
        <f t="shared" si="583"/>
        <v>6716.74</v>
      </c>
      <c r="F1091" s="117">
        <f t="shared" si="584"/>
        <v>45219</v>
      </c>
      <c r="G1091" s="118">
        <f t="shared" si="562"/>
        <v>2.3997636053760818E-3</v>
      </c>
      <c r="H1091" s="119">
        <f t="shared" si="576"/>
        <v>45280</v>
      </c>
      <c r="I1091" s="119">
        <f t="shared" si="563"/>
        <v>45280</v>
      </c>
      <c r="J1091" s="120">
        <f t="shared" si="571"/>
        <v>22</v>
      </c>
      <c r="K1091" s="120">
        <f t="shared" si="585"/>
        <v>13</v>
      </c>
      <c r="L1091" s="8">
        <f t="shared" si="572"/>
        <v>1.0014173399999999</v>
      </c>
      <c r="M1091" s="121">
        <f t="shared" si="586"/>
        <v>1.0026005099999999</v>
      </c>
      <c r="N1091" s="121">
        <f t="shared" si="580"/>
        <v>1.2608260070706483</v>
      </c>
      <c r="O1091" s="114">
        <f t="shared" si="582"/>
        <v>1.2626130200000001</v>
      </c>
      <c r="P1091" s="114">
        <f t="shared" si="564"/>
        <v>908.63038625000002</v>
      </c>
      <c r="Q1091" s="11">
        <f t="shared" si="577"/>
        <v>0</v>
      </c>
      <c r="R1091" s="30">
        <f t="shared" si="573"/>
        <v>0</v>
      </c>
      <c r="S1091" s="8">
        <f t="shared" si="565"/>
        <v>0</v>
      </c>
      <c r="T1091" s="123">
        <f t="shared" si="574"/>
        <v>8.5599999999999996E-2</v>
      </c>
      <c r="U1091" s="122">
        <f t="shared" si="581"/>
        <v>13</v>
      </c>
      <c r="V1091" s="122">
        <v>252</v>
      </c>
      <c r="W1091" s="121">
        <f t="shared" si="566"/>
        <v>1.004246</v>
      </c>
      <c r="X1091" s="114">
        <f t="shared" si="567"/>
        <v>3.8580446199999998</v>
      </c>
      <c r="Y1091" s="114">
        <f t="shared" si="568"/>
        <v>0</v>
      </c>
      <c r="Z1091" s="126" t="str">
        <f t="shared" si="578"/>
        <v>A+J=</v>
      </c>
      <c r="AA1091" s="119">
        <f t="shared" si="579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3">
        <f t="shared" si="569"/>
        <v>45268</v>
      </c>
      <c r="B1092" s="114">
        <f t="shared" si="561"/>
        <v>912.88533505000009</v>
      </c>
      <c r="C1092" s="114">
        <f t="shared" si="575"/>
        <v>719.64281363999999</v>
      </c>
      <c r="D1092" s="115">
        <f t="shared" si="570"/>
        <v>6700.66</v>
      </c>
      <c r="E1092" s="116">
        <f t="shared" si="583"/>
        <v>6716.74</v>
      </c>
      <c r="F1092" s="117">
        <f t="shared" si="584"/>
        <v>45219</v>
      </c>
      <c r="G1092" s="118">
        <f t="shared" si="562"/>
        <v>2.3997636053760818E-3</v>
      </c>
      <c r="H1092" s="119">
        <f t="shared" si="576"/>
        <v>45280</v>
      </c>
      <c r="I1092" s="119">
        <f t="shared" si="563"/>
        <v>45280</v>
      </c>
      <c r="J1092" s="120">
        <f t="shared" si="571"/>
        <v>22</v>
      </c>
      <c r="K1092" s="120">
        <f t="shared" si="585"/>
        <v>14</v>
      </c>
      <c r="L1092" s="8">
        <f t="shared" si="572"/>
        <v>1.0015264500000001</v>
      </c>
      <c r="M1092" s="121">
        <f t="shared" si="586"/>
        <v>1.0026005099999999</v>
      </c>
      <c r="N1092" s="121">
        <f t="shared" si="580"/>
        <v>1.2608260070706483</v>
      </c>
      <c r="O1092" s="114">
        <f t="shared" si="582"/>
        <v>1.26275059</v>
      </c>
      <c r="P1092" s="114">
        <f t="shared" si="564"/>
        <v>908.72938751000004</v>
      </c>
      <c r="Q1092" s="11">
        <f t="shared" si="577"/>
        <v>0</v>
      </c>
      <c r="R1092" s="30">
        <f t="shared" si="573"/>
        <v>0</v>
      </c>
      <c r="S1092" s="8">
        <f t="shared" si="565"/>
        <v>0</v>
      </c>
      <c r="T1092" s="123">
        <f t="shared" si="574"/>
        <v>8.5599999999999996E-2</v>
      </c>
      <c r="U1092" s="122">
        <f t="shared" si="581"/>
        <v>14</v>
      </c>
      <c r="V1092" s="122">
        <v>252</v>
      </c>
      <c r="W1092" s="121">
        <f t="shared" si="566"/>
        <v>1.0045733610000001</v>
      </c>
      <c r="X1092" s="114">
        <f t="shared" si="567"/>
        <v>4.1559475399999997</v>
      </c>
      <c r="Y1092" s="114">
        <f t="shared" si="568"/>
        <v>0</v>
      </c>
      <c r="Z1092" s="126" t="str">
        <f t="shared" si="578"/>
        <v>A+J=</v>
      </c>
      <c r="AA1092" s="119">
        <f t="shared" si="579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3">
        <f t="shared" si="569"/>
        <v>45269</v>
      </c>
      <c r="B1093" s="114">
        <f t="shared" si="561"/>
        <v>913.28240851999999</v>
      </c>
      <c r="C1093" s="114">
        <f t="shared" si="575"/>
        <v>719.64281363999999</v>
      </c>
      <c r="D1093" s="115">
        <f t="shared" si="570"/>
        <v>6700.66</v>
      </c>
      <c r="E1093" s="116">
        <f t="shared" si="583"/>
        <v>6716.74</v>
      </c>
      <c r="F1093" s="117">
        <f t="shared" si="584"/>
        <v>45219</v>
      </c>
      <c r="G1093" s="118">
        <f t="shared" si="562"/>
        <v>2.3997636053760818E-3</v>
      </c>
      <c r="H1093" s="119">
        <f t="shared" si="576"/>
        <v>45280</v>
      </c>
      <c r="I1093" s="119">
        <f t="shared" si="563"/>
        <v>45280</v>
      </c>
      <c r="J1093" s="120">
        <f t="shared" si="571"/>
        <v>22</v>
      </c>
      <c r="K1093" s="120">
        <f t="shared" si="585"/>
        <v>15</v>
      </c>
      <c r="L1093" s="8">
        <f t="shared" si="572"/>
        <v>1.0016355699999999</v>
      </c>
      <c r="M1093" s="121">
        <f t="shared" si="586"/>
        <v>1.0026005099999999</v>
      </c>
      <c r="N1093" s="121">
        <f t="shared" si="580"/>
        <v>1.2608260070706483</v>
      </c>
      <c r="O1093" s="114">
        <f t="shared" si="582"/>
        <v>1.2628881700000001</v>
      </c>
      <c r="P1093" s="114">
        <f t="shared" si="564"/>
        <v>908.82839596999997</v>
      </c>
      <c r="Q1093" s="11">
        <f t="shared" si="577"/>
        <v>0</v>
      </c>
      <c r="R1093" s="30">
        <f t="shared" si="573"/>
        <v>0</v>
      </c>
      <c r="S1093" s="8">
        <f t="shared" si="565"/>
        <v>0</v>
      </c>
      <c r="T1093" s="123">
        <f t="shared" si="574"/>
        <v>8.5599999999999996E-2</v>
      </c>
      <c r="U1093" s="122">
        <f t="shared" si="581"/>
        <v>15</v>
      </c>
      <c r="V1093" s="122">
        <v>252</v>
      </c>
      <c r="W1093" s="121">
        <f t="shared" si="566"/>
        <v>1.0049008290000001</v>
      </c>
      <c r="X1093" s="114">
        <f t="shared" si="567"/>
        <v>4.4540125499999998</v>
      </c>
      <c r="Y1093" s="114">
        <f t="shared" si="568"/>
        <v>0</v>
      </c>
      <c r="Z1093" s="126" t="str">
        <f t="shared" si="578"/>
        <v>A+J=</v>
      </c>
      <c r="AA1093" s="119">
        <f t="shared" si="579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3">
        <f t="shared" si="569"/>
        <v>45270</v>
      </c>
      <c r="B1094" s="114">
        <f t="shared" si="561"/>
        <v>913.28240851999999</v>
      </c>
      <c r="C1094" s="114">
        <f t="shared" si="575"/>
        <v>719.64281363999999</v>
      </c>
      <c r="D1094" s="115">
        <f t="shared" si="570"/>
        <v>6700.66</v>
      </c>
      <c r="E1094" s="116">
        <f t="shared" si="583"/>
        <v>6716.74</v>
      </c>
      <c r="F1094" s="117">
        <f t="shared" si="584"/>
        <v>45219</v>
      </c>
      <c r="G1094" s="118">
        <f t="shared" si="562"/>
        <v>2.3997636053760818E-3</v>
      </c>
      <c r="H1094" s="119">
        <f t="shared" si="576"/>
        <v>45280</v>
      </c>
      <c r="I1094" s="119">
        <f t="shared" si="563"/>
        <v>45280</v>
      </c>
      <c r="J1094" s="120">
        <f t="shared" si="571"/>
        <v>22</v>
      </c>
      <c r="K1094" s="120">
        <f t="shared" si="585"/>
        <v>15</v>
      </c>
      <c r="L1094" s="8">
        <f t="shared" si="572"/>
        <v>1.0016355699999999</v>
      </c>
      <c r="M1094" s="121">
        <f t="shared" si="586"/>
        <v>1.0026005099999999</v>
      </c>
      <c r="N1094" s="121">
        <f t="shared" si="580"/>
        <v>1.2608260070706483</v>
      </c>
      <c r="O1094" s="114">
        <f t="shared" si="582"/>
        <v>1.2628881700000001</v>
      </c>
      <c r="P1094" s="114">
        <f t="shared" si="564"/>
        <v>908.82839596999997</v>
      </c>
      <c r="Q1094" s="11">
        <f t="shared" si="577"/>
        <v>0</v>
      </c>
      <c r="R1094" s="30">
        <f t="shared" si="573"/>
        <v>0</v>
      </c>
      <c r="S1094" s="8">
        <f t="shared" si="565"/>
        <v>0</v>
      </c>
      <c r="T1094" s="123">
        <f t="shared" si="574"/>
        <v>8.5599999999999996E-2</v>
      </c>
      <c r="U1094" s="122">
        <f t="shared" si="581"/>
        <v>15</v>
      </c>
      <c r="V1094" s="122">
        <v>252</v>
      </c>
      <c r="W1094" s="121">
        <f t="shared" si="566"/>
        <v>1.0049008290000001</v>
      </c>
      <c r="X1094" s="114">
        <f t="shared" si="567"/>
        <v>4.4540125499999998</v>
      </c>
      <c r="Y1094" s="114">
        <f t="shared" si="568"/>
        <v>0</v>
      </c>
      <c r="Z1094" s="126" t="str">
        <f t="shared" si="578"/>
        <v>A+J=</v>
      </c>
      <c r="AA1094" s="119">
        <f t="shared" si="579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3">
        <f t="shared" si="569"/>
        <v>45271</v>
      </c>
      <c r="B1095" s="114">
        <f t="shared" si="561"/>
        <v>913.28240851999999</v>
      </c>
      <c r="C1095" s="114">
        <f t="shared" si="575"/>
        <v>719.64281363999999</v>
      </c>
      <c r="D1095" s="115">
        <f t="shared" si="570"/>
        <v>6700.66</v>
      </c>
      <c r="E1095" s="116">
        <f t="shared" si="583"/>
        <v>6716.74</v>
      </c>
      <c r="F1095" s="117">
        <f t="shared" si="584"/>
        <v>45219</v>
      </c>
      <c r="G1095" s="118">
        <f t="shared" si="562"/>
        <v>2.3997636053760818E-3</v>
      </c>
      <c r="H1095" s="119">
        <f t="shared" si="576"/>
        <v>45280</v>
      </c>
      <c r="I1095" s="119">
        <f t="shared" si="563"/>
        <v>45280</v>
      </c>
      <c r="J1095" s="120">
        <f t="shared" si="571"/>
        <v>22</v>
      </c>
      <c r="K1095" s="120">
        <f t="shared" si="585"/>
        <v>15</v>
      </c>
      <c r="L1095" s="8">
        <f t="shared" si="572"/>
        <v>1.0016355699999999</v>
      </c>
      <c r="M1095" s="121">
        <f t="shared" si="586"/>
        <v>1.0026005099999999</v>
      </c>
      <c r="N1095" s="121">
        <f t="shared" si="580"/>
        <v>1.2608260070706483</v>
      </c>
      <c r="O1095" s="114">
        <f t="shared" si="582"/>
        <v>1.2628881700000001</v>
      </c>
      <c r="P1095" s="114">
        <f t="shared" si="564"/>
        <v>908.82839596999997</v>
      </c>
      <c r="Q1095" s="11">
        <f t="shared" si="577"/>
        <v>0</v>
      </c>
      <c r="R1095" s="30">
        <f t="shared" si="573"/>
        <v>0</v>
      </c>
      <c r="S1095" s="8">
        <f t="shared" si="565"/>
        <v>0</v>
      </c>
      <c r="T1095" s="123">
        <f t="shared" si="574"/>
        <v>8.5599999999999996E-2</v>
      </c>
      <c r="U1095" s="122">
        <f t="shared" si="581"/>
        <v>15</v>
      </c>
      <c r="V1095" s="122">
        <v>252</v>
      </c>
      <c r="W1095" s="121">
        <f t="shared" si="566"/>
        <v>1.0049008290000001</v>
      </c>
      <c r="X1095" s="114">
        <f t="shared" si="567"/>
        <v>4.4540125499999998</v>
      </c>
      <c r="Y1095" s="114">
        <f t="shared" si="568"/>
        <v>0</v>
      </c>
      <c r="Z1095" s="126" t="str">
        <f t="shared" si="578"/>
        <v>A+J=</v>
      </c>
      <c r="AA1095" s="119">
        <f t="shared" si="579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3">
        <f t="shared" si="569"/>
        <v>45272</v>
      </c>
      <c r="B1096" s="114">
        <f t="shared" si="561"/>
        <v>913.67966489000003</v>
      </c>
      <c r="C1096" s="114">
        <f t="shared" si="575"/>
        <v>719.64281363999999</v>
      </c>
      <c r="D1096" s="115">
        <f t="shared" si="570"/>
        <v>6700.66</v>
      </c>
      <c r="E1096" s="116">
        <f t="shared" si="583"/>
        <v>6716.74</v>
      </c>
      <c r="F1096" s="117">
        <f t="shared" si="584"/>
        <v>45219</v>
      </c>
      <c r="G1096" s="118">
        <f t="shared" si="562"/>
        <v>2.3997636053760818E-3</v>
      </c>
      <c r="H1096" s="119">
        <f t="shared" si="576"/>
        <v>45280</v>
      </c>
      <c r="I1096" s="119">
        <f t="shared" si="563"/>
        <v>45280</v>
      </c>
      <c r="J1096" s="120">
        <f t="shared" si="571"/>
        <v>22</v>
      </c>
      <c r="K1096" s="120">
        <f t="shared" si="585"/>
        <v>16</v>
      </c>
      <c r="L1096" s="8">
        <f t="shared" si="572"/>
        <v>1.0017447100000001</v>
      </c>
      <c r="M1096" s="121">
        <f t="shared" si="586"/>
        <v>1.0026005099999999</v>
      </c>
      <c r="N1096" s="121">
        <f t="shared" si="580"/>
        <v>1.2608260070706483</v>
      </c>
      <c r="O1096" s="114">
        <f t="shared" si="582"/>
        <v>1.26302578</v>
      </c>
      <c r="P1096" s="114">
        <f t="shared" si="564"/>
        <v>908.92742600999998</v>
      </c>
      <c r="Q1096" s="11">
        <f t="shared" si="577"/>
        <v>0</v>
      </c>
      <c r="R1096" s="30">
        <f t="shared" si="573"/>
        <v>0</v>
      </c>
      <c r="S1096" s="8">
        <f t="shared" si="565"/>
        <v>0</v>
      </c>
      <c r="T1096" s="123">
        <f t="shared" si="574"/>
        <v>8.5599999999999996E-2</v>
      </c>
      <c r="U1096" s="122">
        <f t="shared" si="581"/>
        <v>16</v>
      </c>
      <c r="V1096" s="122">
        <v>252</v>
      </c>
      <c r="W1096" s="121">
        <f t="shared" si="566"/>
        <v>1.005228403</v>
      </c>
      <c r="X1096" s="114">
        <f t="shared" si="567"/>
        <v>4.7522388800000002</v>
      </c>
      <c r="Y1096" s="114">
        <f t="shared" si="568"/>
        <v>0</v>
      </c>
      <c r="Z1096" s="126" t="str">
        <f t="shared" si="578"/>
        <v>A+J=</v>
      </c>
      <c r="AA1096" s="119">
        <f t="shared" si="579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3">
        <f t="shared" si="569"/>
        <v>45273</v>
      </c>
      <c r="B1097" s="114">
        <f t="shared" si="561"/>
        <v>914.07707707999998</v>
      </c>
      <c r="C1097" s="114">
        <f t="shared" si="575"/>
        <v>719.64281363999999</v>
      </c>
      <c r="D1097" s="115">
        <f t="shared" si="570"/>
        <v>6700.66</v>
      </c>
      <c r="E1097" s="116">
        <f t="shared" si="583"/>
        <v>6716.74</v>
      </c>
      <c r="F1097" s="117">
        <f t="shared" si="584"/>
        <v>45219</v>
      </c>
      <c r="G1097" s="118">
        <f t="shared" si="562"/>
        <v>2.3997636053760818E-3</v>
      </c>
      <c r="H1097" s="119">
        <f t="shared" si="576"/>
        <v>45280</v>
      </c>
      <c r="I1097" s="119">
        <f t="shared" si="563"/>
        <v>45280</v>
      </c>
      <c r="J1097" s="120">
        <f t="shared" si="571"/>
        <v>22</v>
      </c>
      <c r="K1097" s="120">
        <f t="shared" si="585"/>
        <v>17</v>
      </c>
      <c r="L1097" s="8">
        <f t="shared" si="572"/>
        <v>1.00185385</v>
      </c>
      <c r="M1097" s="121">
        <f t="shared" si="586"/>
        <v>1.0026005099999999</v>
      </c>
      <c r="N1097" s="121">
        <f t="shared" si="580"/>
        <v>1.2608260070706483</v>
      </c>
      <c r="O1097" s="114">
        <f t="shared" si="582"/>
        <v>1.2631633799999999</v>
      </c>
      <c r="P1097" s="114">
        <f t="shared" si="564"/>
        <v>909.02644886999997</v>
      </c>
      <c r="Q1097" s="11">
        <f t="shared" si="577"/>
        <v>0</v>
      </c>
      <c r="R1097" s="30">
        <f t="shared" si="573"/>
        <v>0</v>
      </c>
      <c r="S1097" s="8">
        <f t="shared" si="565"/>
        <v>0</v>
      </c>
      <c r="T1097" s="123">
        <f t="shared" si="574"/>
        <v>8.5599999999999996E-2</v>
      </c>
      <c r="U1097" s="122">
        <f t="shared" si="581"/>
        <v>17</v>
      </c>
      <c r="V1097" s="122">
        <v>252</v>
      </c>
      <c r="W1097" s="121">
        <f t="shared" si="566"/>
        <v>1.005556085</v>
      </c>
      <c r="X1097" s="114">
        <f t="shared" si="567"/>
        <v>5.0506282100000002</v>
      </c>
      <c r="Y1097" s="114">
        <f t="shared" si="568"/>
        <v>0</v>
      </c>
      <c r="Z1097" s="126" t="str">
        <f t="shared" si="578"/>
        <v>A+J=</v>
      </c>
      <c r="AA1097" s="119">
        <f t="shared" si="579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3">
        <f t="shared" si="569"/>
        <v>45274</v>
      </c>
      <c r="B1098" s="114">
        <f t="shared" ref="B1098:B1161" si="587">(P1098+X1098)</f>
        <v>914.47467948000008</v>
      </c>
      <c r="C1098" s="114">
        <f t="shared" si="575"/>
        <v>719.64281363999999</v>
      </c>
      <c r="D1098" s="115">
        <f t="shared" si="570"/>
        <v>6700.66</v>
      </c>
      <c r="E1098" s="116">
        <f t="shared" si="583"/>
        <v>6716.74</v>
      </c>
      <c r="F1098" s="117">
        <f t="shared" si="584"/>
        <v>45219</v>
      </c>
      <c r="G1098" s="118">
        <f t="shared" ref="G1098:G1161" si="588">(E1098/D1098)-1</f>
        <v>2.3997636053760818E-3</v>
      </c>
      <c r="H1098" s="119">
        <f t="shared" si="576"/>
        <v>45280</v>
      </c>
      <c r="I1098" s="119">
        <f t="shared" ref="I1098:I1161" si="589">IF(A1098&gt;I1097,H1098,I1097)</f>
        <v>45280</v>
      </c>
      <c r="J1098" s="120">
        <f t="shared" si="571"/>
        <v>22</v>
      </c>
      <c r="K1098" s="120">
        <f t="shared" si="585"/>
        <v>18</v>
      </c>
      <c r="L1098" s="8">
        <f t="shared" si="572"/>
        <v>1.0019630100000001</v>
      </c>
      <c r="M1098" s="121">
        <f t="shared" si="586"/>
        <v>1.0026005099999999</v>
      </c>
      <c r="N1098" s="121">
        <f t="shared" si="580"/>
        <v>1.2608260070706483</v>
      </c>
      <c r="O1098" s="114">
        <f t="shared" si="582"/>
        <v>1.2633010200000001</v>
      </c>
      <c r="P1098" s="114">
        <f t="shared" ref="P1098:P1161" si="590">TRUNC(C1098*O1098,8)</f>
        <v>909.12550050000004</v>
      </c>
      <c r="Q1098" s="11">
        <f t="shared" si="577"/>
        <v>0</v>
      </c>
      <c r="R1098" s="30">
        <f t="shared" si="573"/>
        <v>0</v>
      </c>
      <c r="S1098" s="8">
        <f t="shared" ref="S1098:S1161" si="591">IF(R1098&gt;0,TRUNC(R1098*P1098,8),0)</f>
        <v>0</v>
      </c>
      <c r="T1098" s="123">
        <f t="shared" si="574"/>
        <v>8.5599999999999996E-2</v>
      </c>
      <c r="U1098" s="122">
        <f t="shared" si="581"/>
        <v>18</v>
      </c>
      <c r="V1098" s="122">
        <v>252</v>
      </c>
      <c r="W1098" s="121">
        <f t="shared" ref="W1098:W1161" si="592">ROUND((1+T1098)^TRUNC((U1098/V1098),9),9)</f>
        <v>1.0058838729999999</v>
      </c>
      <c r="X1098" s="114">
        <f t="shared" ref="X1098:X1161" si="593">TRUNC((P1098*(W1098-1)),8)</f>
        <v>5.3491789799999996</v>
      </c>
      <c r="Y1098" s="114">
        <f t="shared" ref="Y1098:Y1161" si="594">IF(Q1098&gt;0,S1098+X1098,0)</f>
        <v>0</v>
      </c>
      <c r="Z1098" s="126" t="str">
        <f t="shared" si="578"/>
        <v>A+J=</v>
      </c>
      <c r="AA1098" s="119">
        <f t="shared" si="579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3">
        <f t="shared" ref="A1099:A1162" si="595">(A1098+1)</f>
        <v>45275</v>
      </c>
      <c r="B1099" s="114">
        <f t="shared" si="587"/>
        <v>914.87244411000006</v>
      </c>
      <c r="C1099" s="114">
        <f t="shared" si="575"/>
        <v>719.64281363999999</v>
      </c>
      <c r="D1099" s="115">
        <f t="shared" ref="D1099:D1162" si="596">IF(E1099=E1098,D1098,E1098)</f>
        <v>6700.66</v>
      </c>
      <c r="E1099" s="116">
        <f t="shared" si="583"/>
        <v>6716.74</v>
      </c>
      <c r="F1099" s="117">
        <f t="shared" si="584"/>
        <v>45219</v>
      </c>
      <c r="G1099" s="118">
        <f t="shared" si="588"/>
        <v>2.3997636053760818E-3</v>
      </c>
      <c r="H1099" s="119">
        <f t="shared" si="576"/>
        <v>45280</v>
      </c>
      <c r="I1099" s="119">
        <f t="shared" si="589"/>
        <v>45280</v>
      </c>
      <c r="J1099" s="120">
        <f t="shared" ref="J1099:J1162" si="597">IF(I1099=I1098,J1098,NETWORKDAYS(I1098,I1099,$AD$176:$AD$502)-1)</f>
        <v>22</v>
      </c>
      <c r="K1099" s="120">
        <f t="shared" si="585"/>
        <v>19</v>
      </c>
      <c r="L1099" s="8">
        <f t="shared" ref="L1099:L1162" si="598">IF(E1099&lt;D1099,1,TRUNC((E1099/D1099)^TRUNC((K1099/J1099),9),8))</f>
        <v>1.0020721800000001</v>
      </c>
      <c r="M1099" s="121">
        <f t="shared" si="586"/>
        <v>1.0026005099999999</v>
      </c>
      <c r="N1099" s="121">
        <f t="shared" si="580"/>
        <v>1.2608260070706483</v>
      </c>
      <c r="O1099" s="114">
        <f t="shared" si="582"/>
        <v>1.26343866</v>
      </c>
      <c r="P1099" s="114">
        <f t="shared" si="590"/>
        <v>909.22455214000001</v>
      </c>
      <c r="Q1099" s="11">
        <f t="shared" si="577"/>
        <v>0</v>
      </c>
      <c r="R1099" s="30">
        <f t="shared" ref="R1099:R1162" si="599">IF(Q1099&gt;0,VLOOKUP($A1099,$AD$10:$AI$170,6),0)</f>
        <v>0</v>
      </c>
      <c r="S1099" s="8">
        <f t="shared" si="591"/>
        <v>0</v>
      </c>
      <c r="T1099" s="123">
        <f t="shared" ref="T1099:T1162" si="600">(T1098)</f>
        <v>8.5599999999999996E-2</v>
      </c>
      <c r="U1099" s="122">
        <f t="shared" si="581"/>
        <v>19</v>
      </c>
      <c r="V1099" s="122">
        <v>252</v>
      </c>
      <c r="W1099" s="121">
        <f t="shared" si="592"/>
        <v>1.006211768</v>
      </c>
      <c r="X1099" s="114">
        <f t="shared" si="593"/>
        <v>5.6478919699999999</v>
      </c>
      <c r="Y1099" s="114">
        <f t="shared" si="594"/>
        <v>0</v>
      </c>
      <c r="Z1099" s="126" t="str">
        <f t="shared" si="578"/>
        <v>A+J=</v>
      </c>
      <c r="AA1099" s="119">
        <f t="shared" si="579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3">
        <f t="shared" si="595"/>
        <v>45276</v>
      </c>
      <c r="B1100" s="114">
        <f t="shared" si="587"/>
        <v>915.27038548000007</v>
      </c>
      <c r="C1100" s="114">
        <f t="shared" ref="C1100:C1163" si="601">TRUNC(IF(Q1099&gt;0,VLOOKUP(A1099,$AD$12:$AE$170,2),C1099),8)</f>
        <v>719.64281363999999</v>
      </c>
      <c r="D1100" s="115">
        <f t="shared" si="596"/>
        <v>6700.66</v>
      </c>
      <c r="E1100" s="116">
        <f t="shared" si="583"/>
        <v>6716.74</v>
      </c>
      <c r="F1100" s="117">
        <f t="shared" si="584"/>
        <v>45219</v>
      </c>
      <c r="G1100" s="118">
        <f t="shared" si="588"/>
        <v>2.3997636053760818E-3</v>
      </c>
      <c r="H1100" s="119">
        <f t="shared" ref="H1100:H1163" si="602">IF(DAY(A1100)=H$9,VLOOKUP(A1100,AH$118:AN$450,4),H1099)</f>
        <v>45280</v>
      </c>
      <c r="I1100" s="119">
        <f t="shared" si="589"/>
        <v>45280</v>
      </c>
      <c r="J1100" s="120">
        <f t="shared" si="597"/>
        <v>22</v>
      </c>
      <c r="K1100" s="120">
        <f t="shared" si="585"/>
        <v>20</v>
      </c>
      <c r="L1100" s="8">
        <f t="shared" si="598"/>
        <v>1.00218136</v>
      </c>
      <c r="M1100" s="121">
        <f t="shared" si="586"/>
        <v>1.0026005099999999</v>
      </c>
      <c r="N1100" s="121">
        <f t="shared" si="580"/>
        <v>1.2608260070706483</v>
      </c>
      <c r="O1100" s="114">
        <f t="shared" si="582"/>
        <v>1.2635763200000001</v>
      </c>
      <c r="P1100" s="114">
        <f t="shared" si="590"/>
        <v>909.32361817000003</v>
      </c>
      <c r="Q1100" s="11">
        <f t="shared" ref="Q1100:Q1163" si="603">IF(VLOOKUP(A1100,AD$10:AK$170,8)=VLOOKUP(A1099,AD$10:AK$170,8),0,VLOOKUP(A1100,AD$10:AK$170,8))</f>
        <v>0</v>
      </c>
      <c r="R1100" s="30">
        <f t="shared" si="599"/>
        <v>0</v>
      </c>
      <c r="S1100" s="8">
        <f t="shared" si="591"/>
        <v>0</v>
      </c>
      <c r="T1100" s="123">
        <f t="shared" si="600"/>
        <v>8.5599999999999996E-2</v>
      </c>
      <c r="U1100" s="122">
        <f t="shared" si="581"/>
        <v>20</v>
      </c>
      <c r="V1100" s="122">
        <v>252</v>
      </c>
      <c r="W1100" s="121">
        <f t="shared" si="592"/>
        <v>1.0065397700000001</v>
      </c>
      <c r="X1100" s="114">
        <f t="shared" si="593"/>
        <v>5.9467673100000003</v>
      </c>
      <c r="Y1100" s="114">
        <f t="shared" si="594"/>
        <v>0</v>
      </c>
      <c r="Z1100" s="126" t="str">
        <f t="shared" ref="Z1100:Z1163" si="604">IF($Q1099&gt;0,VLOOKUP($A1099,$AD$10:$AM$170,9),Z1099)</f>
        <v>A+J=</v>
      </c>
      <c r="AA1100" s="119">
        <f t="shared" ref="AA1100:AA1163" si="605">IF($Q1099&gt;0,VLOOKUP($A1099,$AD$10:$AM$170,10),AA1099)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3">
        <f t="shared" si="595"/>
        <v>45277</v>
      </c>
      <c r="B1101" s="114">
        <f t="shared" si="587"/>
        <v>915.27038548000007</v>
      </c>
      <c r="C1101" s="114">
        <f t="shared" si="601"/>
        <v>719.64281363999999</v>
      </c>
      <c r="D1101" s="115">
        <f t="shared" si="596"/>
        <v>6700.66</v>
      </c>
      <c r="E1101" s="116">
        <f t="shared" si="583"/>
        <v>6716.74</v>
      </c>
      <c r="F1101" s="117">
        <f t="shared" si="584"/>
        <v>45219</v>
      </c>
      <c r="G1101" s="118">
        <f t="shared" si="588"/>
        <v>2.3997636053760818E-3</v>
      </c>
      <c r="H1101" s="119">
        <f t="shared" si="602"/>
        <v>45280</v>
      </c>
      <c r="I1101" s="119">
        <f t="shared" si="589"/>
        <v>45280</v>
      </c>
      <c r="J1101" s="120">
        <f t="shared" si="597"/>
        <v>22</v>
      </c>
      <c r="K1101" s="120">
        <f t="shared" si="585"/>
        <v>20</v>
      </c>
      <c r="L1101" s="8">
        <f t="shared" si="598"/>
        <v>1.00218136</v>
      </c>
      <c r="M1101" s="121">
        <f t="shared" si="586"/>
        <v>1.0026005099999999</v>
      </c>
      <c r="N1101" s="121">
        <f t="shared" si="580"/>
        <v>1.2608260070706483</v>
      </c>
      <c r="O1101" s="114">
        <f t="shared" si="582"/>
        <v>1.2635763200000001</v>
      </c>
      <c r="P1101" s="114">
        <f t="shared" si="590"/>
        <v>909.32361817000003</v>
      </c>
      <c r="Q1101" s="11">
        <f t="shared" si="603"/>
        <v>0</v>
      </c>
      <c r="R1101" s="30">
        <f t="shared" si="599"/>
        <v>0</v>
      </c>
      <c r="S1101" s="8">
        <f t="shared" si="591"/>
        <v>0</v>
      </c>
      <c r="T1101" s="123">
        <f t="shared" si="600"/>
        <v>8.5599999999999996E-2</v>
      </c>
      <c r="U1101" s="122">
        <f t="shared" si="581"/>
        <v>20</v>
      </c>
      <c r="V1101" s="122">
        <v>252</v>
      </c>
      <c r="W1101" s="121">
        <f t="shared" si="592"/>
        <v>1.0065397700000001</v>
      </c>
      <c r="X1101" s="114">
        <f t="shared" si="593"/>
        <v>5.9467673100000003</v>
      </c>
      <c r="Y1101" s="114">
        <f t="shared" si="594"/>
        <v>0</v>
      </c>
      <c r="Z1101" s="126" t="str">
        <f t="shared" si="604"/>
        <v>A+J=</v>
      </c>
      <c r="AA1101" s="119">
        <f t="shared" si="605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3">
        <f t="shared" si="595"/>
        <v>45278</v>
      </c>
      <c r="B1102" s="114">
        <f t="shared" si="587"/>
        <v>915.27038548000007</v>
      </c>
      <c r="C1102" s="114">
        <f t="shared" si="601"/>
        <v>719.64281363999999</v>
      </c>
      <c r="D1102" s="115">
        <f t="shared" si="596"/>
        <v>6700.66</v>
      </c>
      <c r="E1102" s="116">
        <f t="shared" si="583"/>
        <v>6716.74</v>
      </c>
      <c r="F1102" s="117">
        <f t="shared" si="584"/>
        <v>45219</v>
      </c>
      <c r="G1102" s="118">
        <f t="shared" si="588"/>
        <v>2.3997636053760818E-3</v>
      </c>
      <c r="H1102" s="119">
        <f t="shared" si="602"/>
        <v>45280</v>
      </c>
      <c r="I1102" s="119">
        <f t="shared" si="589"/>
        <v>45280</v>
      </c>
      <c r="J1102" s="120">
        <f t="shared" si="597"/>
        <v>22</v>
      </c>
      <c r="K1102" s="120">
        <f t="shared" si="585"/>
        <v>20</v>
      </c>
      <c r="L1102" s="8">
        <f t="shared" si="598"/>
        <v>1.00218136</v>
      </c>
      <c r="M1102" s="121">
        <f t="shared" si="586"/>
        <v>1.0026005099999999</v>
      </c>
      <c r="N1102" s="121">
        <f t="shared" si="580"/>
        <v>1.2608260070706483</v>
      </c>
      <c r="O1102" s="114">
        <f t="shared" si="582"/>
        <v>1.2635763200000001</v>
      </c>
      <c r="P1102" s="114">
        <f t="shared" si="590"/>
        <v>909.32361817000003</v>
      </c>
      <c r="Q1102" s="11">
        <f t="shared" si="603"/>
        <v>0</v>
      </c>
      <c r="R1102" s="30">
        <f t="shared" si="599"/>
        <v>0</v>
      </c>
      <c r="S1102" s="8">
        <f t="shared" si="591"/>
        <v>0</v>
      </c>
      <c r="T1102" s="123">
        <f t="shared" si="600"/>
        <v>8.5599999999999996E-2</v>
      </c>
      <c r="U1102" s="122">
        <f t="shared" si="581"/>
        <v>20</v>
      </c>
      <c r="V1102" s="122">
        <v>252</v>
      </c>
      <c r="W1102" s="121">
        <f t="shared" si="592"/>
        <v>1.0065397700000001</v>
      </c>
      <c r="X1102" s="114">
        <f t="shared" si="593"/>
        <v>5.9467673100000003</v>
      </c>
      <c r="Y1102" s="114">
        <f t="shared" si="594"/>
        <v>0</v>
      </c>
      <c r="Z1102" s="126" t="str">
        <f t="shared" si="604"/>
        <v>A+J=</v>
      </c>
      <c r="AA1102" s="119">
        <f t="shared" si="605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3">
        <f t="shared" si="595"/>
        <v>45279</v>
      </c>
      <c r="B1103" s="114">
        <f t="shared" si="587"/>
        <v>915.66849638999997</v>
      </c>
      <c r="C1103" s="114">
        <f t="shared" si="601"/>
        <v>719.64281363999999</v>
      </c>
      <c r="D1103" s="115">
        <f t="shared" si="596"/>
        <v>6700.66</v>
      </c>
      <c r="E1103" s="116">
        <f t="shared" si="583"/>
        <v>6716.74</v>
      </c>
      <c r="F1103" s="117">
        <f t="shared" si="584"/>
        <v>45219</v>
      </c>
      <c r="G1103" s="118">
        <f t="shared" si="588"/>
        <v>2.3997636053760818E-3</v>
      </c>
      <c r="H1103" s="119">
        <f t="shared" si="602"/>
        <v>45280</v>
      </c>
      <c r="I1103" s="119">
        <f t="shared" si="589"/>
        <v>45280</v>
      </c>
      <c r="J1103" s="120">
        <f t="shared" si="597"/>
        <v>22</v>
      </c>
      <c r="K1103" s="120">
        <f t="shared" si="585"/>
        <v>21</v>
      </c>
      <c r="L1103" s="8">
        <f t="shared" si="598"/>
        <v>1.0022905499999999</v>
      </c>
      <c r="M1103" s="121">
        <f t="shared" si="586"/>
        <v>1.0026005099999999</v>
      </c>
      <c r="N1103" s="121">
        <f t="shared" si="580"/>
        <v>1.2608260070706483</v>
      </c>
      <c r="O1103" s="114">
        <f t="shared" si="582"/>
        <v>1.2637139900000001</v>
      </c>
      <c r="P1103" s="114">
        <f t="shared" si="590"/>
        <v>909.42269138999995</v>
      </c>
      <c r="Q1103" s="11">
        <f t="shared" si="603"/>
        <v>0</v>
      </c>
      <c r="R1103" s="30">
        <f t="shared" si="599"/>
        <v>0</v>
      </c>
      <c r="S1103" s="8">
        <f t="shared" si="591"/>
        <v>0</v>
      </c>
      <c r="T1103" s="123">
        <f t="shared" si="600"/>
        <v>8.5599999999999996E-2</v>
      </c>
      <c r="U1103" s="122">
        <f t="shared" si="581"/>
        <v>21</v>
      </c>
      <c r="V1103" s="122">
        <v>252</v>
      </c>
      <c r="W1103" s="121">
        <f t="shared" si="592"/>
        <v>1.0068678790000001</v>
      </c>
      <c r="X1103" s="114">
        <f t="shared" si="593"/>
        <v>6.2458049999999998</v>
      </c>
      <c r="Y1103" s="114">
        <f t="shared" si="594"/>
        <v>0</v>
      </c>
      <c r="Z1103" s="126" t="str">
        <f t="shared" si="604"/>
        <v>A+J=</v>
      </c>
      <c r="AA1103" s="119">
        <f t="shared" si="605"/>
        <v>45280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3">
        <f t="shared" si="595"/>
        <v>45280</v>
      </c>
      <c r="B1104" s="114">
        <f t="shared" si="587"/>
        <v>916.06678413000009</v>
      </c>
      <c r="C1104" s="114">
        <f t="shared" si="601"/>
        <v>719.64281363999999</v>
      </c>
      <c r="D1104" s="115">
        <f t="shared" si="596"/>
        <v>6700.66</v>
      </c>
      <c r="E1104" s="116">
        <f t="shared" si="583"/>
        <v>6716.74</v>
      </c>
      <c r="F1104" s="117">
        <f t="shared" si="584"/>
        <v>45219</v>
      </c>
      <c r="G1104" s="118">
        <f t="shared" si="588"/>
        <v>2.3997636053760818E-3</v>
      </c>
      <c r="H1104" s="119">
        <f t="shared" si="602"/>
        <v>45313</v>
      </c>
      <c r="I1104" s="119">
        <f t="shared" si="589"/>
        <v>45280</v>
      </c>
      <c r="J1104" s="120">
        <f t="shared" si="597"/>
        <v>22</v>
      </c>
      <c r="K1104" s="120">
        <f t="shared" si="585"/>
        <v>22</v>
      </c>
      <c r="L1104" s="8">
        <f t="shared" si="598"/>
        <v>1.0023997600000001</v>
      </c>
      <c r="M1104" s="121">
        <f t="shared" si="586"/>
        <v>1.0026005099999999</v>
      </c>
      <c r="N1104" s="121">
        <f t="shared" si="580"/>
        <v>1.2608260070706483</v>
      </c>
      <c r="O1104" s="114">
        <f t="shared" si="582"/>
        <v>1.2638516799999999</v>
      </c>
      <c r="P1104" s="114">
        <f t="shared" si="590"/>
        <v>909.52177901000005</v>
      </c>
      <c r="Q1104" s="11">
        <f t="shared" si="603"/>
        <v>36</v>
      </c>
      <c r="R1104" s="30">
        <f t="shared" si="599"/>
        <v>3.6503000000000001E-2</v>
      </c>
      <c r="S1104" s="8">
        <f t="shared" si="591"/>
        <v>33.200273490000001</v>
      </c>
      <c r="T1104" s="123">
        <f t="shared" si="600"/>
        <v>8.5599999999999996E-2</v>
      </c>
      <c r="U1104" s="122">
        <f t="shared" si="581"/>
        <v>22</v>
      </c>
      <c r="V1104" s="122">
        <v>252</v>
      </c>
      <c r="W1104" s="121">
        <f t="shared" si="592"/>
        <v>1.0071960950000001</v>
      </c>
      <c r="X1104" s="114">
        <f t="shared" si="593"/>
        <v>6.5450051199999999</v>
      </c>
      <c r="Y1104" s="114">
        <f t="shared" si="594"/>
        <v>39.74527861</v>
      </c>
      <c r="Z1104" s="126" t="str">
        <f t="shared" si="604"/>
        <v>A+J=</v>
      </c>
      <c r="AA1104" s="119">
        <f t="shared" si="605"/>
        <v>45280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3">
        <f t="shared" si="595"/>
        <v>45281</v>
      </c>
      <c r="B1105" s="114">
        <f t="shared" si="587"/>
        <v>876.72390594000001</v>
      </c>
      <c r="C1105" s="114">
        <f t="shared" si="601"/>
        <v>693.37369202000002</v>
      </c>
      <c r="D1105" s="115">
        <f t="shared" si="596"/>
        <v>6716.74</v>
      </c>
      <c r="E1105" s="116">
        <f t="shared" si="583"/>
        <v>6735.55</v>
      </c>
      <c r="F1105" s="117">
        <f t="shared" si="584"/>
        <v>45250</v>
      </c>
      <c r="G1105" s="118">
        <f t="shared" si="588"/>
        <v>2.8004657021114543E-3</v>
      </c>
      <c r="H1105" s="119">
        <f t="shared" si="602"/>
        <v>45313</v>
      </c>
      <c r="I1105" s="119">
        <f t="shared" si="589"/>
        <v>45313</v>
      </c>
      <c r="J1105" s="120">
        <f t="shared" si="597"/>
        <v>21</v>
      </c>
      <c r="K1105" s="120">
        <f t="shared" si="585"/>
        <v>1</v>
      </c>
      <c r="L1105" s="8">
        <f t="shared" si="598"/>
        <v>1.00013317</v>
      </c>
      <c r="M1105" s="121">
        <f t="shared" si="586"/>
        <v>1.0023997600000001</v>
      </c>
      <c r="N1105" s="121">
        <f t="shared" si="580"/>
        <v>1.2638516868893763</v>
      </c>
      <c r="O1105" s="114">
        <f t="shared" si="582"/>
        <v>1.26401999</v>
      </c>
      <c r="P1105" s="114">
        <f t="shared" si="590"/>
        <v>876.43820725</v>
      </c>
      <c r="Q1105" s="11">
        <f t="shared" si="603"/>
        <v>0</v>
      </c>
      <c r="R1105" s="30">
        <f t="shared" si="599"/>
        <v>0</v>
      </c>
      <c r="S1105" s="8">
        <f t="shared" si="591"/>
        <v>0</v>
      </c>
      <c r="T1105" s="123">
        <f t="shared" si="600"/>
        <v>8.5599999999999996E-2</v>
      </c>
      <c r="U1105" s="122">
        <f t="shared" si="581"/>
        <v>1</v>
      </c>
      <c r="V1105" s="122">
        <v>252</v>
      </c>
      <c r="W1105" s="121">
        <f t="shared" si="592"/>
        <v>1.0003259769999999</v>
      </c>
      <c r="X1105" s="114">
        <f t="shared" si="593"/>
        <v>0.28569868999999998</v>
      </c>
      <c r="Y1105" s="114">
        <f t="shared" si="594"/>
        <v>0</v>
      </c>
      <c r="Z1105" s="126" t="str">
        <f t="shared" si="604"/>
        <v>A+J=</v>
      </c>
      <c r="AA1105" s="119">
        <f t="shared" si="605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3">
        <f t="shared" si="595"/>
        <v>45282</v>
      </c>
      <c r="B1106" s="114">
        <f t="shared" si="587"/>
        <v>877.12649618</v>
      </c>
      <c r="C1106" s="114">
        <f t="shared" si="601"/>
        <v>693.37369202000002</v>
      </c>
      <c r="D1106" s="115">
        <f t="shared" si="596"/>
        <v>6716.74</v>
      </c>
      <c r="E1106" s="116">
        <f t="shared" si="583"/>
        <v>6735.55</v>
      </c>
      <c r="F1106" s="117">
        <f t="shared" si="584"/>
        <v>45250</v>
      </c>
      <c r="G1106" s="118">
        <f t="shared" si="588"/>
        <v>2.8004657021114543E-3</v>
      </c>
      <c r="H1106" s="119">
        <f t="shared" si="602"/>
        <v>45313</v>
      </c>
      <c r="I1106" s="119">
        <f t="shared" si="589"/>
        <v>45313</v>
      </c>
      <c r="J1106" s="120">
        <f t="shared" si="597"/>
        <v>21</v>
      </c>
      <c r="K1106" s="120">
        <f t="shared" si="585"/>
        <v>2</v>
      </c>
      <c r="L1106" s="8">
        <f t="shared" si="598"/>
        <v>1.0002663700000001</v>
      </c>
      <c r="M1106" s="121">
        <f t="shared" si="586"/>
        <v>1.0023997600000001</v>
      </c>
      <c r="N1106" s="121">
        <f t="shared" si="580"/>
        <v>1.2638516868893763</v>
      </c>
      <c r="O1106" s="114">
        <f t="shared" si="582"/>
        <v>1.2641883300000001</v>
      </c>
      <c r="P1106" s="114">
        <f t="shared" si="590"/>
        <v>876.55492977999995</v>
      </c>
      <c r="Q1106" s="11">
        <f t="shared" si="603"/>
        <v>0</v>
      </c>
      <c r="R1106" s="30">
        <f t="shared" si="599"/>
        <v>0</v>
      </c>
      <c r="S1106" s="8">
        <f t="shared" si="591"/>
        <v>0</v>
      </c>
      <c r="T1106" s="123">
        <f t="shared" si="600"/>
        <v>8.5599999999999996E-2</v>
      </c>
      <c r="U1106" s="122">
        <f t="shared" si="581"/>
        <v>2</v>
      </c>
      <c r="V1106" s="122">
        <v>252</v>
      </c>
      <c r="W1106" s="121">
        <f t="shared" si="592"/>
        <v>1.00065206</v>
      </c>
      <c r="X1106" s="114">
        <f t="shared" si="593"/>
        <v>0.57156640000000003</v>
      </c>
      <c r="Y1106" s="114">
        <f t="shared" si="594"/>
        <v>0</v>
      </c>
      <c r="Z1106" s="126" t="str">
        <f t="shared" si="604"/>
        <v>A+J=</v>
      </c>
      <c r="AA1106" s="119">
        <f t="shared" si="605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3">
        <f t="shared" si="595"/>
        <v>45283</v>
      </c>
      <c r="B1107" s="114">
        <f t="shared" si="587"/>
        <v>877.52927021999994</v>
      </c>
      <c r="C1107" s="114">
        <f t="shared" si="601"/>
        <v>693.37369202000002</v>
      </c>
      <c r="D1107" s="115">
        <f t="shared" si="596"/>
        <v>6716.74</v>
      </c>
      <c r="E1107" s="116">
        <f t="shared" si="583"/>
        <v>6735.55</v>
      </c>
      <c r="F1107" s="117">
        <f t="shared" si="584"/>
        <v>45250</v>
      </c>
      <c r="G1107" s="118">
        <f t="shared" si="588"/>
        <v>2.8004657021114543E-3</v>
      </c>
      <c r="H1107" s="119">
        <f t="shared" si="602"/>
        <v>45313</v>
      </c>
      <c r="I1107" s="119">
        <f t="shared" si="589"/>
        <v>45313</v>
      </c>
      <c r="J1107" s="120">
        <f t="shared" si="597"/>
        <v>21</v>
      </c>
      <c r="K1107" s="120">
        <f t="shared" si="585"/>
        <v>3</v>
      </c>
      <c r="L1107" s="8">
        <f t="shared" si="598"/>
        <v>1.0003995800000001</v>
      </c>
      <c r="M1107" s="121">
        <f t="shared" si="586"/>
        <v>1.0023997600000001</v>
      </c>
      <c r="N1107" s="121">
        <f t="shared" si="580"/>
        <v>1.2638516868893763</v>
      </c>
      <c r="O1107" s="114">
        <f t="shared" si="582"/>
        <v>1.2643566900000001</v>
      </c>
      <c r="P1107" s="114">
        <f t="shared" si="590"/>
        <v>876.67166616999998</v>
      </c>
      <c r="Q1107" s="11">
        <f t="shared" si="603"/>
        <v>0</v>
      </c>
      <c r="R1107" s="30">
        <f t="shared" si="599"/>
        <v>0</v>
      </c>
      <c r="S1107" s="8">
        <f t="shared" si="591"/>
        <v>0</v>
      </c>
      <c r="T1107" s="123">
        <f t="shared" si="600"/>
        <v>8.5599999999999996E-2</v>
      </c>
      <c r="U1107" s="122">
        <f t="shared" si="581"/>
        <v>3</v>
      </c>
      <c r="V1107" s="122">
        <v>252</v>
      </c>
      <c r="W1107" s="121">
        <f t="shared" si="592"/>
        <v>1.00097825</v>
      </c>
      <c r="X1107" s="114">
        <f t="shared" si="593"/>
        <v>0.85760404999999995</v>
      </c>
      <c r="Y1107" s="114">
        <f t="shared" si="594"/>
        <v>0</v>
      </c>
      <c r="Z1107" s="126" t="str">
        <f t="shared" si="604"/>
        <v>A+J=</v>
      </c>
      <c r="AA1107" s="119">
        <f t="shared" si="605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3">
        <f t="shared" si="595"/>
        <v>45284</v>
      </c>
      <c r="B1108" s="114">
        <f t="shared" si="587"/>
        <v>877.52927021999994</v>
      </c>
      <c r="C1108" s="114">
        <f t="shared" si="601"/>
        <v>693.37369202000002</v>
      </c>
      <c r="D1108" s="115">
        <f t="shared" si="596"/>
        <v>6716.74</v>
      </c>
      <c r="E1108" s="116">
        <f t="shared" si="583"/>
        <v>6735.55</v>
      </c>
      <c r="F1108" s="117">
        <f t="shared" si="584"/>
        <v>45250</v>
      </c>
      <c r="G1108" s="118">
        <f t="shared" si="588"/>
        <v>2.8004657021114543E-3</v>
      </c>
      <c r="H1108" s="119">
        <f t="shared" si="602"/>
        <v>45313</v>
      </c>
      <c r="I1108" s="119">
        <f t="shared" si="589"/>
        <v>45313</v>
      </c>
      <c r="J1108" s="120">
        <f t="shared" si="597"/>
        <v>21</v>
      </c>
      <c r="K1108" s="120">
        <f t="shared" si="585"/>
        <v>3</v>
      </c>
      <c r="L1108" s="8">
        <f t="shared" si="598"/>
        <v>1.0003995800000001</v>
      </c>
      <c r="M1108" s="121">
        <f t="shared" si="586"/>
        <v>1.0023997600000001</v>
      </c>
      <c r="N1108" s="121">
        <f t="shared" si="580"/>
        <v>1.2638516868893763</v>
      </c>
      <c r="O1108" s="114">
        <f t="shared" si="582"/>
        <v>1.2643566900000001</v>
      </c>
      <c r="P1108" s="114">
        <f t="shared" si="590"/>
        <v>876.67166616999998</v>
      </c>
      <c r="Q1108" s="11">
        <f t="shared" si="603"/>
        <v>0</v>
      </c>
      <c r="R1108" s="30">
        <f t="shared" si="599"/>
        <v>0</v>
      </c>
      <c r="S1108" s="8">
        <f t="shared" si="591"/>
        <v>0</v>
      </c>
      <c r="T1108" s="123">
        <f t="shared" si="600"/>
        <v>8.5599999999999996E-2</v>
      </c>
      <c r="U1108" s="122">
        <f t="shared" si="581"/>
        <v>3</v>
      </c>
      <c r="V1108" s="122">
        <v>252</v>
      </c>
      <c r="W1108" s="121">
        <f t="shared" si="592"/>
        <v>1.00097825</v>
      </c>
      <c r="X1108" s="114">
        <f t="shared" si="593"/>
        <v>0.85760404999999995</v>
      </c>
      <c r="Y1108" s="114">
        <f t="shared" si="594"/>
        <v>0</v>
      </c>
      <c r="Z1108" s="126" t="str">
        <f t="shared" si="604"/>
        <v>A+J=</v>
      </c>
      <c r="AA1108" s="119">
        <f t="shared" si="605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3">
        <f t="shared" si="595"/>
        <v>45285</v>
      </c>
      <c r="B1109" s="114">
        <f t="shared" si="587"/>
        <v>877.52927021999994</v>
      </c>
      <c r="C1109" s="114">
        <f t="shared" si="601"/>
        <v>693.37369202000002</v>
      </c>
      <c r="D1109" s="115">
        <f t="shared" si="596"/>
        <v>6716.74</v>
      </c>
      <c r="E1109" s="116">
        <f t="shared" si="583"/>
        <v>6735.55</v>
      </c>
      <c r="F1109" s="117">
        <f t="shared" si="584"/>
        <v>45250</v>
      </c>
      <c r="G1109" s="118">
        <f t="shared" si="588"/>
        <v>2.8004657021114543E-3</v>
      </c>
      <c r="H1109" s="119">
        <f t="shared" si="602"/>
        <v>45313</v>
      </c>
      <c r="I1109" s="119">
        <f t="shared" si="589"/>
        <v>45313</v>
      </c>
      <c r="J1109" s="120">
        <f t="shared" si="597"/>
        <v>21</v>
      </c>
      <c r="K1109" s="120">
        <f t="shared" si="585"/>
        <v>3</v>
      </c>
      <c r="L1109" s="8">
        <f t="shared" si="598"/>
        <v>1.0003995800000001</v>
      </c>
      <c r="M1109" s="121">
        <f t="shared" si="586"/>
        <v>1.0023997600000001</v>
      </c>
      <c r="N1109" s="121">
        <f t="shared" si="580"/>
        <v>1.2638516868893763</v>
      </c>
      <c r="O1109" s="114">
        <f t="shared" si="582"/>
        <v>1.2643566900000001</v>
      </c>
      <c r="P1109" s="114">
        <f t="shared" si="590"/>
        <v>876.67166616999998</v>
      </c>
      <c r="Q1109" s="11">
        <f t="shared" si="603"/>
        <v>0</v>
      </c>
      <c r="R1109" s="30">
        <f t="shared" si="599"/>
        <v>0</v>
      </c>
      <c r="S1109" s="8">
        <f t="shared" si="591"/>
        <v>0</v>
      </c>
      <c r="T1109" s="123">
        <f t="shared" si="600"/>
        <v>8.5599999999999996E-2</v>
      </c>
      <c r="U1109" s="122">
        <f t="shared" si="581"/>
        <v>3</v>
      </c>
      <c r="V1109" s="122">
        <v>252</v>
      </c>
      <c r="W1109" s="121">
        <f t="shared" si="592"/>
        <v>1.00097825</v>
      </c>
      <c r="X1109" s="114">
        <f t="shared" si="593"/>
        <v>0.85760404999999995</v>
      </c>
      <c r="Y1109" s="114">
        <f t="shared" si="594"/>
        <v>0</v>
      </c>
      <c r="Z1109" s="126" t="str">
        <f t="shared" si="604"/>
        <v>A+J=</v>
      </c>
      <c r="AA1109" s="119">
        <f t="shared" si="605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3">
        <f t="shared" si="595"/>
        <v>45286</v>
      </c>
      <c r="B1110" s="114">
        <f t="shared" si="587"/>
        <v>877.52927021999994</v>
      </c>
      <c r="C1110" s="114">
        <f t="shared" si="601"/>
        <v>693.37369202000002</v>
      </c>
      <c r="D1110" s="115">
        <f t="shared" si="596"/>
        <v>6716.74</v>
      </c>
      <c r="E1110" s="116">
        <f t="shared" si="583"/>
        <v>6735.55</v>
      </c>
      <c r="F1110" s="117">
        <f t="shared" si="584"/>
        <v>45250</v>
      </c>
      <c r="G1110" s="118">
        <f t="shared" si="588"/>
        <v>2.8004657021114543E-3</v>
      </c>
      <c r="H1110" s="119">
        <f t="shared" si="602"/>
        <v>45313</v>
      </c>
      <c r="I1110" s="119">
        <f t="shared" si="589"/>
        <v>45313</v>
      </c>
      <c r="J1110" s="120">
        <f t="shared" si="597"/>
        <v>21</v>
      </c>
      <c r="K1110" s="120">
        <f t="shared" si="585"/>
        <v>3</v>
      </c>
      <c r="L1110" s="8">
        <f t="shared" si="598"/>
        <v>1.0003995800000001</v>
      </c>
      <c r="M1110" s="121">
        <f t="shared" si="586"/>
        <v>1.0023997600000001</v>
      </c>
      <c r="N1110" s="121">
        <f t="shared" si="580"/>
        <v>1.2638516868893763</v>
      </c>
      <c r="O1110" s="114">
        <f t="shared" si="582"/>
        <v>1.2643566900000001</v>
      </c>
      <c r="P1110" s="114">
        <f t="shared" si="590"/>
        <v>876.67166616999998</v>
      </c>
      <c r="Q1110" s="11">
        <f t="shared" si="603"/>
        <v>0</v>
      </c>
      <c r="R1110" s="30">
        <f t="shared" si="599"/>
        <v>0</v>
      </c>
      <c r="S1110" s="8">
        <f t="shared" si="591"/>
        <v>0</v>
      </c>
      <c r="T1110" s="123">
        <f t="shared" si="600"/>
        <v>8.5599999999999996E-2</v>
      </c>
      <c r="U1110" s="122">
        <f t="shared" si="581"/>
        <v>3</v>
      </c>
      <c r="V1110" s="122">
        <v>252</v>
      </c>
      <c r="W1110" s="121">
        <f t="shared" si="592"/>
        <v>1.00097825</v>
      </c>
      <c r="X1110" s="114">
        <f t="shared" si="593"/>
        <v>0.85760404999999995</v>
      </c>
      <c r="Y1110" s="114">
        <f t="shared" si="594"/>
        <v>0</v>
      </c>
      <c r="Z1110" s="126" t="str">
        <f t="shared" si="604"/>
        <v>A+J=</v>
      </c>
      <c r="AA1110" s="119">
        <f t="shared" si="605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3">
        <f t="shared" si="595"/>
        <v>45287</v>
      </c>
      <c r="B1111" s="114">
        <f t="shared" si="587"/>
        <v>877.93222724999998</v>
      </c>
      <c r="C1111" s="114">
        <f t="shared" si="601"/>
        <v>693.37369202000002</v>
      </c>
      <c r="D1111" s="115">
        <f t="shared" si="596"/>
        <v>6716.74</v>
      </c>
      <c r="E1111" s="116">
        <f t="shared" si="583"/>
        <v>6735.55</v>
      </c>
      <c r="F1111" s="117">
        <f t="shared" si="584"/>
        <v>45250</v>
      </c>
      <c r="G1111" s="118">
        <f t="shared" si="588"/>
        <v>2.8004657021114543E-3</v>
      </c>
      <c r="H1111" s="119">
        <f t="shared" si="602"/>
        <v>45313</v>
      </c>
      <c r="I1111" s="119">
        <f t="shared" si="589"/>
        <v>45313</v>
      </c>
      <c r="J1111" s="120">
        <f t="shared" si="597"/>
        <v>21</v>
      </c>
      <c r="K1111" s="120">
        <f t="shared" si="585"/>
        <v>4</v>
      </c>
      <c r="L1111" s="8">
        <f t="shared" si="598"/>
        <v>1.0005328099999999</v>
      </c>
      <c r="M1111" s="121">
        <f t="shared" si="586"/>
        <v>1.0023997600000001</v>
      </c>
      <c r="N1111" s="121">
        <f t="shared" si="580"/>
        <v>1.2638516868893763</v>
      </c>
      <c r="O1111" s="114">
        <f t="shared" si="582"/>
        <v>1.2645250699999999</v>
      </c>
      <c r="P1111" s="114">
        <f t="shared" si="590"/>
        <v>876.78841642999998</v>
      </c>
      <c r="Q1111" s="11">
        <f t="shared" si="603"/>
        <v>0</v>
      </c>
      <c r="R1111" s="30">
        <f t="shared" si="599"/>
        <v>0</v>
      </c>
      <c r="S1111" s="8">
        <f t="shared" si="591"/>
        <v>0</v>
      </c>
      <c r="T1111" s="123">
        <f t="shared" si="600"/>
        <v>8.5599999999999996E-2</v>
      </c>
      <c r="U1111" s="122">
        <f t="shared" si="581"/>
        <v>4</v>
      </c>
      <c r="V1111" s="122">
        <v>252</v>
      </c>
      <c r="W1111" s="121">
        <f t="shared" si="592"/>
        <v>1.0013045460000001</v>
      </c>
      <c r="X1111" s="114">
        <f t="shared" si="593"/>
        <v>1.1438108199999999</v>
      </c>
      <c r="Y1111" s="114">
        <f t="shared" si="594"/>
        <v>0</v>
      </c>
      <c r="Z1111" s="126" t="str">
        <f t="shared" si="604"/>
        <v>A+J=</v>
      </c>
      <c r="AA1111" s="119">
        <f t="shared" si="605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3">
        <f t="shared" si="595"/>
        <v>45288</v>
      </c>
      <c r="B1112" s="114">
        <f t="shared" si="587"/>
        <v>878.33537425999998</v>
      </c>
      <c r="C1112" s="114">
        <f t="shared" si="601"/>
        <v>693.37369202000002</v>
      </c>
      <c r="D1112" s="115">
        <f t="shared" si="596"/>
        <v>6716.74</v>
      </c>
      <c r="E1112" s="116">
        <f t="shared" si="583"/>
        <v>6735.55</v>
      </c>
      <c r="F1112" s="117">
        <f t="shared" si="584"/>
        <v>45250</v>
      </c>
      <c r="G1112" s="118">
        <f t="shared" si="588"/>
        <v>2.8004657021114543E-3</v>
      </c>
      <c r="H1112" s="119">
        <f t="shared" si="602"/>
        <v>45313</v>
      </c>
      <c r="I1112" s="119">
        <f t="shared" si="589"/>
        <v>45313</v>
      </c>
      <c r="J1112" s="120">
        <f t="shared" si="597"/>
        <v>21</v>
      </c>
      <c r="K1112" s="120">
        <f t="shared" si="585"/>
        <v>5</v>
      </c>
      <c r="L1112" s="8">
        <f t="shared" si="598"/>
        <v>1.0006660599999999</v>
      </c>
      <c r="M1112" s="121">
        <f t="shared" si="586"/>
        <v>1.0023997600000001</v>
      </c>
      <c r="N1112" s="121">
        <f t="shared" si="580"/>
        <v>1.2638516868893763</v>
      </c>
      <c r="O1112" s="114">
        <f t="shared" si="582"/>
        <v>1.26469348</v>
      </c>
      <c r="P1112" s="114">
        <f t="shared" si="590"/>
        <v>876.90518750000001</v>
      </c>
      <c r="Q1112" s="11">
        <f t="shared" si="603"/>
        <v>0</v>
      </c>
      <c r="R1112" s="30">
        <f t="shared" si="599"/>
        <v>0</v>
      </c>
      <c r="S1112" s="8">
        <f t="shared" si="591"/>
        <v>0</v>
      </c>
      <c r="T1112" s="123">
        <f t="shared" si="600"/>
        <v>8.5599999999999996E-2</v>
      </c>
      <c r="U1112" s="122">
        <f t="shared" si="581"/>
        <v>5</v>
      </c>
      <c r="V1112" s="122">
        <v>252</v>
      </c>
      <c r="W1112" s="121">
        <f t="shared" si="592"/>
        <v>1.0016309480000001</v>
      </c>
      <c r="X1112" s="114">
        <f t="shared" si="593"/>
        <v>1.43018676</v>
      </c>
      <c r="Y1112" s="114">
        <f t="shared" si="594"/>
        <v>0</v>
      </c>
      <c r="Z1112" s="126" t="str">
        <f t="shared" si="604"/>
        <v>A+J=</v>
      </c>
      <c r="AA1112" s="119">
        <f t="shared" si="605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3">
        <f t="shared" si="595"/>
        <v>45289</v>
      </c>
      <c r="B1113" s="114">
        <f t="shared" si="587"/>
        <v>878.7387121700001</v>
      </c>
      <c r="C1113" s="114">
        <f t="shared" si="601"/>
        <v>693.37369202000002</v>
      </c>
      <c r="D1113" s="115">
        <f t="shared" si="596"/>
        <v>6716.74</v>
      </c>
      <c r="E1113" s="116">
        <f t="shared" si="583"/>
        <v>6735.55</v>
      </c>
      <c r="F1113" s="117">
        <f t="shared" si="584"/>
        <v>45250</v>
      </c>
      <c r="G1113" s="118">
        <f t="shared" si="588"/>
        <v>2.8004657021114543E-3</v>
      </c>
      <c r="H1113" s="119">
        <f t="shared" si="602"/>
        <v>45313</v>
      </c>
      <c r="I1113" s="119">
        <f t="shared" si="589"/>
        <v>45313</v>
      </c>
      <c r="J1113" s="120">
        <f t="shared" si="597"/>
        <v>21</v>
      </c>
      <c r="K1113" s="120">
        <f t="shared" si="585"/>
        <v>6</v>
      </c>
      <c r="L1113" s="8">
        <f t="shared" si="598"/>
        <v>1.00079933</v>
      </c>
      <c r="M1113" s="121">
        <f t="shared" si="586"/>
        <v>1.0023997600000001</v>
      </c>
      <c r="N1113" s="121">
        <f t="shared" si="580"/>
        <v>1.2638516868893763</v>
      </c>
      <c r="O1113" s="114">
        <f t="shared" si="582"/>
        <v>1.26486192</v>
      </c>
      <c r="P1113" s="114">
        <f t="shared" si="590"/>
        <v>877.02197936000005</v>
      </c>
      <c r="Q1113" s="11">
        <f t="shared" si="603"/>
        <v>0</v>
      </c>
      <c r="R1113" s="30">
        <f t="shared" si="599"/>
        <v>0</v>
      </c>
      <c r="S1113" s="8">
        <f t="shared" si="591"/>
        <v>0</v>
      </c>
      <c r="T1113" s="123">
        <f t="shared" si="600"/>
        <v>8.5599999999999996E-2</v>
      </c>
      <c r="U1113" s="122">
        <f t="shared" si="581"/>
        <v>6</v>
      </c>
      <c r="V1113" s="122">
        <v>252</v>
      </c>
      <c r="W1113" s="121">
        <f t="shared" si="592"/>
        <v>1.0019574570000001</v>
      </c>
      <c r="X1113" s="114">
        <f t="shared" si="593"/>
        <v>1.7167328100000001</v>
      </c>
      <c r="Y1113" s="114">
        <f t="shared" si="594"/>
        <v>0</v>
      </c>
      <c r="Z1113" s="126" t="str">
        <f t="shared" si="604"/>
        <v>A+J=</v>
      </c>
      <c r="AA1113" s="119">
        <f t="shared" si="605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3">
        <f t="shared" si="595"/>
        <v>45290</v>
      </c>
      <c r="B1114" s="114">
        <f t="shared" si="587"/>
        <v>879.14221932999999</v>
      </c>
      <c r="C1114" s="114">
        <f t="shared" si="601"/>
        <v>693.37369202000002</v>
      </c>
      <c r="D1114" s="115">
        <f t="shared" si="596"/>
        <v>6716.74</v>
      </c>
      <c r="E1114" s="116">
        <f t="shared" si="583"/>
        <v>6735.55</v>
      </c>
      <c r="F1114" s="117">
        <f t="shared" si="584"/>
        <v>45250</v>
      </c>
      <c r="G1114" s="118">
        <f t="shared" si="588"/>
        <v>2.8004657021114543E-3</v>
      </c>
      <c r="H1114" s="119">
        <f t="shared" si="602"/>
        <v>45313</v>
      </c>
      <c r="I1114" s="119">
        <f t="shared" si="589"/>
        <v>45313</v>
      </c>
      <c r="J1114" s="120">
        <f t="shared" si="597"/>
        <v>21</v>
      </c>
      <c r="K1114" s="120">
        <f t="shared" si="585"/>
        <v>7</v>
      </c>
      <c r="L1114" s="8">
        <f t="shared" si="598"/>
        <v>1.00093261</v>
      </c>
      <c r="M1114" s="121">
        <f t="shared" si="586"/>
        <v>1.0023997600000001</v>
      </c>
      <c r="N1114" s="121">
        <f t="shared" si="580"/>
        <v>1.2638516868893763</v>
      </c>
      <c r="O1114" s="114">
        <f t="shared" si="582"/>
        <v>1.2650303599999999</v>
      </c>
      <c r="P1114" s="114">
        <f t="shared" si="590"/>
        <v>877.13877122999997</v>
      </c>
      <c r="Q1114" s="11">
        <f t="shared" si="603"/>
        <v>0</v>
      </c>
      <c r="R1114" s="30">
        <f t="shared" si="599"/>
        <v>0</v>
      </c>
      <c r="S1114" s="8">
        <f t="shared" si="591"/>
        <v>0</v>
      </c>
      <c r="T1114" s="123">
        <f t="shared" si="600"/>
        <v>8.5599999999999996E-2</v>
      </c>
      <c r="U1114" s="122">
        <f t="shared" si="581"/>
        <v>7</v>
      </c>
      <c r="V1114" s="122">
        <v>252</v>
      </c>
      <c r="W1114" s="121">
        <f t="shared" si="592"/>
        <v>1.0022840719999999</v>
      </c>
      <c r="X1114" s="114">
        <f t="shared" si="593"/>
        <v>2.0034481</v>
      </c>
      <c r="Y1114" s="114">
        <f t="shared" si="594"/>
        <v>0</v>
      </c>
      <c r="Z1114" s="126" t="str">
        <f t="shared" si="604"/>
        <v>A+J=</v>
      </c>
      <c r="AA1114" s="119">
        <f t="shared" si="605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3">
        <f t="shared" si="595"/>
        <v>45291</v>
      </c>
      <c r="B1115" s="114">
        <f t="shared" si="587"/>
        <v>879.14221932999999</v>
      </c>
      <c r="C1115" s="114">
        <f t="shared" si="601"/>
        <v>693.37369202000002</v>
      </c>
      <c r="D1115" s="115">
        <f t="shared" si="596"/>
        <v>6716.74</v>
      </c>
      <c r="E1115" s="116">
        <f t="shared" si="583"/>
        <v>6735.55</v>
      </c>
      <c r="F1115" s="117">
        <f t="shared" si="584"/>
        <v>45250</v>
      </c>
      <c r="G1115" s="118">
        <f t="shared" si="588"/>
        <v>2.8004657021114543E-3</v>
      </c>
      <c r="H1115" s="119">
        <f t="shared" si="602"/>
        <v>45313</v>
      </c>
      <c r="I1115" s="119">
        <f t="shared" si="589"/>
        <v>45313</v>
      </c>
      <c r="J1115" s="120">
        <f t="shared" si="597"/>
        <v>21</v>
      </c>
      <c r="K1115" s="120">
        <f t="shared" si="585"/>
        <v>7</v>
      </c>
      <c r="L1115" s="8">
        <f t="shared" si="598"/>
        <v>1.00093261</v>
      </c>
      <c r="M1115" s="121">
        <f t="shared" si="586"/>
        <v>1.0023997600000001</v>
      </c>
      <c r="N1115" s="121">
        <f t="shared" si="580"/>
        <v>1.2638516868893763</v>
      </c>
      <c r="O1115" s="114">
        <f t="shared" si="582"/>
        <v>1.2650303599999999</v>
      </c>
      <c r="P1115" s="114">
        <f t="shared" si="590"/>
        <v>877.13877122999997</v>
      </c>
      <c r="Q1115" s="11">
        <f t="shared" si="603"/>
        <v>0</v>
      </c>
      <c r="R1115" s="30">
        <f t="shared" si="599"/>
        <v>0</v>
      </c>
      <c r="S1115" s="8">
        <f t="shared" si="591"/>
        <v>0</v>
      </c>
      <c r="T1115" s="123">
        <f t="shared" si="600"/>
        <v>8.5599999999999996E-2</v>
      </c>
      <c r="U1115" s="122">
        <f t="shared" si="581"/>
        <v>7</v>
      </c>
      <c r="V1115" s="122">
        <v>252</v>
      </c>
      <c r="W1115" s="121">
        <f t="shared" si="592"/>
        <v>1.0022840719999999</v>
      </c>
      <c r="X1115" s="114">
        <f t="shared" si="593"/>
        <v>2.0034481</v>
      </c>
      <c r="Y1115" s="114">
        <f t="shared" si="594"/>
        <v>0</v>
      </c>
      <c r="Z1115" s="126" t="str">
        <f t="shared" si="604"/>
        <v>A+J=</v>
      </c>
      <c r="AA1115" s="119">
        <f t="shared" si="605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3">
        <f t="shared" si="595"/>
        <v>45292</v>
      </c>
      <c r="B1116" s="114">
        <f t="shared" si="587"/>
        <v>879.14221932999999</v>
      </c>
      <c r="C1116" s="114">
        <f t="shared" si="601"/>
        <v>693.37369202000002</v>
      </c>
      <c r="D1116" s="115">
        <f t="shared" si="596"/>
        <v>6716.74</v>
      </c>
      <c r="E1116" s="116">
        <f t="shared" si="583"/>
        <v>6735.55</v>
      </c>
      <c r="F1116" s="117">
        <f t="shared" si="584"/>
        <v>45250</v>
      </c>
      <c r="G1116" s="118">
        <f t="shared" si="588"/>
        <v>2.8004657021114543E-3</v>
      </c>
      <c r="H1116" s="119">
        <f t="shared" si="602"/>
        <v>45313</v>
      </c>
      <c r="I1116" s="119">
        <f t="shared" si="589"/>
        <v>45313</v>
      </c>
      <c r="J1116" s="120">
        <f t="shared" si="597"/>
        <v>21</v>
      </c>
      <c r="K1116" s="120">
        <f t="shared" si="585"/>
        <v>7</v>
      </c>
      <c r="L1116" s="8">
        <f t="shared" si="598"/>
        <v>1.00093261</v>
      </c>
      <c r="M1116" s="121">
        <f t="shared" si="586"/>
        <v>1.0023997600000001</v>
      </c>
      <c r="N1116" s="121">
        <f t="shared" si="580"/>
        <v>1.2638516868893763</v>
      </c>
      <c r="O1116" s="114">
        <f t="shared" si="582"/>
        <v>1.2650303599999999</v>
      </c>
      <c r="P1116" s="114">
        <f t="shared" si="590"/>
        <v>877.13877122999997</v>
      </c>
      <c r="Q1116" s="11">
        <f t="shared" si="603"/>
        <v>0</v>
      </c>
      <c r="R1116" s="30">
        <f t="shared" si="599"/>
        <v>0</v>
      </c>
      <c r="S1116" s="8">
        <f t="shared" si="591"/>
        <v>0</v>
      </c>
      <c r="T1116" s="123">
        <f t="shared" si="600"/>
        <v>8.5599999999999996E-2</v>
      </c>
      <c r="U1116" s="122">
        <f t="shared" si="581"/>
        <v>7</v>
      </c>
      <c r="V1116" s="122">
        <v>252</v>
      </c>
      <c r="W1116" s="121">
        <f t="shared" si="592"/>
        <v>1.0022840719999999</v>
      </c>
      <c r="X1116" s="114">
        <f t="shared" si="593"/>
        <v>2.0034481</v>
      </c>
      <c r="Y1116" s="114">
        <f t="shared" si="594"/>
        <v>0</v>
      </c>
      <c r="Z1116" s="126" t="str">
        <f t="shared" si="604"/>
        <v>A+J=</v>
      </c>
      <c r="AA1116" s="119">
        <f t="shared" si="605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3">
        <f t="shared" si="595"/>
        <v>45293</v>
      </c>
      <c r="B1117" s="114">
        <f t="shared" si="587"/>
        <v>879.14221932999999</v>
      </c>
      <c r="C1117" s="114">
        <f t="shared" si="601"/>
        <v>693.37369202000002</v>
      </c>
      <c r="D1117" s="115">
        <f t="shared" si="596"/>
        <v>6716.74</v>
      </c>
      <c r="E1117" s="116">
        <f t="shared" si="583"/>
        <v>6735.55</v>
      </c>
      <c r="F1117" s="117">
        <f t="shared" si="584"/>
        <v>45250</v>
      </c>
      <c r="G1117" s="118">
        <f t="shared" si="588"/>
        <v>2.8004657021114543E-3</v>
      </c>
      <c r="H1117" s="119">
        <f t="shared" si="602"/>
        <v>45313</v>
      </c>
      <c r="I1117" s="119">
        <f t="shared" si="589"/>
        <v>45313</v>
      </c>
      <c r="J1117" s="120">
        <f t="shared" si="597"/>
        <v>21</v>
      </c>
      <c r="K1117" s="120">
        <f t="shared" si="585"/>
        <v>7</v>
      </c>
      <c r="L1117" s="8">
        <f t="shared" si="598"/>
        <v>1.00093261</v>
      </c>
      <c r="M1117" s="121">
        <f t="shared" si="586"/>
        <v>1.0023997600000001</v>
      </c>
      <c r="N1117" s="121">
        <f t="shared" si="580"/>
        <v>1.2638516868893763</v>
      </c>
      <c r="O1117" s="114">
        <f t="shared" si="582"/>
        <v>1.2650303599999999</v>
      </c>
      <c r="P1117" s="114">
        <f t="shared" si="590"/>
        <v>877.13877122999997</v>
      </c>
      <c r="Q1117" s="11">
        <f t="shared" si="603"/>
        <v>0</v>
      </c>
      <c r="R1117" s="30">
        <f t="shared" si="599"/>
        <v>0</v>
      </c>
      <c r="S1117" s="8">
        <f t="shared" si="591"/>
        <v>0</v>
      </c>
      <c r="T1117" s="123">
        <f t="shared" si="600"/>
        <v>8.5599999999999996E-2</v>
      </c>
      <c r="U1117" s="122">
        <f t="shared" si="581"/>
        <v>7</v>
      </c>
      <c r="V1117" s="122">
        <v>252</v>
      </c>
      <c r="W1117" s="121">
        <f t="shared" si="592"/>
        <v>1.0022840719999999</v>
      </c>
      <c r="X1117" s="114">
        <f t="shared" si="593"/>
        <v>2.0034481</v>
      </c>
      <c r="Y1117" s="114">
        <f t="shared" si="594"/>
        <v>0</v>
      </c>
      <c r="Z1117" s="126" t="str">
        <f t="shared" si="604"/>
        <v>A+J=</v>
      </c>
      <c r="AA1117" s="119">
        <f t="shared" si="605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3">
        <f t="shared" si="595"/>
        <v>45294</v>
      </c>
      <c r="B1118" s="114">
        <f t="shared" si="587"/>
        <v>879.54593140999998</v>
      </c>
      <c r="C1118" s="114">
        <f t="shared" si="601"/>
        <v>693.37369202000002</v>
      </c>
      <c r="D1118" s="115">
        <f t="shared" si="596"/>
        <v>6716.74</v>
      </c>
      <c r="E1118" s="116">
        <f t="shared" si="583"/>
        <v>6735.55</v>
      </c>
      <c r="F1118" s="117">
        <f t="shared" si="584"/>
        <v>45250</v>
      </c>
      <c r="G1118" s="118">
        <f t="shared" si="588"/>
        <v>2.8004657021114543E-3</v>
      </c>
      <c r="H1118" s="119">
        <f t="shared" si="602"/>
        <v>45313</v>
      </c>
      <c r="I1118" s="119">
        <f t="shared" si="589"/>
        <v>45313</v>
      </c>
      <c r="J1118" s="120">
        <f t="shared" si="597"/>
        <v>21</v>
      </c>
      <c r="K1118" s="120">
        <f t="shared" si="585"/>
        <v>8</v>
      </c>
      <c r="L1118" s="8">
        <f t="shared" si="598"/>
        <v>1.0010659200000001</v>
      </c>
      <c r="M1118" s="121">
        <f t="shared" si="586"/>
        <v>1.0023997600000001</v>
      </c>
      <c r="N1118" s="121">
        <f t="shared" si="580"/>
        <v>1.2638516868893763</v>
      </c>
      <c r="O1118" s="114">
        <f t="shared" si="582"/>
        <v>1.26519885</v>
      </c>
      <c r="P1118" s="114">
        <f t="shared" si="590"/>
        <v>877.25559776</v>
      </c>
      <c r="Q1118" s="11">
        <f t="shared" si="603"/>
        <v>0</v>
      </c>
      <c r="R1118" s="30">
        <f t="shared" si="599"/>
        <v>0</v>
      </c>
      <c r="S1118" s="8">
        <f t="shared" si="591"/>
        <v>0</v>
      </c>
      <c r="T1118" s="123">
        <f t="shared" si="600"/>
        <v>8.5599999999999996E-2</v>
      </c>
      <c r="U1118" s="122">
        <f t="shared" si="581"/>
        <v>8</v>
      </c>
      <c r="V1118" s="122">
        <v>252</v>
      </c>
      <c r="W1118" s="121">
        <f t="shared" si="592"/>
        <v>1.002610794</v>
      </c>
      <c r="X1118" s="114">
        <f t="shared" si="593"/>
        <v>2.29033365</v>
      </c>
      <c r="Y1118" s="114">
        <f t="shared" si="594"/>
        <v>0</v>
      </c>
      <c r="Z1118" s="126" t="str">
        <f t="shared" si="604"/>
        <v>A+J=</v>
      </c>
      <c r="AA1118" s="119">
        <f t="shared" si="605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3">
        <f t="shared" si="595"/>
        <v>45295</v>
      </c>
      <c r="B1119" s="114">
        <f t="shared" si="587"/>
        <v>879.94981282000003</v>
      </c>
      <c r="C1119" s="114">
        <f t="shared" si="601"/>
        <v>693.37369202000002</v>
      </c>
      <c r="D1119" s="115">
        <f t="shared" si="596"/>
        <v>6716.74</v>
      </c>
      <c r="E1119" s="116">
        <f t="shared" si="583"/>
        <v>6735.55</v>
      </c>
      <c r="F1119" s="117">
        <f t="shared" si="584"/>
        <v>45250</v>
      </c>
      <c r="G1119" s="118">
        <f t="shared" si="588"/>
        <v>2.8004657021114543E-3</v>
      </c>
      <c r="H1119" s="119">
        <f t="shared" si="602"/>
        <v>45313</v>
      </c>
      <c r="I1119" s="119">
        <f t="shared" si="589"/>
        <v>45313</v>
      </c>
      <c r="J1119" s="120">
        <f t="shared" si="597"/>
        <v>21</v>
      </c>
      <c r="K1119" s="120">
        <f t="shared" si="585"/>
        <v>9</v>
      </c>
      <c r="L1119" s="8">
        <f t="shared" si="598"/>
        <v>1.00119924</v>
      </c>
      <c r="M1119" s="121">
        <f t="shared" si="586"/>
        <v>1.0023997600000001</v>
      </c>
      <c r="N1119" s="121">
        <f t="shared" ref="N1119:N1182" si="606">IF(I1119&gt;I1118,N1118*M1119,N1118)</f>
        <v>1.2638516868893763</v>
      </c>
      <c r="O1119" s="114">
        <f t="shared" si="582"/>
        <v>1.2653673400000001</v>
      </c>
      <c r="P1119" s="114">
        <f t="shared" si="590"/>
        <v>877.37242429000003</v>
      </c>
      <c r="Q1119" s="11">
        <f t="shared" si="603"/>
        <v>0</v>
      </c>
      <c r="R1119" s="30">
        <f t="shared" si="599"/>
        <v>0</v>
      </c>
      <c r="S1119" s="8">
        <f t="shared" si="591"/>
        <v>0</v>
      </c>
      <c r="T1119" s="123">
        <f t="shared" si="600"/>
        <v>8.5599999999999996E-2</v>
      </c>
      <c r="U1119" s="122">
        <f t="shared" si="581"/>
        <v>9</v>
      </c>
      <c r="V1119" s="122">
        <v>252</v>
      </c>
      <c r="W1119" s="121">
        <f t="shared" si="592"/>
        <v>1.0029376219999999</v>
      </c>
      <c r="X1119" s="114">
        <f t="shared" si="593"/>
        <v>2.5773885299999999</v>
      </c>
      <c r="Y1119" s="114">
        <f t="shared" si="594"/>
        <v>0</v>
      </c>
      <c r="Z1119" s="126" t="str">
        <f t="shared" si="604"/>
        <v>A+J=</v>
      </c>
      <c r="AA1119" s="119">
        <f t="shared" si="605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3">
        <f t="shared" si="595"/>
        <v>45296</v>
      </c>
      <c r="B1120" s="114">
        <f t="shared" si="587"/>
        <v>880.35387752999998</v>
      </c>
      <c r="C1120" s="114">
        <f t="shared" si="601"/>
        <v>693.37369202000002</v>
      </c>
      <c r="D1120" s="115">
        <f t="shared" si="596"/>
        <v>6716.74</v>
      </c>
      <c r="E1120" s="116">
        <f t="shared" si="583"/>
        <v>6735.55</v>
      </c>
      <c r="F1120" s="117">
        <f t="shared" si="584"/>
        <v>45250</v>
      </c>
      <c r="G1120" s="118">
        <f t="shared" si="588"/>
        <v>2.8004657021114543E-3</v>
      </c>
      <c r="H1120" s="119">
        <f t="shared" si="602"/>
        <v>45313</v>
      </c>
      <c r="I1120" s="119">
        <f t="shared" si="589"/>
        <v>45313</v>
      </c>
      <c r="J1120" s="120">
        <f t="shared" si="597"/>
        <v>21</v>
      </c>
      <c r="K1120" s="120">
        <f t="shared" si="585"/>
        <v>10</v>
      </c>
      <c r="L1120" s="8">
        <f t="shared" si="598"/>
        <v>1.00133257</v>
      </c>
      <c r="M1120" s="121">
        <f t="shared" si="586"/>
        <v>1.0023997600000001</v>
      </c>
      <c r="N1120" s="121">
        <f t="shared" si="606"/>
        <v>1.2638516868893763</v>
      </c>
      <c r="O1120" s="114">
        <f t="shared" si="582"/>
        <v>1.26553585</v>
      </c>
      <c r="P1120" s="114">
        <f t="shared" si="590"/>
        <v>877.48926469000003</v>
      </c>
      <c r="Q1120" s="11">
        <f t="shared" si="603"/>
        <v>0</v>
      </c>
      <c r="R1120" s="30">
        <f t="shared" si="599"/>
        <v>0</v>
      </c>
      <c r="S1120" s="8">
        <f t="shared" si="591"/>
        <v>0</v>
      </c>
      <c r="T1120" s="123">
        <f t="shared" si="600"/>
        <v>8.5599999999999996E-2</v>
      </c>
      <c r="U1120" s="122">
        <f t="shared" si="581"/>
        <v>10</v>
      </c>
      <c r="V1120" s="122">
        <v>252</v>
      </c>
      <c r="W1120" s="121">
        <f t="shared" si="592"/>
        <v>1.003264556</v>
      </c>
      <c r="X1120" s="114">
        <f t="shared" si="593"/>
        <v>2.8646128399999999</v>
      </c>
      <c r="Y1120" s="114">
        <f t="shared" si="594"/>
        <v>0</v>
      </c>
      <c r="Z1120" s="126" t="str">
        <f t="shared" si="604"/>
        <v>A+J=</v>
      </c>
      <c r="AA1120" s="119">
        <f t="shared" si="605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3">
        <f t="shared" si="595"/>
        <v>45297</v>
      </c>
      <c r="B1121" s="114">
        <f t="shared" si="587"/>
        <v>880.75814126</v>
      </c>
      <c r="C1121" s="114">
        <f t="shared" si="601"/>
        <v>693.37369202000002</v>
      </c>
      <c r="D1121" s="115">
        <f t="shared" si="596"/>
        <v>6716.74</v>
      </c>
      <c r="E1121" s="116">
        <f t="shared" si="583"/>
        <v>6735.55</v>
      </c>
      <c r="F1121" s="117">
        <f t="shared" si="584"/>
        <v>45250</v>
      </c>
      <c r="G1121" s="118">
        <f t="shared" si="588"/>
        <v>2.8004657021114543E-3</v>
      </c>
      <c r="H1121" s="119">
        <f t="shared" si="602"/>
        <v>45313</v>
      </c>
      <c r="I1121" s="119">
        <f t="shared" si="589"/>
        <v>45313</v>
      </c>
      <c r="J1121" s="120">
        <f t="shared" si="597"/>
        <v>21</v>
      </c>
      <c r="K1121" s="120">
        <f t="shared" si="585"/>
        <v>11</v>
      </c>
      <c r="L1121" s="8">
        <f t="shared" si="598"/>
        <v>1.0014659299999999</v>
      </c>
      <c r="M1121" s="121">
        <f t="shared" si="586"/>
        <v>1.0023997600000001</v>
      </c>
      <c r="N1121" s="121">
        <f t="shared" si="606"/>
        <v>1.2638516868893763</v>
      </c>
      <c r="O1121" s="114">
        <f t="shared" si="582"/>
        <v>1.2657044</v>
      </c>
      <c r="P1121" s="114">
        <f t="shared" si="590"/>
        <v>877.60613282999998</v>
      </c>
      <c r="Q1121" s="11">
        <f t="shared" si="603"/>
        <v>0</v>
      </c>
      <c r="R1121" s="30">
        <f t="shared" si="599"/>
        <v>0</v>
      </c>
      <c r="S1121" s="8">
        <f t="shared" si="591"/>
        <v>0</v>
      </c>
      <c r="T1121" s="123">
        <f t="shared" si="600"/>
        <v>8.5599999999999996E-2</v>
      </c>
      <c r="U1121" s="122">
        <f t="shared" si="581"/>
        <v>11</v>
      </c>
      <c r="V1121" s="122">
        <v>252</v>
      </c>
      <c r="W1121" s="121">
        <f t="shared" si="592"/>
        <v>1.0035915980000001</v>
      </c>
      <c r="X1121" s="114">
        <f t="shared" si="593"/>
        <v>3.15200843</v>
      </c>
      <c r="Y1121" s="114">
        <f t="shared" si="594"/>
        <v>0</v>
      </c>
      <c r="Z1121" s="126" t="str">
        <f t="shared" si="604"/>
        <v>A+J=</v>
      </c>
      <c r="AA1121" s="119">
        <f t="shared" si="605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3">
        <f t="shared" si="595"/>
        <v>45298</v>
      </c>
      <c r="B1122" s="114">
        <f t="shared" si="587"/>
        <v>880.75814126</v>
      </c>
      <c r="C1122" s="114">
        <f t="shared" si="601"/>
        <v>693.37369202000002</v>
      </c>
      <c r="D1122" s="115">
        <f t="shared" si="596"/>
        <v>6716.74</v>
      </c>
      <c r="E1122" s="116">
        <f t="shared" si="583"/>
        <v>6735.55</v>
      </c>
      <c r="F1122" s="117">
        <f t="shared" si="584"/>
        <v>45250</v>
      </c>
      <c r="G1122" s="118">
        <f t="shared" si="588"/>
        <v>2.8004657021114543E-3</v>
      </c>
      <c r="H1122" s="119">
        <f t="shared" si="602"/>
        <v>45313</v>
      </c>
      <c r="I1122" s="119">
        <f t="shared" si="589"/>
        <v>45313</v>
      </c>
      <c r="J1122" s="120">
        <f t="shared" si="597"/>
        <v>21</v>
      </c>
      <c r="K1122" s="120">
        <f t="shared" si="585"/>
        <v>11</v>
      </c>
      <c r="L1122" s="8">
        <f t="shared" si="598"/>
        <v>1.0014659299999999</v>
      </c>
      <c r="M1122" s="121">
        <f t="shared" si="586"/>
        <v>1.0023997600000001</v>
      </c>
      <c r="N1122" s="121">
        <f t="shared" si="606"/>
        <v>1.2638516868893763</v>
      </c>
      <c r="O1122" s="114">
        <f t="shared" si="582"/>
        <v>1.2657044</v>
      </c>
      <c r="P1122" s="114">
        <f t="shared" si="590"/>
        <v>877.60613282999998</v>
      </c>
      <c r="Q1122" s="11">
        <f t="shared" si="603"/>
        <v>0</v>
      </c>
      <c r="R1122" s="30">
        <f t="shared" si="599"/>
        <v>0</v>
      </c>
      <c r="S1122" s="8">
        <f t="shared" si="591"/>
        <v>0</v>
      </c>
      <c r="T1122" s="123">
        <f t="shared" si="600"/>
        <v>8.5599999999999996E-2</v>
      </c>
      <c r="U1122" s="122">
        <f t="shared" si="581"/>
        <v>11</v>
      </c>
      <c r="V1122" s="122">
        <v>252</v>
      </c>
      <c r="W1122" s="121">
        <f t="shared" si="592"/>
        <v>1.0035915980000001</v>
      </c>
      <c r="X1122" s="114">
        <f t="shared" si="593"/>
        <v>3.15200843</v>
      </c>
      <c r="Y1122" s="114">
        <f t="shared" si="594"/>
        <v>0</v>
      </c>
      <c r="Z1122" s="126" t="str">
        <f t="shared" si="604"/>
        <v>A+J=</v>
      </c>
      <c r="AA1122" s="119">
        <f t="shared" si="605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3">
        <f t="shared" si="595"/>
        <v>45299</v>
      </c>
      <c r="B1123" s="114">
        <f t="shared" si="587"/>
        <v>880.75814126</v>
      </c>
      <c r="C1123" s="114">
        <f t="shared" si="601"/>
        <v>693.37369202000002</v>
      </c>
      <c r="D1123" s="115">
        <f t="shared" si="596"/>
        <v>6716.74</v>
      </c>
      <c r="E1123" s="116">
        <f t="shared" si="583"/>
        <v>6735.55</v>
      </c>
      <c r="F1123" s="117">
        <f t="shared" si="584"/>
        <v>45250</v>
      </c>
      <c r="G1123" s="118">
        <f t="shared" si="588"/>
        <v>2.8004657021114543E-3</v>
      </c>
      <c r="H1123" s="119">
        <f t="shared" si="602"/>
        <v>45313</v>
      </c>
      <c r="I1123" s="119">
        <f t="shared" si="589"/>
        <v>45313</v>
      </c>
      <c r="J1123" s="120">
        <f t="shared" si="597"/>
        <v>21</v>
      </c>
      <c r="K1123" s="120">
        <f t="shared" si="585"/>
        <v>11</v>
      </c>
      <c r="L1123" s="8">
        <f t="shared" si="598"/>
        <v>1.0014659299999999</v>
      </c>
      <c r="M1123" s="121">
        <f t="shared" si="586"/>
        <v>1.0023997600000001</v>
      </c>
      <c r="N1123" s="121">
        <f t="shared" si="606"/>
        <v>1.2638516868893763</v>
      </c>
      <c r="O1123" s="114">
        <f t="shared" si="582"/>
        <v>1.2657044</v>
      </c>
      <c r="P1123" s="114">
        <f t="shared" si="590"/>
        <v>877.60613282999998</v>
      </c>
      <c r="Q1123" s="11">
        <f t="shared" si="603"/>
        <v>0</v>
      </c>
      <c r="R1123" s="30">
        <f t="shared" si="599"/>
        <v>0</v>
      </c>
      <c r="S1123" s="8">
        <f t="shared" si="591"/>
        <v>0</v>
      </c>
      <c r="T1123" s="123">
        <f t="shared" si="600"/>
        <v>8.5599999999999996E-2</v>
      </c>
      <c r="U1123" s="122">
        <f t="shared" si="581"/>
        <v>11</v>
      </c>
      <c r="V1123" s="122">
        <v>252</v>
      </c>
      <c r="W1123" s="121">
        <f t="shared" si="592"/>
        <v>1.0035915980000001</v>
      </c>
      <c r="X1123" s="114">
        <f t="shared" si="593"/>
        <v>3.15200843</v>
      </c>
      <c r="Y1123" s="114">
        <f t="shared" si="594"/>
        <v>0</v>
      </c>
      <c r="Z1123" s="126" t="str">
        <f t="shared" si="604"/>
        <v>A+J=</v>
      </c>
      <c r="AA1123" s="119">
        <f t="shared" si="605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3">
        <f t="shared" si="595"/>
        <v>45300</v>
      </c>
      <c r="B1124" s="114">
        <f t="shared" si="587"/>
        <v>881.16258054000002</v>
      </c>
      <c r="C1124" s="114">
        <f t="shared" si="601"/>
        <v>693.37369202000002</v>
      </c>
      <c r="D1124" s="115">
        <f t="shared" si="596"/>
        <v>6716.74</v>
      </c>
      <c r="E1124" s="116">
        <f t="shared" si="583"/>
        <v>6735.55</v>
      </c>
      <c r="F1124" s="117">
        <f t="shared" si="584"/>
        <v>45250</v>
      </c>
      <c r="G1124" s="118">
        <f t="shared" si="588"/>
        <v>2.8004657021114543E-3</v>
      </c>
      <c r="H1124" s="119">
        <f t="shared" si="602"/>
        <v>45313</v>
      </c>
      <c r="I1124" s="119">
        <f t="shared" si="589"/>
        <v>45313</v>
      </c>
      <c r="J1124" s="120">
        <f t="shared" si="597"/>
        <v>21</v>
      </c>
      <c r="K1124" s="120">
        <f t="shared" si="585"/>
        <v>12</v>
      </c>
      <c r="L1124" s="8">
        <f t="shared" si="598"/>
        <v>1.0015993000000001</v>
      </c>
      <c r="M1124" s="121">
        <f t="shared" si="586"/>
        <v>1.0023997600000001</v>
      </c>
      <c r="N1124" s="121">
        <f t="shared" si="606"/>
        <v>1.2638516868893763</v>
      </c>
      <c r="O1124" s="114">
        <f t="shared" si="582"/>
        <v>1.26587296</v>
      </c>
      <c r="P1124" s="114">
        <f t="shared" si="590"/>
        <v>877.72300789999997</v>
      </c>
      <c r="Q1124" s="11">
        <f t="shared" si="603"/>
        <v>0</v>
      </c>
      <c r="R1124" s="30">
        <f t="shared" si="599"/>
        <v>0</v>
      </c>
      <c r="S1124" s="8">
        <f t="shared" si="591"/>
        <v>0</v>
      </c>
      <c r="T1124" s="123">
        <f t="shared" si="600"/>
        <v>8.5599999999999996E-2</v>
      </c>
      <c r="U1124" s="122">
        <f t="shared" si="581"/>
        <v>12</v>
      </c>
      <c r="V1124" s="122">
        <v>252</v>
      </c>
      <c r="W1124" s="121">
        <f t="shared" si="592"/>
        <v>1.003918745</v>
      </c>
      <c r="X1124" s="114">
        <f t="shared" si="593"/>
        <v>3.4395726400000002</v>
      </c>
      <c r="Y1124" s="114">
        <f t="shared" si="594"/>
        <v>0</v>
      </c>
      <c r="Z1124" s="126" t="str">
        <f t="shared" si="604"/>
        <v>A+J=</v>
      </c>
      <c r="AA1124" s="119">
        <f t="shared" si="605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3">
        <f t="shared" si="595"/>
        <v>45301</v>
      </c>
      <c r="B1125" s="114">
        <f t="shared" si="587"/>
        <v>881.56721199999993</v>
      </c>
      <c r="C1125" s="114">
        <f t="shared" si="601"/>
        <v>693.37369202000002</v>
      </c>
      <c r="D1125" s="115">
        <f t="shared" si="596"/>
        <v>6716.74</v>
      </c>
      <c r="E1125" s="116">
        <f t="shared" si="583"/>
        <v>6735.55</v>
      </c>
      <c r="F1125" s="117">
        <f t="shared" si="584"/>
        <v>45250</v>
      </c>
      <c r="G1125" s="118">
        <f t="shared" si="588"/>
        <v>2.8004657021114543E-3</v>
      </c>
      <c r="H1125" s="119">
        <f t="shared" si="602"/>
        <v>45313</v>
      </c>
      <c r="I1125" s="119">
        <f t="shared" si="589"/>
        <v>45313</v>
      </c>
      <c r="J1125" s="120">
        <f t="shared" si="597"/>
        <v>21</v>
      </c>
      <c r="K1125" s="120">
        <f t="shared" si="585"/>
        <v>13</v>
      </c>
      <c r="L1125" s="8">
        <f t="shared" si="598"/>
        <v>1.0017326900000001</v>
      </c>
      <c r="M1125" s="121">
        <f t="shared" si="586"/>
        <v>1.0023997600000001</v>
      </c>
      <c r="N1125" s="121">
        <f t="shared" si="606"/>
        <v>1.2638516868893763</v>
      </c>
      <c r="O1125" s="114">
        <f t="shared" si="582"/>
        <v>1.26604155</v>
      </c>
      <c r="P1125" s="114">
        <f t="shared" si="590"/>
        <v>877.83990376999998</v>
      </c>
      <c r="Q1125" s="11">
        <f t="shared" si="603"/>
        <v>0</v>
      </c>
      <c r="R1125" s="30">
        <f t="shared" si="599"/>
        <v>0</v>
      </c>
      <c r="S1125" s="8">
        <f t="shared" si="591"/>
        <v>0</v>
      </c>
      <c r="T1125" s="123">
        <f t="shared" si="600"/>
        <v>8.5599999999999996E-2</v>
      </c>
      <c r="U1125" s="122">
        <f t="shared" ref="U1125:U1188" si="607">IF(Q1124&gt;0,1,IF(K1125=K1124,U1124,U1124+1))</f>
        <v>13</v>
      </c>
      <c r="V1125" s="122">
        <v>252</v>
      </c>
      <c r="W1125" s="121">
        <f t="shared" si="592"/>
        <v>1.004246</v>
      </c>
      <c r="X1125" s="114">
        <f t="shared" si="593"/>
        <v>3.7273082300000002</v>
      </c>
      <c r="Y1125" s="114">
        <f t="shared" si="594"/>
        <v>0</v>
      </c>
      <c r="Z1125" s="126" t="str">
        <f t="shared" si="604"/>
        <v>A+J=</v>
      </c>
      <c r="AA1125" s="119">
        <f t="shared" si="605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3">
        <f t="shared" si="595"/>
        <v>45302</v>
      </c>
      <c r="B1126" s="114">
        <f t="shared" si="587"/>
        <v>881.97202695999999</v>
      </c>
      <c r="C1126" s="114">
        <f t="shared" si="601"/>
        <v>693.37369202000002</v>
      </c>
      <c r="D1126" s="115">
        <f t="shared" si="596"/>
        <v>6716.74</v>
      </c>
      <c r="E1126" s="116">
        <f t="shared" si="583"/>
        <v>6735.55</v>
      </c>
      <c r="F1126" s="117">
        <f t="shared" si="584"/>
        <v>45250</v>
      </c>
      <c r="G1126" s="118">
        <f t="shared" si="588"/>
        <v>2.8004657021114543E-3</v>
      </c>
      <c r="H1126" s="119">
        <f t="shared" si="602"/>
        <v>45313</v>
      </c>
      <c r="I1126" s="119">
        <f t="shared" si="589"/>
        <v>45313</v>
      </c>
      <c r="J1126" s="120">
        <f t="shared" si="597"/>
        <v>21</v>
      </c>
      <c r="K1126" s="120">
        <f t="shared" si="585"/>
        <v>14</v>
      </c>
      <c r="L1126" s="8">
        <f t="shared" si="598"/>
        <v>1.0018661</v>
      </c>
      <c r="M1126" s="121">
        <f t="shared" si="586"/>
        <v>1.0023997600000001</v>
      </c>
      <c r="N1126" s="121">
        <f t="shared" si="606"/>
        <v>1.2638516868893763</v>
      </c>
      <c r="O1126" s="114">
        <f t="shared" si="582"/>
        <v>1.26621016</v>
      </c>
      <c r="P1126" s="114">
        <f t="shared" si="590"/>
        <v>877.95681350999996</v>
      </c>
      <c r="Q1126" s="11">
        <f t="shared" si="603"/>
        <v>0</v>
      </c>
      <c r="R1126" s="30">
        <f t="shared" si="599"/>
        <v>0</v>
      </c>
      <c r="S1126" s="8">
        <f t="shared" si="591"/>
        <v>0</v>
      </c>
      <c r="T1126" s="123">
        <f t="shared" si="600"/>
        <v>8.5599999999999996E-2</v>
      </c>
      <c r="U1126" s="122">
        <f t="shared" si="607"/>
        <v>14</v>
      </c>
      <c r="V1126" s="122">
        <v>252</v>
      </c>
      <c r="W1126" s="121">
        <f t="shared" si="592"/>
        <v>1.0045733610000001</v>
      </c>
      <c r="X1126" s="114">
        <f t="shared" si="593"/>
        <v>4.0152134500000001</v>
      </c>
      <c r="Y1126" s="114">
        <f t="shared" si="594"/>
        <v>0</v>
      </c>
      <c r="Z1126" s="126" t="str">
        <f t="shared" si="604"/>
        <v>A+J=</v>
      </c>
      <c r="AA1126" s="119">
        <f t="shared" si="605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3">
        <f t="shared" si="595"/>
        <v>45303</v>
      </c>
      <c r="B1127" s="114">
        <f t="shared" si="587"/>
        <v>882.37702634000004</v>
      </c>
      <c r="C1127" s="114">
        <f t="shared" si="601"/>
        <v>693.37369202000002</v>
      </c>
      <c r="D1127" s="115">
        <f t="shared" si="596"/>
        <v>6716.74</v>
      </c>
      <c r="E1127" s="116">
        <f t="shared" si="583"/>
        <v>6735.55</v>
      </c>
      <c r="F1127" s="117">
        <f t="shared" si="584"/>
        <v>45250</v>
      </c>
      <c r="G1127" s="118">
        <f t="shared" si="588"/>
        <v>2.8004657021114543E-3</v>
      </c>
      <c r="H1127" s="119">
        <f t="shared" si="602"/>
        <v>45313</v>
      </c>
      <c r="I1127" s="119">
        <f t="shared" si="589"/>
        <v>45313</v>
      </c>
      <c r="J1127" s="120">
        <f t="shared" si="597"/>
        <v>21</v>
      </c>
      <c r="K1127" s="120">
        <f t="shared" si="585"/>
        <v>15</v>
      </c>
      <c r="L1127" s="8">
        <f t="shared" si="598"/>
        <v>1.00199953</v>
      </c>
      <c r="M1127" s="121">
        <f t="shared" si="586"/>
        <v>1.0023997600000001</v>
      </c>
      <c r="N1127" s="121">
        <f t="shared" si="606"/>
        <v>1.2638516868893763</v>
      </c>
      <c r="O1127" s="114">
        <f t="shared" si="582"/>
        <v>1.2663787900000001</v>
      </c>
      <c r="P1127" s="114">
        <f t="shared" si="590"/>
        <v>878.07373711000002</v>
      </c>
      <c r="Q1127" s="11">
        <f t="shared" si="603"/>
        <v>0</v>
      </c>
      <c r="R1127" s="30">
        <f t="shared" si="599"/>
        <v>0</v>
      </c>
      <c r="S1127" s="8">
        <f t="shared" si="591"/>
        <v>0</v>
      </c>
      <c r="T1127" s="123">
        <f t="shared" si="600"/>
        <v>8.5599999999999996E-2</v>
      </c>
      <c r="U1127" s="122">
        <f t="shared" si="607"/>
        <v>15</v>
      </c>
      <c r="V1127" s="122">
        <v>252</v>
      </c>
      <c r="W1127" s="121">
        <f t="shared" si="592"/>
        <v>1.0049008290000001</v>
      </c>
      <c r="X1127" s="114">
        <f t="shared" si="593"/>
        <v>4.3032892299999999</v>
      </c>
      <c r="Y1127" s="114">
        <f t="shared" si="594"/>
        <v>0</v>
      </c>
      <c r="Z1127" s="126" t="str">
        <f t="shared" si="604"/>
        <v>A+J=</v>
      </c>
      <c r="AA1127" s="119">
        <f t="shared" si="605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3">
        <f t="shared" si="595"/>
        <v>45304</v>
      </c>
      <c r="B1128" s="114">
        <f t="shared" si="587"/>
        <v>882.78220934000001</v>
      </c>
      <c r="C1128" s="114">
        <f t="shared" si="601"/>
        <v>693.37369202000002</v>
      </c>
      <c r="D1128" s="115">
        <f t="shared" si="596"/>
        <v>6716.74</v>
      </c>
      <c r="E1128" s="116">
        <f t="shared" si="583"/>
        <v>6735.55</v>
      </c>
      <c r="F1128" s="117">
        <f t="shared" si="584"/>
        <v>45250</v>
      </c>
      <c r="G1128" s="118">
        <f t="shared" si="588"/>
        <v>2.8004657021114543E-3</v>
      </c>
      <c r="H1128" s="119">
        <f t="shared" si="602"/>
        <v>45313</v>
      </c>
      <c r="I1128" s="119">
        <f t="shared" si="589"/>
        <v>45313</v>
      </c>
      <c r="J1128" s="120">
        <f t="shared" si="597"/>
        <v>21</v>
      </c>
      <c r="K1128" s="120">
        <f t="shared" si="585"/>
        <v>16</v>
      </c>
      <c r="L1128" s="8">
        <f t="shared" si="598"/>
        <v>1.0021329699999999</v>
      </c>
      <c r="M1128" s="121">
        <f t="shared" si="586"/>
        <v>1.0023997600000001</v>
      </c>
      <c r="N1128" s="121">
        <f t="shared" si="606"/>
        <v>1.2638516868893763</v>
      </c>
      <c r="O1128" s="114">
        <f t="shared" si="582"/>
        <v>1.2665474400000001</v>
      </c>
      <c r="P1128" s="114">
        <f t="shared" si="590"/>
        <v>878.19067458999996</v>
      </c>
      <c r="Q1128" s="11">
        <f t="shared" si="603"/>
        <v>0</v>
      </c>
      <c r="R1128" s="30">
        <f t="shared" si="599"/>
        <v>0</v>
      </c>
      <c r="S1128" s="8">
        <f t="shared" si="591"/>
        <v>0</v>
      </c>
      <c r="T1128" s="123">
        <f t="shared" si="600"/>
        <v>8.5599999999999996E-2</v>
      </c>
      <c r="U1128" s="122">
        <f t="shared" si="607"/>
        <v>16</v>
      </c>
      <c r="V1128" s="122">
        <v>252</v>
      </c>
      <c r="W1128" s="121">
        <f t="shared" si="592"/>
        <v>1.005228403</v>
      </c>
      <c r="X1128" s="114">
        <f t="shared" si="593"/>
        <v>4.5915347500000001</v>
      </c>
      <c r="Y1128" s="114">
        <f t="shared" si="594"/>
        <v>0</v>
      </c>
      <c r="Z1128" s="126" t="str">
        <f t="shared" si="604"/>
        <v>A+J=</v>
      </c>
      <c r="AA1128" s="119">
        <f t="shared" si="605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3">
        <f t="shared" si="595"/>
        <v>45305</v>
      </c>
      <c r="B1129" s="114">
        <f t="shared" si="587"/>
        <v>882.78220934000001</v>
      </c>
      <c r="C1129" s="114">
        <f t="shared" si="601"/>
        <v>693.37369202000002</v>
      </c>
      <c r="D1129" s="115">
        <f t="shared" si="596"/>
        <v>6716.74</v>
      </c>
      <c r="E1129" s="116">
        <f t="shared" si="583"/>
        <v>6735.55</v>
      </c>
      <c r="F1129" s="117">
        <f t="shared" si="584"/>
        <v>45250</v>
      </c>
      <c r="G1129" s="118">
        <f t="shared" si="588"/>
        <v>2.8004657021114543E-3</v>
      </c>
      <c r="H1129" s="119">
        <f t="shared" si="602"/>
        <v>45313</v>
      </c>
      <c r="I1129" s="119">
        <f t="shared" si="589"/>
        <v>45313</v>
      </c>
      <c r="J1129" s="120">
        <f t="shared" si="597"/>
        <v>21</v>
      </c>
      <c r="K1129" s="120">
        <f t="shared" si="585"/>
        <v>16</v>
      </c>
      <c r="L1129" s="8">
        <f t="shared" si="598"/>
        <v>1.0021329699999999</v>
      </c>
      <c r="M1129" s="121">
        <f t="shared" si="586"/>
        <v>1.0023997600000001</v>
      </c>
      <c r="N1129" s="121">
        <f t="shared" si="606"/>
        <v>1.2638516868893763</v>
      </c>
      <c r="O1129" s="114">
        <f t="shared" ref="O1129:O1192" si="608">TRUNC(TRUNC((L1129*N1129),15),8)</f>
        <v>1.2665474400000001</v>
      </c>
      <c r="P1129" s="114">
        <f t="shared" si="590"/>
        <v>878.19067458999996</v>
      </c>
      <c r="Q1129" s="11">
        <f t="shared" si="603"/>
        <v>0</v>
      </c>
      <c r="R1129" s="30">
        <f t="shared" si="599"/>
        <v>0</v>
      </c>
      <c r="S1129" s="8">
        <f t="shared" si="591"/>
        <v>0</v>
      </c>
      <c r="T1129" s="123">
        <f t="shared" si="600"/>
        <v>8.5599999999999996E-2</v>
      </c>
      <c r="U1129" s="122">
        <f t="shared" si="607"/>
        <v>16</v>
      </c>
      <c r="V1129" s="122">
        <v>252</v>
      </c>
      <c r="W1129" s="121">
        <f t="shared" si="592"/>
        <v>1.005228403</v>
      </c>
      <c r="X1129" s="114">
        <f t="shared" si="593"/>
        <v>4.5915347500000001</v>
      </c>
      <c r="Y1129" s="114">
        <f t="shared" si="594"/>
        <v>0</v>
      </c>
      <c r="Z1129" s="126" t="str">
        <f t="shared" si="604"/>
        <v>A+J=</v>
      </c>
      <c r="AA1129" s="119">
        <f t="shared" si="605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3">
        <f t="shared" si="595"/>
        <v>45306</v>
      </c>
      <c r="B1130" s="114">
        <f t="shared" si="587"/>
        <v>882.78220934000001</v>
      </c>
      <c r="C1130" s="114">
        <f t="shared" si="601"/>
        <v>693.37369202000002</v>
      </c>
      <c r="D1130" s="115">
        <f t="shared" si="596"/>
        <v>6716.74</v>
      </c>
      <c r="E1130" s="116">
        <f t="shared" ref="E1130:E1193" si="609">IF($K1130=1,VLOOKUP($A1129,$AO$10:$AS$131,4),E1129)</f>
        <v>6735.55</v>
      </c>
      <c r="F1130" s="117">
        <f t="shared" ref="F1130:F1193" si="610">IF($K1130=1,VLOOKUP($A1129,$AO$10:$AS$131,5),F1129)</f>
        <v>45250</v>
      </c>
      <c r="G1130" s="118">
        <f t="shared" si="588"/>
        <v>2.8004657021114543E-3</v>
      </c>
      <c r="H1130" s="119">
        <f t="shared" si="602"/>
        <v>45313</v>
      </c>
      <c r="I1130" s="119">
        <f t="shared" si="589"/>
        <v>45313</v>
      </c>
      <c r="J1130" s="120">
        <f t="shared" si="597"/>
        <v>21</v>
      </c>
      <c r="K1130" s="120">
        <f t="shared" ref="K1130:K1193" si="611">(J1130-(NETWORKDAYS(A1130,I1130,AD$176:AD$502)-1))</f>
        <v>16</v>
      </c>
      <c r="L1130" s="8">
        <f t="shared" si="598"/>
        <v>1.0021329699999999</v>
      </c>
      <c r="M1130" s="121">
        <f t="shared" ref="M1130:M1193" si="612">IF(I1130&gt;I1129,L1129,M1129)</f>
        <v>1.0023997600000001</v>
      </c>
      <c r="N1130" s="121">
        <f t="shared" si="606"/>
        <v>1.2638516868893763</v>
      </c>
      <c r="O1130" s="114">
        <f t="shared" si="608"/>
        <v>1.2665474400000001</v>
      </c>
      <c r="P1130" s="114">
        <f t="shared" si="590"/>
        <v>878.19067458999996</v>
      </c>
      <c r="Q1130" s="11">
        <f t="shared" si="603"/>
        <v>0</v>
      </c>
      <c r="R1130" s="30">
        <f t="shared" si="599"/>
        <v>0</v>
      </c>
      <c r="S1130" s="8">
        <f t="shared" si="591"/>
        <v>0</v>
      </c>
      <c r="T1130" s="123">
        <f t="shared" si="600"/>
        <v>8.5599999999999996E-2</v>
      </c>
      <c r="U1130" s="122">
        <f t="shared" si="607"/>
        <v>16</v>
      </c>
      <c r="V1130" s="122">
        <v>252</v>
      </c>
      <c r="W1130" s="121">
        <f t="shared" si="592"/>
        <v>1.005228403</v>
      </c>
      <c r="X1130" s="114">
        <f t="shared" si="593"/>
        <v>4.5915347500000001</v>
      </c>
      <c r="Y1130" s="114">
        <f t="shared" si="594"/>
        <v>0</v>
      </c>
      <c r="Z1130" s="126" t="str">
        <f t="shared" si="604"/>
        <v>A+J=</v>
      </c>
      <c r="AA1130" s="119">
        <f t="shared" si="605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3">
        <f t="shared" si="595"/>
        <v>45307</v>
      </c>
      <c r="B1131" s="114">
        <f t="shared" si="587"/>
        <v>883.18757774999995</v>
      </c>
      <c r="C1131" s="114">
        <f t="shared" si="601"/>
        <v>693.37369202000002</v>
      </c>
      <c r="D1131" s="115">
        <f t="shared" si="596"/>
        <v>6716.74</v>
      </c>
      <c r="E1131" s="116">
        <f t="shared" si="609"/>
        <v>6735.55</v>
      </c>
      <c r="F1131" s="117">
        <f t="shared" si="610"/>
        <v>45250</v>
      </c>
      <c r="G1131" s="118">
        <f t="shared" si="588"/>
        <v>2.8004657021114543E-3</v>
      </c>
      <c r="H1131" s="119">
        <f t="shared" si="602"/>
        <v>45313</v>
      </c>
      <c r="I1131" s="119">
        <f t="shared" si="589"/>
        <v>45313</v>
      </c>
      <c r="J1131" s="120">
        <f t="shared" si="597"/>
        <v>21</v>
      </c>
      <c r="K1131" s="120">
        <f t="shared" si="611"/>
        <v>17</v>
      </c>
      <c r="L1131" s="8">
        <f t="shared" si="598"/>
        <v>1.0022664299999999</v>
      </c>
      <c r="M1131" s="121">
        <f t="shared" si="612"/>
        <v>1.0023997600000001</v>
      </c>
      <c r="N1131" s="121">
        <f t="shared" si="606"/>
        <v>1.2638516868893763</v>
      </c>
      <c r="O1131" s="114">
        <f t="shared" si="608"/>
        <v>1.26671611</v>
      </c>
      <c r="P1131" s="114">
        <f t="shared" si="590"/>
        <v>878.30762592999997</v>
      </c>
      <c r="Q1131" s="11">
        <f t="shared" si="603"/>
        <v>0</v>
      </c>
      <c r="R1131" s="30">
        <f t="shared" si="599"/>
        <v>0</v>
      </c>
      <c r="S1131" s="8">
        <f t="shared" si="591"/>
        <v>0</v>
      </c>
      <c r="T1131" s="123">
        <f t="shared" si="600"/>
        <v>8.5599999999999996E-2</v>
      </c>
      <c r="U1131" s="122">
        <f t="shared" si="607"/>
        <v>17</v>
      </c>
      <c r="V1131" s="122">
        <v>252</v>
      </c>
      <c r="W1131" s="121">
        <f t="shared" si="592"/>
        <v>1.005556085</v>
      </c>
      <c r="X1131" s="114">
        <f t="shared" si="593"/>
        <v>4.8799518199999996</v>
      </c>
      <c r="Y1131" s="114">
        <f t="shared" si="594"/>
        <v>0</v>
      </c>
      <c r="Z1131" s="126" t="str">
        <f t="shared" si="604"/>
        <v>A+J=</v>
      </c>
      <c r="AA1131" s="119">
        <f t="shared" si="605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3">
        <f t="shared" si="595"/>
        <v>45308</v>
      </c>
      <c r="B1132" s="114">
        <f t="shared" si="587"/>
        <v>883.59313684000006</v>
      </c>
      <c r="C1132" s="114">
        <f t="shared" si="601"/>
        <v>693.37369202000002</v>
      </c>
      <c r="D1132" s="115">
        <f t="shared" si="596"/>
        <v>6716.74</v>
      </c>
      <c r="E1132" s="116">
        <f t="shared" si="609"/>
        <v>6735.55</v>
      </c>
      <c r="F1132" s="117">
        <f t="shared" si="610"/>
        <v>45250</v>
      </c>
      <c r="G1132" s="118">
        <f t="shared" si="588"/>
        <v>2.8004657021114543E-3</v>
      </c>
      <c r="H1132" s="119">
        <f t="shared" si="602"/>
        <v>45313</v>
      </c>
      <c r="I1132" s="119">
        <f t="shared" si="589"/>
        <v>45313</v>
      </c>
      <c r="J1132" s="120">
        <f t="shared" si="597"/>
        <v>21</v>
      </c>
      <c r="K1132" s="120">
        <f t="shared" si="611"/>
        <v>18</v>
      </c>
      <c r="L1132" s="8">
        <f t="shared" si="598"/>
        <v>1.0023999100000001</v>
      </c>
      <c r="M1132" s="121">
        <f t="shared" si="612"/>
        <v>1.0023997600000001</v>
      </c>
      <c r="N1132" s="121">
        <f t="shared" si="606"/>
        <v>1.2638516868893763</v>
      </c>
      <c r="O1132" s="114">
        <f t="shared" si="608"/>
        <v>1.2668848100000001</v>
      </c>
      <c r="P1132" s="114">
        <f t="shared" si="590"/>
        <v>878.42459807</v>
      </c>
      <c r="Q1132" s="11">
        <f t="shared" si="603"/>
        <v>0</v>
      </c>
      <c r="R1132" s="30">
        <f t="shared" si="599"/>
        <v>0</v>
      </c>
      <c r="S1132" s="8">
        <f t="shared" si="591"/>
        <v>0</v>
      </c>
      <c r="T1132" s="123">
        <f t="shared" si="600"/>
        <v>8.5599999999999996E-2</v>
      </c>
      <c r="U1132" s="122">
        <f t="shared" si="607"/>
        <v>18</v>
      </c>
      <c r="V1132" s="122">
        <v>252</v>
      </c>
      <c r="W1132" s="121">
        <f t="shared" si="592"/>
        <v>1.0058838729999999</v>
      </c>
      <c r="X1132" s="114">
        <f t="shared" si="593"/>
        <v>5.1685387699999996</v>
      </c>
      <c r="Y1132" s="114">
        <f t="shared" si="594"/>
        <v>0</v>
      </c>
      <c r="Z1132" s="126" t="str">
        <f t="shared" si="604"/>
        <v>A+J=</v>
      </c>
      <c r="AA1132" s="119">
        <f t="shared" si="605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3">
        <f t="shared" si="595"/>
        <v>45309</v>
      </c>
      <c r="B1133" s="114">
        <f t="shared" si="587"/>
        <v>883.99888755000006</v>
      </c>
      <c r="C1133" s="114">
        <f t="shared" si="601"/>
        <v>693.37369202000002</v>
      </c>
      <c r="D1133" s="115">
        <f t="shared" si="596"/>
        <v>6716.74</v>
      </c>
      <c r="E1133" s="116">
        <f t="shared" si="609"/>
        <v>6735.55</v>
      </c>
      <c r="F1133" s="117">
        <f t="shared" si="610"/>
        <v>45250</v>
      </c>
      <c r="G1133" s="118">
        <f t="shared" si="588"/>
        <v>2.8004657021114543E-3</v>
      </c>
      <c r="H1133" s="119">
        <f t="shared" si="602"/>
        <v>45313</v>
      </c>
      <c r="I1133" s="119">
        <f t="shared" si="589"/>
        <v>45313</v>
      </c>
      <c r="J1133" s="120">
        <f t="shared" si="597"/>
        <v>21</v>
      </c>
      <c r="K1133" s="120">
        <f t="shared" si="611"/>
        <v>19</v>
      </c>
      <c r="L1133" s="8">
        <f t="shared" si="598"/>
        <v>1.0025334100000001</v>
      </c>
      <c r="M1133" s="121">
        <f t="shared" si="612"/>
        <v>1.0023997600000001</v>
      </c>
      <c r="N1133" s="121">
        <f t="shared" si="606"/>
        <v>1.2638516868893763</v>
      </c>
      <c r="O1133" s="114">
        <f t="shared" si="608"/>
        <v>1.26705354</v>
      </c>
      <c r="P1133" s="114">
        <f t="shared" si="590"/>
        <v>878.54159101000005</v>
      </c>
      <c r="Q1133" s="11">
        <f t="shared" si="603"/>
        <v>0</v>
      </c>
      <c r="R1133" s="30">
        <f t="shared" si="599"/>
        <v>0</v>
      </c>
      <c r="S1133" s="8">
        <f t="shared" si="591"/>
        <v>0</v>
      </c>
      <c r="T1133" s="123">
        <f t="shared" si="600"/>
        <v>8.5599999999999996E-2</v>
      </c>
      <c r="U1133" s="122">
        <f t="shared" si="607"/>
        <v>19</v>
      </c>
      <c r="V1133" s="122">
        <v>252</v>
      </c>
      <c r="W1133" s="121">
        <f t="shared" si="592"/>
        <v>1.006211768</v>
      </c>
      <c r="X1133" s="114">
        <f t="shared" si="593"/>
        <v>5.4572965399999998</v>
      </c>
      <c r="Y1133" s="114">
        <f t="shared" si="594"/>
        <v>0</v>
      </c>
      <c r="Z1133" s="126" t="str">
        <f t="shared" si="604"/>
        <v>A+J=</v>
      </c>
      <c r="AA1133" s="119">
        <f t="shared" si="605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3">
        <f t="shared" si="595"/>
        <v>45310</v>
      </c>
      <c r="B1134" s="114">
        <f t="shared" si="587"/>
        <v>884.40482294999993</v>
      </c>
      <c r="C1134" s="114">
        <f t="shared" si="601"/>
        <v>693.37369202000002</v>
      </c>
      <c r="D1134" s="115">
        <f t="shared" si="596"/>
        <v>6716.74</v>
      </c>
      <c r="E1134" s="116">
        <f t="shared" si="609"/>
        <v>6735.55</v>
      </c>
      <c r="F1134" s="117">
        <f t="shared" si="610"/>
        <v>45250</v>
      </c>
      <c r="G1134" s="118">
        <f t="shared" si="588"/>
        <v>2.8004657021114543E-3</v>
      </c>
      <c r="H1134" s="119">
        <f t="shared" si="602"/>
        <v>45313</v>
      </c>
      <c r="I1134" s="119">
        <f t="shared" si="589"/>
        <v>45313</v>
      </c>
      <c r="J1134" s="120">
        <f t="shared" si="597"/>
        <v>21</v>
      </c>
      <c r="K1134" s="120">
        <f t="shared" si="611"/>
        <v>20</v>
      </c>
      <c r="L1134" s="8">
        <f t="shared" si="598"/>
        <v>1.00266693</v>
      </c>
      <c r="M1134" s="121">
        <f t="shared" si="612"/>
        <v>1.0023997600000001</v>
      </c>
      <c r="N1134" s="121">
        <f t="shared" si="606"/>
        <v>1.2638516868893763</v>
      </c>
      <c r="O1134" s="114">
        <f t="shared" si="608"/>
        <v>1.2672222900000001</v>
      </c>
      <c r="P1134" s="114">
        <f t="shared" si="590"/>
        <v>878.65859781999995</v>
      </c>
      <c r="Q1134" s="11">
        <f t="shared" si="603"/>
        <v>0</v>
      </c>
      <c r="R1134" s="30">
        <f t="shared" si="599"/>
        <v>0</v>
      </c>
      <c r="S1134" s="8">
        <f t="shared" si="591"/>
        <v>0</v>
      </c>
      <c r="T1134" s="123">
        <f t="shared" si="600"/>
        <v>8.5599999999999996E-2</v>
      </c>
      <c r="U1134" s="122">
        <f t="shared" si="607"/>
        <v>20</v>
      </c>
      <c r="V1134" s="122">
        <v>252</v>
      </c>
      <c r="W1134" s="121">
        <f t="shared" si="592"/>
        <v>1.0065397700000001</v>
      </c>
      <c r="X1134" s="114">
        <f t="shared" si="593"/>
        <v>5.74622513</v>
      </c>
      <c r="Y1134" s="114">
        <f t="shared" si="594"/>
        <v>0</v>
      </c>
      <c r="Z1134" s="126" t="str">
        <f t="shared" si="604"/>
        <v>A+J=</v>
      </c>
      <c r="AA1134" s="119">
        <f t="shared" si="605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3">
        <f t="shared" si="595"/>
        <v>45311</v>
      </c>
      <c r="B1135" s="114">
        <f t="shared" si="587"/>
        <v>884.81093613000007</v>
      </c>
      <c r="C1135" s="114">
        <f t="shared" si="601"/>
        <v>693.37369202000002</v>
      </c>
      <c r="D1135" s="115">
        <f t="shared" si="596"/>
        <v>6716.74</v>
      </c>
      <c r="E1135" s="116">
        <f t="shared" si="609"/>
        <v>6735.55</v>
      </c>
      <c r="F1135" s="117">
        <f t="shared" si="610"/>
        <v>45250</v>
      </c>
      <c r="G1135" s="118">
        <f t="shared" si="588"/>
        <v>2.8004657021114543E-3</v>
      </c>
      <c r="H1135" s="119">
        <f t="shared" si="602"/>
        <v>45342</v>
      </c>
      <c r="I1135" s="119">
        <f t="shared" si="589"/>
        <v>45313</v>
      </c>
      <c r="J1135" s="120">
        <f t="shared" si="597"/>
        <v>21</v>
      </c>
      <c r="K1135" s="120">
        <f t="shared" si="611"/>
        <v>21</v>
      </c>
      <c r="L1135" s="8">
        <f t="shared" si="598"/>
        <v>1.00280046</v>
      </c>
      <c r="M1135" s="121">
        <f t="shared" si="612"/>
        <v>1.0023997600000001</v>
      </c>
      <c r="N1135" s="121">
        <f t="shared" si="606"/>
        <v>1.2638516868893763</v>
      </c>
      <c r="O1135" s="114">
        <f t="shared" si="608"/>
        <v>1.2673910500000001</v>
      </c>
      <c r="P1135" s="114">
        <f t="shared" si="590"/>
        <v>878.77561157000002</v>
      </c>
      <c r="Q1135" s="11">
        <f t="shared" si="603"/>
        <v>0</v>
      </c>
      <c r="R1135" s="30">
        <f t="shared" si="599"/>
        <v>0</v>
      </c>
      <c r="S1135" s="8">
        <f t="shared" si="591"/>
        <v>0</v>
      </c>
      <c r="T1135" s="123">
        <f t="shared" si="600"/>
        <v>8.5599999999999996E-2</v>
      </c>
      <c r="U1135" s="122">
        <f t="shared" si="607"/>
        <v>21</v>
      </c>
      <c r="V1135" s="122">
        <v>252</v>
      </c>
      <c r="W1135" s="121">
        <f t="shared" si="592"/>
        <v>1.0068678790000001</v>
      </c>
      <c r="X1135" s="114">
        <f t="shared" si="593"/>
        <v>6.0353245600000003</v>
      </c>
      <c r="Y1135" s="114">
        <f t="shared" si="594"/>
        <v>0</v>
      </c>
      <c r="Z1135" s="126" t="str">
        <f t="shared" si="604"/>
        <v>A+J=</v>
      </c>
      <c r="AA1135" s="119">
        <f t="shared" si="605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3">
        <f t="shared" si="595"/>
        <v>45312</v>
      </c>
      <c r="B1136" s="114">
        <f t="shared" si="587"/>
        <v>884.81093613000007</v>
      </c>
      <c r="C1136" s="114">
        <f t="shared" si="601"/>
        <v>693.37369202000002</v>
      </c>
      <c r="D1136" s="115">
        <f t="shared" si="596"/>
        <v>6716.74</v>
      </c>
      <c r="E1136" s="116">
        <f t="shared" si="609"/>
        <v>6735.55</v>
      </c>
      <c r="F1136" s="117">
        <f t="shared" si="610"/>
        <v>45250</v>
      </c>
      <c r="G1136" s="118">
        <f t="shared" si="588"/>
        <v>2.8004657021114543E-3</v>
      </c>
      <c r="H1136" s="119">
        <f t="shared" si="602"/>
        <v>45342</v>
      </c>
      <c r="I1136" s="119">
        <f t="shared" si="589"/>
        <v>45313</v>
      </c>
      <c r="J1136" s="120">
        <f t="shared" si="597"/>
        <v>21</v>
      </c>
      <c r="K1136" s="120">
        <f t="shared" si="611"/>
        <v>21</v>
      </c>
      <c r="L1136" s="8">
        <f t="shared" si="598"/>
        <v>1.00280046</v>
      </c>
      <c r="M1136" s="121">
        <f t="shared" si="612"/>
        <v>1.0023997600000001</v>
      </c>
      <c r="N1136" s="121">
        <f t="shared" si="606"/>
        <v>1.2638516868893763</v>
      </c>
      <c r="O1136" s="114">
        <f t="shared" si="608"/>
        <v>1.2673910500000001</v>
      </c>
      <c r="P1136" s="114">
        <f t="shared" si="590"/>
        <v>878.77561157000002</v>
      </c>
      <c r="Q1136" s="11">
        <f t="shared" si="603"/>
        <v>0</v>
      </c>
      <c r="R1136" s="30">
        <f t="shared" si="599"/>
        <v>0</v>
      </c>
      <c r="S1136" s="8">
        <f t="shared" si="591"/>
        <v>0</v>
      </c>
      <c r="T1136" s="123">
        <f t="shared" si="600"/>
        <v>8.5599999999999996E-2</v>
      </c>
      <c r="U1136" s="122">
        <f t="shared" si="607"/>
        <v>21</v>
      </c>
      <c r="V1136" s="122">
        <v>252</v>
      </c>
      <c r="W1136" s="121">
        <f t="shared" si="592"/>
        <v>1.0068678790000001</v>
      </c>
      <c r="X1136" s="114">
        <f t="shared" si="593"/>
        <v>6.0353245600000003</v>
      </c>
      <c r="Y1136" s="114">
        <f t="shared" si="594"/>
        <v>0</v>
      </c>
      <c r="Z1136" s="126" t="str">
        <f t="shared" si="604"/>
        <v>A+J=</v>
      </c>
      <c r="AA1136" s="119">
        <f t="shared" si="605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3">
        <f t="shared" si="595"/>
        <v>45313</v>
      </c>
      <c r="B1137" s="114">
        <f t="shared" si="587"/>
        <v>884.81093613000007</v>
      </c>
      <c r="C1137" s="114">
        <f t="shared" si="601"/>
        <v>693.37369202000002</v>
      </c>
      <c r="D1137" s="115">
        <f t="shared" si="596"/>
        <v>6716.74</v>
      </c>
      <c r="E1137" s="116">
        <f t="shared" si="609"/>
        <v>6735.55</v>
      </c>
      <c r="F1137" s="117">
        <f t="shared" si="610"/>
        <v>45250</v>
      </c>
      <c r="G1137" s="118">
        <f t="shared" si="588"/>
        <v>2.8004657021114543E-3</v>
      </c>
      <c r="H1137" s="119">
        <f t="shared" si="602"/>
        <v>45342</v>
      </c>
      <c r="I1137" s="119">
        <f t="shared" si="589"/>
        <v>45313</v>
      </c>
      <c r="J1137" s="120">
        <f t="shared" si="597"/>
        <v>21</v>
      </c>
      <c r="K1137" s="120">
        <f t="shared" si="611"/>
        <v>21</v>
      </c>
      <c r="L1137" s="8">
        <f t="shared" si="598"/>
        <v>1.00280046</v>
      </c>
      <c r="M1137" s="121">
        <f t="shared" si="612"/>
        <v>1.0023997600000001</v>
      </c>
      <c r="N1137" s="121">
        <f t="shared" si="606"/>
        <v>1.2638516868893763</v>
      </c>
      <c r="O1137" s="114">
        <f t="shared" si="608"/>
        <v>1.2673910500000001</v>
      </c>
      <c r="P1137" s="114">
        <f t="shared" si="590"/>
        <v>878.77561157000002</v>
      </c>
      <c r="Q1137" s="11">
        <f t="shared" si="603"/>
        <v>37</v>
      </c>
      <c r="R1137" s="30">
        <f t="shared" si="599"/>
        <v>3.8487E-2</v>
      </c>
      <c r="S1137" s="8">
        <f t="shared" si="591"/>
        <v>33.82143696</v>
      </c>
      <c r="T1137" s="123">
        <f t="shared" si="600"/>
        <v>8.5599999999999996E-2</v>
      </c>
      <c r="U1137" s="122">
        <f t="shared" si="607"/>
        <v>21</v>
      </c>
      <c r="V1137" s="122">
        <v>252</v>
      </c>
      <c r="W1137" s="121">
        <f t="shared" si="592"/>
        <v>1.0068678790000001</v>
      </c>
      <c r="X1137" s="114">
        <f t="shared" si="593"/>
        <v>6.0353245600000003</v>
      </c>
      <c r="Y1137" s="114">
        <f t="shared" si="594"/>
        <v>39.856761519999999</v>
      </c>
      <c r="Z1137" s="126" t="str">
        <f t="shared" si="604"/>
        <v>A+J=</v>
      </c>
      <c r="AA1137" s="119">
        <f t="shared" si="605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3">
        <f t="shared" si="595"/>
        <v>45314</v>
      </c>
      <c r="B1138" s="114">
        <f t="shared" si="587"/>
        <v>845.4780724100001</v>
      </c>
      <c r="C1138" s="114">
        <f t="shared" si="601"/>
        <v>666.68781874000001</v>
      </c>
      <c r="D1138" s="115">
        <f t="shared" si="596"/>
        <v>6735.55</v>
      </c>
      <c r="E1138" s="116">
        <f t="shared" si="609"/>
        <v>6773.27</v>
      </c>
      <c r="F1138" s="117">
        <f t="shared" si="610"/>
        <v>45282</v>
      </c>
      <c r="G1138" s="118">
        <f t="shared" si="588"/>
        <v>5.6001365886972909E-3</v>
      </c>
      <c r="H1138" s="119">
        <f t="shared" si="602"/>
        <v>45342</v>
      </c>
      <c r="I1138" s="119">
        <f t="shared" si="589"/>
        <v>45342</v>
      </c>
      <c r="J1138" s="120">
        <f t="shared" si="597"/>
        <v>19</v>
      </c>
      <c r="K1138" s="120">
        <f t="shared" si="611"/>
        <v>1</v>
      </c>
      <c r="L1138" s="8">
        <f t="shared" si="598"/>
        <v>1.00029396</v>
      </c>
      <c r="M1138" s="121">
        <f t="shared" si="612"/>
        <v>1.00280046</v>
      </c>
      <c r="N1138" s="121">
        <f t="shared" si="606"/>
        <v>1.2673910529844425</v>
      </c>
      <c r="O1138" s="114">
        <f t="shared" si="608"/>
        <v>1.26776361</v>
      </c>
      <c r="P1138" s="114">
        <f t="shared" si="590"/>
        <v>845.20255582000004</v>
      </c>
      <c r="Q1138" s="11">
        <f t="shared" si="603"/>
        <v>0</v>
      </c>
      <c r="R1138" s="30">
        <f t="shared" si="599"/>
        <v>0</v>
      </c>
      <c r="S1138" s="8">
        <f t="shared" si="591"/>
        <v>0</v>
      </c>
      <c r="T1138" s="123">
        <f t="shared" si="600"/>
        <v>8.5599999999999996E-2</v>
      </c>
      <c r="U1138" s="122">
        <f t="shared" si="607"/>
        <v>1</v>
      </c>
      <c r="V1138" s="122">
        <v>252</v>
      </c>
      <c r="W1138" s="121">
        <f t="shared" si="592"/>
        <v>1.0003259769999999</v>
      </c>
      <c r="X1138" s="114">
        <f t="shared" si="593"/>
        <v>0.27551659000000001</v>
      </c>
      <c r="Y1138" s="114">
        <f t="shared" si="594"/>
        <v>0</v>
      </c>
      <c r="Z1138" s="126" t="str">
        <f t="shared" si="604"/>
        <v>A+J=</v>
      </c>
      <c r="AA1138" s="119">
        <f t="shared" si="605"/>
        <v>45342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3">
        <f t="shared" si="595"/>
        <v>45315</v>
      </c>
      <c r="B1139" s="114">
        <f t="shared" si="587"/>
        <v>846.00230182999996</v>
      </c>
      <c r="C1139" s="114">
        <f t="shared" si="601"/>
        <v>666.68781874000001</v>
      </c>
      <c r="D1139" s="115">
        <f t="shared" si="596"/>
        <v>6735.55</v>
      </c>
      <c r="E1139" s="116">
        <f t="shared" si="609"/>
        <v>6773.27</v>
      </c>
      <c r="F1139" s="117">
        <f t="shared" si="610"/>
        <v>45282</v>
      </c>
      <c r="G1139" s="118">
        <f t="shared" si="588"/>
        <v>5.6001365886972909E-3</v>
      </c>
      <c r="H1139" s="119">
        <f t="shared" si="602"/>
        <v>45342</v>
      </c>
      <c r="I1139" s="119">
        <f t="shared" si="589"/>
        <v>45342</v>
      </c>
      <c r="J1139" s="120">
        <f t="shared" si="597"/>
        <v>19</v>
      </c>
      <c r="K1139" s="120">
        <f t="shared" si="611"/>
        <v>2</v>
      </c>
      <c r="L1139" s="8">
        <f t="shared" si="598"/>
        <v>1.00058801</v>
      </c>
      <c r="M1139" s="121">
        <f t="shared" si="612"/>
        <v>1.00280046</v>
      </c>
      <c r="N1139" s="121">
        <f t="shared" si="606"/>
        <v>1.2673910529844425</v>
      </c>
      <c r="O1139" s="114">
        <f t="shared" si="608"/>
        <v>1.2681362899999999</v>
      </c>
      <c r="P1139" s="114">
        <f t="shared" si="590"/>
        <v>845.45101704000001</v>
      </c>
      <c r="Q1139" s="11">
        <f t="shared" si="603"/>
        <v>0</v>
      </c>
      <c r="R1139" s="30">
        <f t="shared" si="599"/>
        <v>0</v>
      </c>
      <c r="S1139" s="8">
        <f t="shared" si="591"/>
        <v>0</v>
      </c>
      <c r="T1139" s="123">
        <f t="shared" si="600"/>
        <v>8.5599999999999996E-2</v>
      </c>
      <c r="U1139" s="122">
        <f t="shared" si="607"/>
        <v>2</v>
      </c>
      <c r="V1139" s="122">
        <v>252</v>
      </c>
      <c r="W1139" s="121">
        <f t="shared" si="592"/>
        <v>1.00065206</v>
      </c>
      <c r="X1139" s="114">
        <f t="shared" si="593"/>
        <v>0.55128478999999997</v>
      </c>
      <c r="Y1139" s="114">
        <f t="shared" si="594"/>
        <v>0</v>
      </c>
      <c r="Z1139" s="126" t="str">
        <f t="shared" si="604"/>
        <v>A+J=</v>
      </c>
      <c r="AA1139" s="119">
        <f t="shared" si="605"/>
        <v>45342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3">
        <f t="shared" si="595"/>
        <v>45316</v>
      </c>
      <c r="B1140" s="114">
        <f t="shared" si="587"/>
        <v>846.52685717000008</v>
      </c>
      <c r="C1140" s="114">
        <f t="shared" si="601"/>
        <v>666.68781874000001</v>
      </c>
      <c r="D1140" s="115">
        <f t="shared" si="596"/>
        <v>6735.55</v>
      </c>
      <c r="E1140" s="116">
        <f t="shared" si="609"/>
        <v>6773.27</v>
      </c>
      <c r="F1140" s="117">
        <f t="shared" si="610"/>
        <v>45282</v>
      </c>
      <c r="G1140" s="118">
        <f t="shared" si="588"/>
        <v>5.6001365886972909E-3</v>
      </c>
      <c r="H1140" s="119">
        <f t="shared" si="602"/>
        <v>45342</v>
      </c>
      <c r="I1140" s="119">
        <f t="shared" si="589"/>
        <v>45342</v>
      </c>
      <c r="J1140" s="120">
        <f t="shared" si="597"/>
        <v>19</v>
      </c>
      <c r="K1140" s="120">
        <f t="shared" si="611"/>
        <v>3</v>
      </c>
      <c r="L1140" s="8">
        <f t="shared" si="598"/>
        <v>1.00088215</v>
      </c>
      <c r="M1140" s="121">
        <f t="shared" si="612"/>
        <v>1.00280046</v>
      </c>
      <c r="N1140" s="121">
        <f t="shared" si="606"/>
        <v>1.2673910529844425</v>
      </c>
      <c r="O1140" s="114">
        <f t="shared" si="608"/>
        <v>1.2685090800000001</v>
      </c>
      <c r="P1140" s="114">
        <f t="shared" si="590"/>
        <v>845.69955159000006</v>
      </c>
      <c r="Q1140" s="11">
        <f t="shared" si="603"/>
        <v>0</v>
      </c>
      <c r="R1140" s="30">
        <f t="shared" si="599"/>
        <v>0</v>
      </c>
      <c r="S1140" s="8">
        <f t="shared" si="591"/>
        <v>0</v>
      </c>
      <c r="T1140" s="123">
        <f t="shared" si="600"/>
        <v>8.5599999999999996E-2</v>
      </c>
      <c r="U1140" s="122">
        <f t="shared" si="607"/>
        <v>3</v>
      </c>
      <c r="V1140" s="122">
        <v>252</v>
      </c>
      <c r="W1140" s="121">
        <f t="shared" si="592"/>
        <v>1.00097825</v>
      </c>
      <c r="X1140" s="114">
        <f t="shared" si="593"/>
        <v>0.82730557999999998</v>
      </c>
      <c r="Y1140" s="114">
        <f t="shared" si="594"/>
        <v>0</v>
      </c>
      <c r="Z1140" s="126" t="str">
        <f t="shared" si="604"/>
        <v>A+J=</v>
      </c>
      <c r="AA1140" s="119">
        <f t="shared" si="605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3">
        <f t="shared" si="595"/>
        <v>45317</v>
      </c>
      <c r="B1141" s="114">
        <f t="shared" si="587"/>
        <v>847.05173107999997</v>
      </c>
      <c r="C1141" s="114">
        <f t="shared" si="601"/>
        <v>666.68781874000001</v>
      </c>
      <c r="D1141" s="115">
        <f t="shared" si="596"/>
        <v>6735.55</v>
      </c>
      <c r="E1141" s="116">
        <f t="shared" si="609"/>
        <v>6773.27</v>
      </c>
      <c r="F1141" s="117">
        <f t="shared" si="610"/>
        <v>45282</v>
      </c>
      <c r="G1141" s="118">
        <f t="shared" si="588"/>
        <v>5.6001365886972909E-3</v>
      </c>
      <c r="H1141" s="119">
        <f t="shared" si="602"/>
        <v>45342</v>
      </c>
      <c r="I1141" s="119">
        <f t="shared" si="589"/>
        <v>45342</v>
      </c>
      <c r="J1141" s="120">
        <f t="shared" si="597"/>
        <v>19</v>
      </c>
      <c r="K1141" s="120">
        <f t="shared" si="611"/>
        <v>4</v>
      </c>
      <c r="L1141" s="8">
        <f t="shared" si="598"/>
        <v>1.00117637</v>
      </c>
      <c r="M1141" s="121">
        <f t="shared" si="612"/>
        <v>1.00280046</v>
      </c>
      <c r="N1141" s="121">
        <f t="shared" si="606"/>
        <v>1.2673910529844425</v>
      </c>
      <c r="O1141" s="114">
        <f t="shared" si="608"/>
        <v>1.26888197</v>
      </c>
      <c r="P1141" s="114">
        <f t="shared" si="590"/>
        <v>845.94815281000001</v>
      </c>
      <c r="Q1141" s="11">
        <f t="shared" si="603"/>
        <v>0</v>
      </c>
      <c r="R1141" s="30">
        <f t="shared" si="599"/>
        <v>0</v>
      </c>
      <c r="S1141" s="8">
        <f t="shared" si="591"/>
        <v>0</v>
      </c>
      <c r="T1141" s="123">
        <f t="shared" si="600"/>
        <v>8.5599999999999996E-2</v>
      </c>
      <c r="U1141" s="122">
        <f t="shared" si="607"/>
        <v>4</v>
      </c>
      <c r="V1141" s="122">
        <v>252</v>
      </c>
      <c r="W1141" s="121">
        <f t="shared" si="592"/>
        <v>1.0013045460000001</v>
      </c>
      <c r="X1141" s="114">
        <f t="shared" si="593"/>
        <v>1.1035782700000001</v>
      </c>
      <c r="Y1141" s="114">
        <f t="shared" si="594"/>
        <v>0</v>
      </c>
      <c r="Z1141" s="126" t="str">
        <f t="shared" si="604"/>
        <v>A+J=</v>
      </c>
      <c r="AA1141" s="119">
        <f t="shared" si="605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3">
        <f t="shared" si="595"/>
        <v>45318</v>
      </c>
      <c r="B1142" s="114">
        <f t="shared" si="587"/>
        <v>847.57693039000003</v>
      </c>
      <c r="C1142" s="114">
        <f t="shared" si="601"/>
        <v>666.68781874000001</v>
      </c>
      <c r="D1142" s="115">
        <f t="shared" si="596"/>
        <v>6735.55</v>
      </c>
      <c r="E1142" s="116">
        <f t="shared" si="609"/>
        <v>6773.27</v>
      </c>
      <c r="F1142" s="117">
        <f t="shared" si="610"/>
        <v>45282</v>
      </c>
      <c r="G1142" s="118">
        <f t="shared" si="588"/>
        <v>5.6001365886972909E-3</v>
      </c>
      <c r="H1142" s="119">
        <f t="shared" si="602"/>
        <v>45342</v>
      </c>
      <c r="I1142" s="119">
        <f t="shared" si="589"/>
        <v>45342</v>
      </c>
      <c r="J1142" s="120">
        <f t="shared" si="597"/>
        <v>19</v>
      </c>
      <c r="K1142" s="120">
        <f t="shared" si="611"/>
        <v>5</v>
      </c>
      <c r="L1142" s="8">
        <f t="shared" si="598"/>
        <v>1.0014706799999999</v>
      </c>
      <c r="M1142" s="121">
        <f t="shared" si="612"/>
        <v>1.00280046</v>
      </c>
      <c r="N1142" s="121">
        <f t="shared" si="606"/>
        <v>1.2673910529844425</v>
      </c>
      <c r="O1142" s="114">
        <f t="shared" si="608"/>
        <v>1.26925497</v>
      </c>
      <c r="P1142" s="114">
        <f t="shared" si="590"/>
        <v>846.19682737000005</v>
      </c>
      <c r="Q1142" s="11">
        <f t="shared" si="603"/>
        <v>0</v>
      </c>
      <c r="R1142" s="30">
        <f t="shared" si="599"/>
        <v>0</v>
      </c>
      <c r="S1142" s="8">
        <f t="shared" si="591"/>
        <v>0</v>
      </c>
      <c r="T1142" s="123">
        <f t="shared" si="600"/>
        <v>8.5599999999999996E-2</v>
      </c>
      <c r="U1142" s="122">
        <f t="shared" si="607"/>
        <v>5</v>
      </c>
      <c r="V1142" s="122">
        <v>252</v>
      </c>
      <c r="W1142" s="121">
        <f t="shared" si="592"/>
        <v>1.0016309480000001</v>
      </c>
      <c r="X1142" s="114">
        <f t="shared" si="593"/>
        <v>1.38010302</v>
      </c>
      <c r="Y1142" s="114">
        <f t="shared" si="594"/>
        <v>0</v>
      </c>
      <c r="Z1142" s="126" t="str">
        <f t="shared" si="604"/>
        <v>A+J=</v>
      </c>
      <c r="AA1142" s="119">
        <f t="shared" si="605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3">
        <f t="shared" si="595"/>
        <v>45319</v>
      </c>
      <c r="B1143" s="114">
        <f t="shared" si="587"/>
        <v>847.57693039000003</v>
      </c>
      <c r="C1143" s="114">
        <f t="shared" si="601"/>
        <v>666.68781874000001</v>
      </c>
      <c r="D1143" s="115">
        <f t="shared" si="596"/>
        <v>6735.55</v>
      </c>
      <c r="E1143" s="116">
        <f t="shared" si="609"/>
        <v>6773.27</v>
      </c>
      <c r="F1143" s="117">
        <f t="shared" si="610"/>
        <v>45282</v>
      </c>
      <c r="G1143" s="118">
        <f t="shared" si="588"/>
        <v>5.6001365886972909E-3</v>
      </c>
      <c r="H1143" s="119">
        <f t="shared" si="602"/>
        <v>45342</v>
      </c>
      <c r="I1143" s="119">
        <f t="shared" si="589"/>
        <v>45342</v>
      </c>
      <c r="J1143" s="120">
        <f t="shared" si="597"/>
        <v>19</v>
      </c>
      <c r="K1143" s="120">
        <f t="shared" si="611"/>
        <v>5</v>
      </c>
      <c r="L1143" s="8">
        <f t="shared" si="598"/>
        <v>1.0014706799999999</v>
      </c>
      <c r="M1143" s="121">
        <f t="shared" si="612"/>
        <v>1.00280046</v>
      </c>
      <c r="N1143" s="121">
        <f t="shared" si="606"/>
        <v>1.2673910529844425</v>
      </c>
      <c r="O1143" s="114">
        <f t="shared" si="608"/>
        <v>1.26925497</v>
      </c>
      <c r="P1143" s="114">
        <f t="shared" si="590"/>
        <v>846.19682737000005</v>
      </c>
      <c r="Q1143" s="11">
        <f t="shared" si="603"/>
        <v>0</v>
      </c>
      <c r="R1143" s="30">
        <f t="shared" si="599"/>
        <v>0</v>
      </c>
      <c r="S1143" s="8">
        <f t="shared" si="591"/>
        <v>0</v>
      </c>
      <c r="T1143" s="123">
        <f t="shared" si="600"/>
        <v>8.5599999999999996E-2</v>
      </c>
      <c r="U1143" s="122">
        <f t="shared" si="607"/>
        <v>5</v>
      </c>
      <c r="V1143" s="122">
        <v>252</v>
      </c>
      <c r="W1143" s="121">
        <f t="shared" si="592"/>
        <v>1.0016309480000001</v>
      </c>
      <c r="X1143" s="114">
        <f t="shared" si="593"/>
        <v>1.38010302</v>
      </c>
      <c r="Y1143" s="114">
        <f t="shared" si="594"/>
        <v>0</v>
      </c>
      <c r="Z1143" s="126" t="str">
        <f t="shared" si="604"/>
        <v>A+J=</v>
      </c>
      <c r="AA1143" s="119">
        <f t="shared" si="605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3">
        <f t="shared" si="595"/>
        <v>45320</v>
      </c>
      <c r="B1144" s="114">
        <f t="shared" si="587"/>
        <v>847.57693039000003</v>
      </c>
      <c r="C1144" s="114">
        <f t="shared" si="601"/>
        <v>666.68781874000001</v>
      </c>
      <c r="D1144" s="115">
        <f t="shared" si="596"/>
        <v>6735.55</v>
      </c>
      <c r="E1144" s="116">
        <f t="shared" si="609"/>
        <v>6773.27</v>
      </c>
      <c r="F1144" s="117">
        <f t="shared" si="610"/>
        <v>45282</v>
      </c>
      <c r="G1144" s="118">
        <f t="shared" si="588"/>
        <v>5.6001365886972909E-3</v>
      </c>
      <c r="H1144" s="119">
        <f t="shared" si="602"/>
        <v>45342</v>
      </c>
      <c r="I1144" s="119">
        <f t="shared" si="589"/>
        <v>45342</v>
      </c>
      <c r="J1144" s="120">
        <f t="shared" si="597"/>
        <v>19</v>
      </c>
      <c r="K1144" s="120">
        <f t="shared" si="611"/>
        <v>5</v>
      </c>
      <c r="L1144" s="8">
        <f t="shared" si="598"/>
        <v>1.0014706799999999</v>
      </c>
      <c r="M1144" s="121">
        <f t="shared" si="612"/>
        <v>1.00280046</v>
      </c>
      <c r="N1144" s="121">
        <f t="shared" si="606"/>
        <v>1.2673910529844425</v>
      </c>
      <c r="O1144" s="114">
        <f t="shared" si="608"/>
        <v>1.26925497</v>
      </c>
      <c r="P1144" s="114">
        <f t="shared" si="590"/>
        <v>846.19682737000005</v>
      </c>
      <c r="Q1144" s="11">
        <f t="shared" si="603"/>
        <v>0</v>
      </c>
      <c r="R1144" s="30">
        <f t="shared" si="599"/>
        <v>0</v>
      </c>
      <c r="S1144" s="8">
        <f t="shared" si="591"/>
        <v>0</v>
      </c>
      <c r="T1144" s="123">
        <f t="shared" si="600"/>
        <v>8.5599999999999996E-2</v>
      </c>
      <c r="U1144" s="122">
        <f t="shared" si="607"/>
        <v>5</v>
      </c>
      <c r="V1144" s="122">
        <v>252</v>
      </c>
      <c r="W1144" s="121">
        <f t="shared" si="592"/>
        <v>1.0016309480000001</v>
      </c>
      <c r="X1144" s="114">
        <f t="shared" si="593"/>
        <v>1.38010302</v>
      </c>
      <c r="Y1144" s="114">
        <f t="shared" si="594"/>
        <v>0</v>
      </c>
      <c r="Z1144" s="126" t="str">
        <f t="shared" si="604"/>
        <v>A+J=</v>
      </c>
      <c r="AA1144" s="119">
        <f t="shared" si="605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3">
        <f t="shared" si="595"/>
        <v>45321</v>
      </c>
      <c r="B1145" s="114">
        <f t="shared" si="587"/>
        <v>848.10246274999997</v>
      </c>
      <c r="C1145" s="114">
        <f t="shared" si="601"/>
        <v>666.68781874000001</v>
      </c>
      <c r="D1145" s="115">
        <f t="shared" si="596"/>
        <v>6735.55</v>
      </c>
      <c r="E1145" s="116">
        <f t="shared" si="609"/>
        <v>6773.27</v>
      </c>
      <c r="F1145" s="117">
        <f t="shared" si="610"/>
        <v>45282</v>
      </c>
      <c r="G1145" s="118">
        <f t="shared" si="588"/>
        <v>5.6001365886972909E-3</v>
      </c>
      <c r="H1145" s="119">
        <f t="shared" si="602"/>
        <v>45342</v>
      </c>
      <c r="I1145" s="119">
        <f t="shared" si="589"/>
        <v>45342</v>
      </c>
      <c r="J1145" s="120">
        <f t="shared" si="597"/>
        <v>19</v>
      </c>
      <c r="K1145" s="120">
        <f t="shared" si="611"/>
        <v>6</v>
      </c>
      <c r="L1145" s="8">
        <f t="shared" si="598"/>
        <v>1.00176508</v>
      </c>
      <c r="M1145" s="121">
        <f t="shared" si="612"/>
        <v>1.00280046</v>
      </c>
      <c r="N1145" s="121">
        <f t="shared" si="606"/>
        <v>1.2673910529844425</v>
      </c>
      <c r="O1145" s="114">
        <f t="shared" si="608"/>
        <v>1.2696280900000001</v>
      </c>
      <c r="P1145" s="114">
        <f t="shared" si="590"/>
        <v>846.44558193</v>
      </c>
      <c r="Q1145" s="11">
        <f t="shared" si="603"/>
        <v>0</v>
      </c>
      <c r="R1145" s="30">
        <f t="shared" si="599"/>
        <v>0</v>
      </c>
      <c r="S1145" s="8">
        <f t="shared" si="591"/>
        <v>0</v>
      </c>
      <c r="T1145" s="123">
        <f t="shared" si="600"/>
        <v>8.5599999999999996E-2</v>
      </c>
      <c r="U1145" s="122">
        <f t="shared" si="607"/>
        <v>6</v>
      </c>
      <c r="V1145" s="122">
        <v>252</v>
      </c>
      <c r="W1145" s="121">
        <f t="shared" si="592"/>
        <v>1.0019574570000001</v>
      </c>
      <c r="X1145" s="114">
        <f t="shared" si="593"/>
        <v>1.65688082</v>
      </c>
      <c r="Y1145" s="114">
        <f t="shared" si="594"/>
        <v>0</v>
      </c>
      <c r="Z1145" s="126" t="str">
        <f t="shared" si="604"/>
        <v>A+J=</v>
      </c>
      <c r="AA1145" s="119">
        <f t="shared" si="605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3">
        <f t="shared" si="595"/>
        <v>45322</v>
      </c>
      <c r="B1146" s="114">
        <f t="shared" si="587"/>
        <v>848.62832748999995</v>
      </c>
      <c r="C1146" s="114">
        <f t="shared" si="601"/>
        <v>666.68781874000001</v>
      </c>
      <c r="D1146" s="115">
        <f t="shared" si="596"/>
        <v>6735.55</v>
      </c>
      <c r="E1146" s="116">
        <f t="shared" si="609"/>
        <v>6773.27</v>
      </c>
      <c r="F1146" s="117">
        <f t="shared" si="610"/>
        <v>45282</v>
      </c>
      <c r="G1146" s="118">
        <f t="shared" si="588"/>
        <v>5.6001365886972909E-3</v>
      </c>
      <c r="H1146" s="119">
        <f t="shared" si="602"/>
        <v>45342</v>
      </c>
      <c r="I1146" s="119">
        <f t="shared" si="589"/>
        <v>45342</v>
      </c>
      <c r="J1146" s="120">
        <f t="shared" si="597"/>
        <v>19</v>
      </c>
      <c r="K1146" s="120">
        <f t="shared" si="611"/>
        <v>7</v>
      </c>
      <c r="L1146" s="8">
        <f t="shared" si="598"/>
        <v>1.0020595699999999</v>
      </c>
      <c r="M1146" s="121">
        <f t="shared" si="612"/>
        <v>1.00280046</v>
      </c>
      <c r="N1146" s="121">
        <f t="shared" si="606"/>
        <v>1.2673910529844425</v>
      </c>
      <c r="O1146" s="114">
        <f t="shared" si="608"/>
        <v>1.2700013299999999</v>
      </c>
      <c r="P1146" s="114">
        <f t="shared" si="590"/>
        <v>846.69441648999998</v>
      </c>
      <c r="Q1146" s="11">
        <f t="shared" si="603"/>
        <v>0</v>
      </c>
      <c r="R1146" s="30">
        <f t="shared" si="599"/>
        <v>0</v>
      </c>
      <c r="S1146" s="8">
        <f t="shared" si="591"/>
        <v>0</v>
      </c>
      <c r="T1146" s="123">
        <f t="shared" si="600"/>
        <v>8.5599999999999996E-2</v>
      </c>
      <c r="U1146" s="122">
        <f t="shared" si="607"/>
        <v>7</v>
      </c>
      <c r="V1146" s="122">
        <v>252</v>
      </c>
      <c r="W1146" s="121">
        <f t="shared" si="592"/>
        <v>1.0022840719999999</v>
      </c>
      <c r="X1146" s="114">
        <f t="shared" si="593"/>
        <v>1.9339109999999999</v>
      </c>
      <c r="Y1146" s="114">
        <f t="shared" si="594"/>
        <v>0</v>
      </c>
      <c r="Z1146" s="126" t="str">
        <f t="shared" si="604"/>
        <v>A+J=</v>
      </c>
      <c r="AA1146" s="119">
        <f t="shared" si="605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3">
        <f t="shared" si="595"/>
        <v>45323</v>
      </c>
      <c r="B1147" s="114">
        <f t="shared" si="587"/>
        <v>849.15450556000008</v>
      </c>
      <c r="C1147" s="114">
        <f t="shared" si="601"/>
        <v>666.68781874000001</v>
      </c>
      <c r="D1147" s="115">
        <f t="shared" si="596"/>
        <v>6735.55</v>
      </c>
      <c r="E1147" s="116">
        <f t="shared" si="609"/>
        <v>6773.27</v>
      </c>
      <c r="F1147" s="117">
        <f t="shared" si="610"/>
        <v>45282</v>
      </c>
      <c r="G1147" s="118">
        <f t="shared" si="588"/>
        <v>5.6001365886972909E-3</v>
      </c>
      <c r="H1147" s="119">
        <f t="shared" si="602"/>
        <v>45342</v>
      </c>
      <c r="I1147" s="119">
        <f t="shared" si="589"/>
        <v>45342</v>
      </c>
      <c r="J1147" s="120">
        <f t="shared" si="597"/>
        <v>19</v>
      </c>
      <c r="K1147" s="120">
        <f t="shared" si="611"/>
        <v>8</v>
      </c>
      <c r="L1147" s="8">
        <f t="shared" si="598"/>
        <v>1.00235414</v>
      </c>
      <c r="M1147" s="121">
        <f t="shared" si="612"/>
        <v>1.00280046</v>
      </c>
      <c r="N1147" s="121">
        <f t="shared" si="606"/>
        <v>1.2673910529844425</v>
      </c>
      <c r="O1147" s="114">
        <f t="shared" si="608"/>
        <v>1.2703746600000001</v>
      </c>
      <c r="P1147" s="114">
        <f t="shared" si="590"/>
        <v>846.94331105000003</v>
      </c>
      <c r="Q1147" s="11">
        <f t="shared" si="603"/>
        <v>0</v>
      </c>
      <c r="R1147" s="30">
        <f t="shared" si="599"/>
        <v>0</v>
      </c>
      <c r="S1147" s="8">
        <f t="shared" si="591"/>
        <v>0</v>
      </c>
      <c r="T1147" s="123">
        <f t="shared" si="600"/>
        <v>8.5599999999999996E-2</v>
      </c>
      <c r="U1147" s="122">
        <f t="shared" si="607"/>
        <v>8</v>
      </c>
      <c r="V1147" s="122">
        <v>252</v>
      </c>
      <c r="W1147" s="121">
        <f t="shared" si="592"/>
        <v>1.002610794</v>
      </c>
      <c r="X1147" s="114">
        <f t="shared" si="593"/>
        <v>2.2111945099999999</v>
      </c>
      <c r="Y1147" s="114">
        <f t="shared" si="594"/>
        <v>0</v>
      </c>
      <c r="Z1147" s="126" t="str">
        <f t="shared" si="604"/>
        <v>A+J=</v>
      </c>
      <c r="AA1147" s="119">
        <f t="shared" si="605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3">
        <f t="shared" si="595"/>
        <v>45324</v>
      </c>
      <c r="B1148" s="114">
        <f t="shared" si="587"/>
        <v>849.68100961999994</v>
      </c>
      <c r="C1148" s="114">
        <f t="shared" si="601"/>
        <v>666.68781874000001</v>
      </c>
      <c r="D1148" s="115">
        <f t="shared" si="596"/>
        <v>6735.55</v>
      </c>
      <c r="E1148" s="116">
        <f t="shared" si="609"/>
        <v>6773.27</v>
      </c>
      <c r="F1148" s="117">
        <f t="shared" si="610"/>
        <v>45282</v>
      </c>
      <c r="G1148" s="118">
        <f t="shared" si="588"/>
        <v>5.6001365886972909E-3</v>
      </c>
      <c r="H1148" s="119">
        <f t="shared" si="602"/>
        <v>45342</v>
      </c>
      <c r="I1148" s="119">
        <f t="shared" si="589"/>
        <v>45342</v>
      </c>
      <c r="J1148" s="120">
        <f t="shared" si="597"/>
        <v>19</v>
      </c>
      <c r="K1148" s="120">
        <f t="shared" si="611"/>
        <v>9</v>
      </c>
      <c r="L1148" s="8">
        <f t="shared" si="598"/>
        <v>1.0026487900000001</v>
      </c>
      <c r="M1148" s="121">
        <f t="shared" si="612"/>
        <v>1.00280046</v>
      </c>
      <c r="N1148" s="121">
        <f t="shared" si="606"/>
        <v>1.2673910529844425</v>
      </c>
      <c r="O1148" s="114">
        <f t="shared" si="608"/>
        <v>1.2707481</v>
      </c>
      <c r="P1148" s="114">
        <f t="shared" si="590"/>
        <v>847.19227894999995</v>
      </c>
      <c r="Q1148" s="11">
        <f t="shared" si="603"/>
        <v>0</v>
      </c>
      <c r="R1148" s="30">
        <f t="shared" si="599"/>
        <v>0</v>
      </c>
      <c r="S1148" s="8">
        <f t="shared" si="591"/>
        <v>0</v>
      </c>
      <c r="T1148" s="123">
        <f t="shared" si="600"/>
        <v>8.5599999999999996E-2</v>
      </c>
      <c r="U1148" s="122">
        <f t="shared" si="607"/>
        <v>9</v>
      </c>
      <c r="V1148" s="122">
        <v>252</v>
      </c>
      <c r="W1148" s="121">
        <f t="shared" si="592"/>
        <v>1.0029376219999999</v>
      </c>
      <c r="X1148" s="114">
        <f t="shared" si="593"/>
        <v>2.4887306699999998</v>
      </c>
      <c r="Y1148" s="114">
        <f t="shared" si="594"/>
        <v>0</v>
      </c>
      <c r="Z1148" s="126" t="str">
        <f t="shared" si="604"/>
        <v>A+J=</v>
      </c>
      <c r="AA1148" s="119">
        <f t="shared" si="605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3">
        <f t="shared" si="595"/>
        <v>45325</v>
      </c>
      <c r="B1149" s="114">
        <f t="shared" si="587"/>
        <v>850.20784650999997</v>
      </c>
      <c r="C1149" s="114">
        <f t="shared" si="601"/>
        <v>666.68781874000001</v>
      </c>
      <c r="D1149" s="115">
        <f t="shared" si="596"/>
        <v>6735.55</v>
      </c>
      <c r="E1149" s="116">
        <f t="shared" si="609"/>
        <v>6773.27</v>
      </c>
      <c r="F1149" s="117">
        <f t="shared" si="610"/>
        <v>45282</v>
      </c>
      <c r="G1149" s="118">
        <f t="shared" si="588"/>
        <v>5.6001365886972909E-3</v>
      </c>
      <c r="H1149" s="119">
        <f t="shared" si="602"/>
        <v>45342</v>
      </c>
      <c r="I1149" s="119">
        <f t="shared" si="589"/>
        <v>45342</v>
      </c>
      <c r="J1149" s="120">
        <f t="shared" si="597"/>
        <v>19</v>
      </c>
      <c r="K1149" s="120">
        <f t="shared" si="611"/>
        <v>10</v>
      </c>
      <c r="L1149" s="8">
        <f t="shared" si="598"/>
        <v>1.00294354</v>
      </c>
      <c r="M1149" s="121">
        <f t="shared" si="612"/>
        <v>1.00280046</v>
      </c>
      <c r="N1149" s="121">
        <f t="shared" si="606"/>
        <v>1.2673910529844425</v>
      </c>
      <c r="O1149" s="114">
        <f t="shared" si="608"/>
        <v>1.2711216599999999</v>
      </c>
      <c r="P1149" s="114">
        <f t="shared" si="590"/>
        <v>847.44132685</v>
      </c>
      <c r="Q1149" s="11">
        <f t="shared" si="603"/>
        <v>0</v>
      </c>
      <c r="R1149" s="30">
        <f t="shared" si="599"/>
        <v>0</v>
      </c>
      <c r="S1149" s="8">
        <f t="shared" si="591"/>
        <v>0</v>
      </c>
      <c r="T1149" s="123">
        <f t="shared" si="600"/>
        <v>8.5599999999999996E-2</v>
      </c>
      <c r="U1149" s="122">
        <f t="shared" si="607"/>
        <v>10</v>
      </c>
      <c r="V1149" s="122">
        <v>252</v>
      </c>
      <c r="W1149" s="121">
        <f t="shared" si="592"/>
        <v>1.003264556</v>
      </c>
      <c r="X1149" s="114">
        <f t="shared" si="593"/>
        <v>2.7665196600000002</v>
      </c>
      <c r="Y1149" s="114">
        <f t="shared" si="594"/>
        <v>0</v>
      </c>
      <c r="Z1149" s="126" t="str">
        <f t="shared" si="604"/>
        <v>A+J=</v>
      </c>
      <c r="AA1149" s="119">
        <f t="shared" si="605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3">
        <f t="shared" si="595"/>
        <v>45326</v>
      </c>
      <c r="B1150" s="114">
        <f t="shared" si="587"/>
        <v>850.20784650999997</v>
      </c>
      <c r="C1150" s="114">
        <f t="shared" si="601"/>
        <v>666.68781874000001</v>
      </c>
      <c r="D1150" s="115">
        <f t="shared" si="596"/>
        <v>6735.55</v>
      </c>
      <c r="E1150" s="116">
        <f t="shared" si="609"/>
        <v>6773.27</v>
      </c>
      <c r="F1150" s="117">
        <f t="shared" si="610"/>
        <v>45282</v>
      </c>
      <c r="G1150" s="118">
        <f t="shared" si="588"/>
        <v>5.6001365886972909E-3</v>
      </c>
      <c r="H1150" s="119">
        <f t="shared" si="602"/>
        <v>45342</v>
      </c>
      <c r="I1150" s="119">
        <f t="shared" si="589"/>
        <v>45342</v>
      </c>
      <c r="J1150" s="120">
        <f t="shared" si="597"/>
        <v>19</v>
      </c>
      <c r="K1150" s="120">
        <f t="shared" si="611"/>
        <v>10</v>
      </c>
      <c r="L1150" s="8">
        <f t="shared" si="598"/>
        <v>1.00294354</v>
      </c>
      <c r="M1150" s="121">
        <f t="shared" si="612"/>
        <v>1.00280046</v>
      </c>
      <c r="N1150" s="121">
        <f t="shared" si="606"/>
        <v>1.2673910529844425</v>
      </c>
      <c r="O1150" s="114">
        <f t="shared" si="608"/>
        <v>1.2711216599999999</v>
      </c>
      <c r="P1150" s="114">
        <f t="shared" si="590"/>
        <v>847.44132685</v>
      </c>
      <c r="Q1150" s="11">
        <f t="shared" si="603"/>
        <v>0</v>
      </c>
      <c r="R1150" s="30">
        <f t="shared" si="599"/>
        <v>0</v>
      </c>
      <c r="S1150" s="8">
        <f t="shared" si="591"/>
        <v>0</v>
      </c>
      <c r="T1150" s="123">
        <f t="shared" si="600"/>
        <v>8.5599999999999996E-2</v>
      </c>
      <c r="U1150" s="122">
        <f t="shared" si="607"/>
        <v>10</v>
      </c>
      <c r="V1150" s="122">
        <v>252</v>
      </c>
      <c r="W1150" s="121">
        <f t="shared" si="592"/>
        <v>1.003264556</v>
      </c>
      <c r="X1150" s="114">
        <f t="shared" si="593"/>
        <v>2.7665196600000002</v>
      </c>
      <c r="Y1150" s="114">
        <f t="shared" si="594"/>
        <v>0</v>
      </c>
      <c r="Z1150" s="126" t="str">
        <f t="shared" si="604"/>
        <v>A+J=</v>
      </c>
      <c r="AA1150" s="119">
        <f t="shared" si="605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3">
        <f t="shared" si="595"/>
        <v>45327</v>
      </c>
      <c r="B1151" s="114">
        <f t="shared" si="587"/>
        <v>850.20784650999997</v>
      </c>
      <c r="C1151" s="114">
        <f t="shared" si="601"/>
        <v>666.68781874000001</v>
      </c>
      <c r="D1151" s="115">
        <f t="shared" si="596"/>
        <v>6735.55</v>
      </c>
      <c r="E1151" s="116">
        <f t="shared" si="609"/>
        <v>6773.27</v>
      </c>
      <c r="F1151" s="117">
        <f t="shared" si="610"/>
        <v>45282</v>
      </c>
      <c r="G1151" s="118">
        <f t="shared" si="588"/>
        <v>5.6001365886972909E-3</v>
      </c>
      <c r="H1151" s="119">
        <f t="shared" si="602"/>
        <v>45342</v>
      </c>
      <c r="I1151" s="119">
        <f t="shared" si="589"/>
        <v>45342</v>
      </c>
      <c r="J1151" s="120">
        <f t="shared" si="597"/>
        <v>19</v>
      </c>
      <c r="K1151" s="120">
        <f t="shared" si="611"/>
        <v>10</v>
      </c>
      <c r="L1151" s="8">
        <f t="shared" si="598"/>
        <v>1.00294354</v>
      </c>
      <c r="M1151" s="121">
        <f t="shared" si="612"/>
        <v>1.00280046</v>
      </c>
      <c r="N1151" s="121">
        <f t="shared" si="606"/>
        <v>1.2673910529844425</v>
      </c>
      <c r="O1151" s="114">
        <f t="shared" si="608"/>
        <v>1.2711216599999999</v>
      </c>
      <c r="P1151" s="114">
        <f t="shared" si="590"/>
        <v>847.44132685</v>
      </c>
      <c r="Q1151" s="11">
        <f t="shared" si="603"/>
        <v>0</v>
      </c>
      <c r="R1151" s="30">
        <f t="shared" si="599"/>
        <v>0</v>
      </c>
      <c r="S1151" s="8">
        <f t="shared" si="591"/>
        <v>0</v>
      </c>
      <c r="T1151" s="123">
        <f t="shared" si="600"/>
        <v>8.5599999999999996E-2</v>
      </c>
      <c r="U1151" s="122">
        <f t="shared" si="607"/>
        <v>10</v>
      </c>
      <c r="V1151" s="122">
        <v>252</v>
      </c>
      <c r="W1151" s="121">
        <f t="shared" si="592"/>
        <v>1.003264556</v>
      </c>
      <c r="X1151" s="114">
        <f t="shared" si="593"/>
        <v>2.7665196600000002</v>
      </c>
      <c r="Y1151" s="114">
        <f t="shared" si="594"/>
        <v>0</v>
      </c>
      <c r="Z1151" s="126" t="str">
        <f t="shared" si="604"/>
        <v>A+J=</v>
      </c>
      <c r="AA1151" s="119">
        <f t="shared" si="605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3">
        <f t="shared" si="595"/>
        <v>45328</v>
      </c>
      <c r="B1152" s="114">
        <f t="shared" si="587"/>
        <v>850.73501139999996</v>
      </c>
      <c r="C1152" s="114">
        <f t="shared" si="601"/>
        <v>666.68781874000001</v>
      </c>
      <c r="D1152" s="115">
        <f t="shared" si="596"/>
        <v>6735.55</v>
      </c>
      <c r="E1152" s="116">
        <f t="shared" si="609"/>
        <v>6773.27</v>
      </c>
      <c r="F1152" s="117">
        <f t="shared" si="610"/>
        <v>45282</v>
      </c>
      <c r="G1152" s="118">
        <f t="shared" si="588"/>
        <v>5.6001365886972909E-3</v>
      </c>
      <c r="H1152" s="119">
        <f t="shared" si="602"/>
        <v>45342</v>
      </c>
      <c r="I1152" s="119">
        <f t="shared" si="589"/>
        <v>45342</v>
      </c>
      <c r="J1152" s="120">
        <f t="shared" si="597"/>
        <v>19</v>
      </c>
      <c r="K1152" s="120">
        <f t="shared" si="611"/>
        <v>11</v>
      </c>
      <c r="L1152" s="8">
        <f t="shared" si="598"/>
        <v>1.00323837</v>
      </c>
      <c r="M1152" s="121">
        <f t="shared" si="612"/>
        <v>1.00280046</v>
      </c>
      <c r="N1152" s="121">
        <f t="shared" si="606"/>
        <v>1.2673910529844425</v>
      </c>
      <c r="O1152" s="114">
        <f t="shared" si="608"/>
        <v>1.27149533</v>
      </c>
      <c r="P1152" s="114">
        <f t="shared" si="590"/>
        <v>847.69044809000002</v>
      </c>
      <c r="Q1152" s="11">
        <f t="shared" si="603"/>
        <v>0</v>
      </c>
      <c r="R1152" s="30">
        <f t="shared" si="599"/>
        <v>0</v>
      </c>
      <c r="S1152" s="8">
        <f t="shared" si="591"/>
        <v>0</v>
      </c>
      <c r="T1152" s="123">
        <f t="shared" si="600"/>
        <v>8.5599999999999996E-2</v>
      </c>
      <c r="U1152" s="122">
        <f t="shared" si="607"/>
        <v>11</v>
      </c>
      <c r="V1152" s="122">
        <v>252</v>
      </c>
      <c r="W1152" s="121">
        <f t="shared" si="592"/>
        <v>1.0035915980000001</v>
      </c>
      <c r="X1152" s="114">
        <f t="shared" si="593"/>
        <v>3.04456331</v>
      </c>
      <c r="Y1152" s="114">
        <f t="shared" si="594"/>
        <v>0</v>
      </c>
      <c r="Z1152" s="126" t="str">
        <f t="shared" si="604"/>
        <v>A+J=</v>
      </c>
      <c r="AA1152" s="119">
        <f t="shared" si="605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3">
        <f t="shared" si="595"/>
        <v>45329</v>
      </c>
      <c r="B1153" s="114">
        <f t="shared" si="587"/>
        <v>851.26249519999999</v>
      </c>
      <c r="C1153" s="114">
        <f t="shared" si="601"/>
        <v>666.68781874000001</v>
      </c>
      <c r="D1153" s="115">
        <f t="shared" si="596"/>
        <v>6735.55</v>
      </c>
      <c r="E1153" s="116">
        <f t="shared" si="609"/>
        <v>6773.27</v>
      </c>
      <c r="F1153" s="117">
        <f t="shared" si="610"/>
        <v>45282</v>
      </c>
      <c r="G1153" s="118">
        <f t="shared" si="588"/>
        <v>5.6001365886972909E-3</v>
      </c>
      <c r="H1153" s="119">
        <f t="shared" si="602"/>
        <v>45342</v>
      </c>
      <c r="I1153" s="119">
        <f t="shared" si="589"/>
        <v>45342</v>
      </c>
      <c r="J1153" s="120">
        <f t="shared" si="597"/>
        <v>19</v>
      </c>
      <c r="K1153" s="120">
        <f t="shared" si="611"/>
        <v>12</v>
      </c>
      <c r="L1153" s="8">
        <f t="shared" si="598"/>
        <v>1.0035332800000001</v>
      </c>
      <c r="M1153" s="121">
        <f t="shared" si="612"/>
        <v>1.00280046</v>
      </c>
      <c r="N1153" s="121">
        <f t="shared" si="606"/>
        <v>1.2673910529844425</v>
      </c>
      <c r="O1153" s="114">
        <f t="shared" si="608"/>
        <v>1.2718691</v>
      </c>
      <c r="P1153" s="114">
        <f t="shared" si="590"/>
        <v>847.93963599999995</v>
      </c>
      <c r="Q1153" s="11">
        <f t="shared" si="603"/>
        <v>0</v>
      </c>
      <c r="R1153" s="30">
        <f t="shared" si="599"/>
        <v>0</v>
      </c>
      <c r="S1153" s="8">
        <f t="shared" si="591"/>
        <v>0</v>
      </c>
      <c r="T1153" s="123">
        <f t="shared" si="600"/>
        <v>8.5599999999999996E-2</v>
      </c>
      <c r="U1153" s="122">
        <f t="shared" si="607"/>
        <v>12</v>
      </c>
      <c r="V1153" s="122">
        <v>252</v>
      </c>
      <c r="W1153" s="121">
        <f t="shared" si="592"/>
        <v>1.003918745</v>
      </c>
      <c r="X1153" s="114">
        <f t="shared" si="593"/>
        <v>3.3228591999999999</v>
      </c>
      <c r="Y1153" s="114">
        <f t="shared" si="594"/>
        <v>0</v>
      </c>
      <c r="Z1153" s="126" t="str">
        <f t="shared" si="604"/>
        <v>A+J=</v>
      </c>
      <c r="AA1153" s="119">
        <f t="shared" si="605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3">
        <f t="shared" si="595"/>
        <v>45330</v>
      </c>
      <c r="B1154" s="114">
        <f t="shared" si="587"/>
        <v>851.79031399000007</v>
      </c>
      <c r="C1154" s="114">
        <f t="shared" si="601"/>
        <v>666.68781874000001</v>
      </c>
      <c r="D1154" s="115">
        <f t="shared" si="596"/>
        <v>6735.55</v>
      </c>
      <c r="E1154" s="116">
        <f t="shared" si="609"/>
        <v>6773.27</v>
      </c>
      <c r="F1154" s="117">
        <f t="shared" si="610"/>
        <v>45282</v>
      </c>
      <c r="G1154" s="118">
        <f t="shared" si="588"/>
        <v>5.6001365886972909E-3</v>
      </c>
      <c r="H1154" s="119">
        <f t="shared" si="602"/>
        <v>45342</v>
      </c>
      <c r="I1154" s="119">
        <f t="shared" si="589"/>
        <v>45342</v>
      </c>
      <c r="J1154" s="120">
        <f t="shared" si="597"/>
        <v>19</v>
      </c>
      <c r="K1154" s="120">
        <f t="shared" si="611"/>
        <v>13</v>
      </c>
      <c r="L1154" s="8">
        <f t="shared" si="598"/>
        <v>1.00382829</v>
      </c>
      <c r="M1154" s="121">
        <f t="shared" si="612"/>
        <v>1.00280046</v>
      </c>
      <c r="N1154" s="121">
        <f t="shared" si="606"/>
        <v>1.2673910529844425</v>
      </c>
      <c r="O1154" s="114">
        <f t="shared" si="608"/>
        <v>1.2722429900000001</v>
      </c>
      <c r="P1154" s="114">
        <f t="shared" si="590"/>
        <v>848.18890391000002</v>
      </c>
      <c r="Q1154" s="11">
        <f t="shared" si="603"/>
        <v>0</v>
      </c>
      <c r="R1154" s="30">
        <f t="shared" si="599"/>
        <v>0</v>
      </c>
      <c r="S1154" s="8">
        <f t="shared" si="591"/>
        <v>0</v>
      </c>
      <c r="T1154" s="123">
        <f t="shared" si="600"/>
        <v>8.5599999999999996E-2</v>
      </c>
      <c r="U1154" s="122">
        <f t="shared" si="607"/>
        <v>13</v>
      </c>
      <c r="V1154" s="122">
        <v>252</v>
      </c>
      <c r="W1154" s="121">
        <f t="shared" si="592"/>
        <v>1.004246</v>
      </c>
      <c r="X1154" s="114">
        <f t="shared" si="593"/>
        <v>3.60141008</v>
      </c>
      <c r="Y1154" s="114">
        <f t="shared" si="594"/>
        <v>0</v>
      </c>
      <c r="Z1154" s="126" t="str">
        <f t="shared" si="604"/>
        <v>A+J=</v>
      </c>
      <c r="AA1154" s="119">
        <f t="shared" si="605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3">
        <f t="shared" si="595"/>
        <v>45331</v>
      </c>
      <c r="B1155" s="114">
        <f t="shared" si="587"/>
        <v>852.31845282999996</v>
      </c>
      <c r="C1155" s="114">
        <f t="shared" si="601"/>
        <v>666.68781874000001</v>
      </c>
      <c r="D1155" s="115">
        <f t="shared" si="596"/>
        <v>6735.55</v>
      </c>
      <c r="E1155" s="116">
        <f t="shared" si="609"/>
        <v>6773.27</v>
      </c>
      <c r="F1155" s="117">
        <f t="shared" si="610"/>
        <v>45282</v>
      </c>
      <c r="G1155" s="118">
        <f t="shared" si="588"/>
        <v>5.6001365886972909E-3</v>
      </c>
      <c r="H1155" s="119">
        <f t="shared" si="602"/>
        <v>45342</v>
      </c>
      <c r="I1155" s="119">
        <f t="shared" si="589"/>
        <v>45342</v>
      </c>
      <c r="J1155" s="120">
        <f t="shared" si="597"/>
        <v>19</v>
      </c>
      <c r="K1155" s="120">
        <f t="shared" si="611"/>
        <v>14</v>
      </c>
      <c r="L1155" s="8">
        <f t="shared" si="598"/>
        <v>1.00412338</v>
      </c>
      <c r="M1155" s="121">
        <f t="shared" si="612"/>
        <v>1.00280046</v>
      </c>
      <c r="N1155" s="121">
        <f t="shared" si="606"/>
        <v>1.2673910529844425</v>
      </c>
      <c r="O1155" s="114">
        <f t="shared" si="608"/>
        <v>1.27261698</v>
      </c>
      <c r="P1155" s="114">
        <f t="shared" si="590"/>
        <v>848.43823848</v>
      </c>
      <c r="Q1155" s="11">
        <f t="shared" si="603"/>
        <v>0</v>
      </c>
      <c r="R1155" s="30">
        <f t="shared" si="599"/>
        <v>0</v>
      </c>
      <c r="S1155" s="8">
        <f t="shared" si="591"/>
        <v>0</v>
      </c>
      <c r="T1155" s="123">
        <f t="shared" si="600"/>
        <v>8.5599999999999996E-2</v>
      </c>
      <c r="U1155" s="122">
        <f t="shared" si="607"/>
        <v>14</v>
      </c>
      <c r="V1155" s="122">
        <v>252</v>
      </c>
      <c r="W1155" s="121">
        <f t="shared" si="592"/>
        <v>1.0045733610000001</v>
      </c>
      <c r="X1155" s="114">
        <f t="shared" si="593"/>
        <v>3.8802143500000001</v>
      </c>
      <c r="Y1155" s="114">
        <f t="shared" si="594"/>
        <v>0</v>
      </c>
      <c r="Z1155" s="126" t="str">
        <f t="shared" si="604"/>
        <v>A+J=</v>
      </c>
      <c r="AA1155" s="119">
        <f t="shared" si="605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3">
        <f t="shared" si="595"/>
        <v>45332</v>
      </c>
      <c r="B1156" s="114">
        <f t="shared" si="587"/>
        <v>852.84692612000003</v>
      </c>
      <c r="C1156" s="114">
        <f t="shared" si="601"/>
        <v>666.68781874000001</v>
      </c>
      <c r="D1156" s="115">
        <f t="shared" si="596"/>
        <v>6735.55</v>
      </c>
      <c r="E1156" s="116">
        <f t="shared" si="609"/>
        <v>6773.27</v>
      </c>
      <c r="F1156" s="117">
        <f t="shared" si="610"/>
        <v>45282</v>
      </c>
      <c r="G1156" s="118">
        <f t="shared" si="588"/>
        <v>5.6001365886972909E-3</v>
      </c>
      <c r="H1156" s="119">
        <f t="shared" si="602"/>
        <v>45342</v>
      </c>
      <c r="I1156" s="119">
        <f t="shared" si="589"/>
        <v>45342</v>
      </c>
      <c r="J1156" s="120">
        <f t="shared" si="597"/>
        <v>19</v>
      </c>
      <c r="K1156" s="120">
        <f t="shared" si="611"/>
        <v>15</v>
      </c>
      <c r="L1156" s="8">
        <f t="shared" si="598"/>
        <v>1.00441856</v>
      </c>
      <c r="M1156" s="121">
        <f t="shared" si="612"/>
        <v>1.00280046</v>
      </c>
      <c r="N1156" s="121">
        <f t="shared" si="606"/>
        <v>1.2673910529844425</v>
      </c>
      <c r="O1156" s="114">
        <f t="shared" si="608"/>
        <v>1.2729910900000001</v>
      </c>
      <c r="P1156" s="114">
        <f t="shared" si="590"/>
        <v>848.68765306</v>
      </c>
      <c r="Q1156" s="11">
        <f t="shared" si="603"/>
        <v>0</v>
      </c>
      <c r="R1156" s="30">
        <f t="shared" si="599"/>
        <v>0</v>
      </c>
      <c r="S1156" s="8">
        <f t="shared" si="591"/>
        <v>0</v>
      </c>
      <c r="T1156" s="123">
        <f t="shared" si="600"/>
        <v>8.5599999999999996E-2</v>
      </c>
      <c r="U1156" s="122">
        <f t="shared" si="607"/>
        <v>15</v>
      </c>
      <c r="V1156" s="122">
        <v>252</v>
      </c>
      <c r="W1156" s="121">
        <f t="shared" si="592"/>
        <v>1.0049008290000001</v>
      </c>
      <c r="X1156" s="114">
        <f t="shared" si="593"/>
        <v>4.1592730600000003</v>
      </c>
      <c r="Y1156" s="114">
        <f t="shared" si="594"/>
        <v>0</v>
      </c>
      <c r="Z1156" s="126" t="str">
        <f t="shared" si="604"/>
        <v>A+J=</v>
      </c>
      <c r="AA1156" s="119">
        <f t="shared" si="605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3">
        <f t="shared" si="595"/>
        <v>45333</v>
      </c>
      <c r="B1157" s="114">
        <f t="shared" si="587"/>
        <v>852.84692612000003</v>
      </c>
      <c r="C1157" s="114">
        <f t="shared" si="601"/>
        <v>666.68781874000001</v>
      </c>
      <c r="D1157" s="115">
        <f t="shared" si="596"/>
        <v>6735.55</v>
      </c>
      <c r="E1157" s="116">
        <f t="shared" si="609"/>
        <v>6773.27</v>
      </c>
      <c r="F1157" s="117">
        <f t="shared" si="610"/>
        <v>45282</v>
      </c>
      <c r="G1157" s="118">
        <f t="shared" si="588"/>
        <v>5.6001365886972909E-3</v>
      </c>
      <c r="H1157" s="119">
        <f t="shared" si="602"/>
        <v>45342</v>
      </c>
      <c r="I1157" s="119">
        <f t="shared" si="589"/>
        <v>45342</v>
      </c>
      <c r="J1157" s="120">
        <f t="shared" si="597"/>
        <v>19</v>
      </c>
      <c r="K1157" s="120">
        <f t="shared" si="611"/>
        <v>15</v>
      </c>
      <c r="L1157" s="8">
        <f t="shared" si="598"/>
        <v>1.00441856</v>
      </c>
      <c r="M1157" s="121">
        <f t="shared" si="612"/>
        <v>1.00280046</v>
      </c>
      <c r="N1157" s="121">
        <f t="shared" si="606"/>
        <v>1.2673910529844425</v>
      </c>
      <c r="O1157" s="114">
        <f t="shared" si="608"/>
        <v>1.2729910900000001</v>
      </c>
      <c r="P1157" s="114">
        <f t="shared" si="590"/>
        <v>848.68765306</v>
      </c>
      <c r="Q1157" s="11">
        <f t="shared" si="603"/>
        <v>0</v>
      </c>
      <c r="R1157" s="30">
        <f t="shared" si="599"/>
        <v>0</v>
      </c>
      <c r="S1157" s="8">
        <f t="shared" si="591"/>
        <v>0</v>
      </c>
      <c r="T1157" s="123">
        <f t="shared" si="600"/>
        <v>8.5599999999999996E-2</v>
      </c>
      <c r="U1157" s="122">
        <f t="shared" si="607"/>
        <v>15</v>
      </c>
      <c r="V1157" s="122">
        <v>252</v>
      </c>
      <c r="W1157" s="121">
        <f t="shared" si="592"/>
        <v>1.0049008290000001</v>
      </c>
      <c r="X1157" s="114">
        <f t="shared" si="593"/>
        <v>4.1592730600000003</v>
      </c>
      <c r="Y1157" s="114">
        <f t="shared" si="594"/>
        <v>0</v>
      </c>
      <c r="Z1157" s="126" t="str">
        <f t="shared" si="604"/>
        <v>A+J=</v>
      </c>
      <c r="AA1157" s="119">
        <f t="shared" si="605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3">
        <f t="shared" si="595"/>
        <v>45334</v>
      </c>
      <c r="B1158" s="114">
        <f t="shared" si="587"/>
        <v>852.84692612000003</v>
      </c>
      <c r="C1158" s="114">
        <f t="shared" si="601"/>
        <v>666.68781874000001</v>
      </c>
      <c r="D1158" s="115">
        <f t="shared" si="596"/>
        <v>6735.55</v>
      </c>
      <c r="E1158" s="116">
        <f t="shared" si="609"/>
        <v>6773.27</v>
      </c>
      <c r="F1158" s="117">
        <f t="shared" si="610"/>
        <v>45282</v>
      </c>
      <c r="G1158" s="118">
        <f t="shared" si="588"/>
        <v>5.6001365886972909E-3</v>
      </c>
      <c r="H1158" s="119">
        <f t="shared" si="602"/>
        <v>45342</v>
      </c>
      <c r="I1158" s="119">
        <f t="shared" si="589"/>
        <v>45342</v>
      </c>
      <c r="J1158" s="120">
        <f t="shared" si="597"/>
        <v>19</v>
      </c>
      <c r="K1158" s="120">
        <f t="shared" si="611"/>
        <v>15</v>
      </c>
      <c r="L1158" s="8">
        <f t="shared" si="598"/>
        <v>1.00441856</v>
      </c>
      <c r="M1158" s="121">
        <f t="shared" si="612"/>
        <v>1.00280046</v>
      </c>
      <c r="N1158" s="121">
        <f t="shared" si="606"/>
        <v>1.2673910529844425</v>
      </c>
      <c r="O1158" s="114">
        <f t="shared" si="608"/>
        <v>1.2729910900000001</v>
      </c>
      <c r="P1158" s="114">
        <f t="shared" si="590"/>
        <v>848.68765306</v>
      </c>
      <c r="Q1158" s="11">
        <f t="shared" si="603"/>
        <v>0</v>
      </c>
      <c r="R1158" s="30">
        <f t="shared" si="599"/>
        <v>0</v>
      </c>
      <c r="S1158" s="8">
        <f t="shared" si="591"/>
        <v>0</v>
      </c>
      <c r="T1158" s="123">
        <f t="shared" si="600"/>
        <v>8.5599999999999996E-2</v>
      </c>
      <c r="U1158" s="122">
        <f t="shared" si="607"/>
        <v>15</v>
      </c>
      <c r="V1158" s="122">
        <v>252</v>
      </c>
      <c r="W1158" s="121">
        <f t="shared" si="592"/>
        <v>1.0049008290000001</v>
      </c>
      <c r="X1158" s="114">
        <f t="shared" si="593"/>
        <v>4.1592730600000003</v>
      </c>
      <c r="Y1158" s="114">
        <f t="shared" si="594"/>
        <v>0</v>
      </c>
      <c r="Z1158" s="126" t="str">
        <f t="shared" si="604"/>
        <v>A+J=</v>
      </c>
      <c r="AA1158" s="119">
        <f t="shared" si="605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3">
        <f t="shared" si="595"/>
        <v>45335</v>
      </c>
      <c r="B1159" s="114">
        <f t="shared" si="587"/>
        <v>852.84692612000003</v>
      </c>
      <c r="C1159" s="114">
        <f t="shared" si="601"/>
        <v>666.68781874000001</v>
      </c>
      <c r="D1159" s="115">
        <f t="shared" si="596"/>
        <v>6735.55</v>
      </c>
      <c r="E1159" s="116">
        <f t="shared" si="609"/>
        <v>6773.27</v>
      </c>
      <c r="F1159" s="117">
        <f t="shared" si="610"/>
        <v>45282</v>
      </c>
      <c r="G1159" s="118">
        <f t="shared" si="588"/>
        <v>5.6001365886972909E-3</v>
      </c>
      <c r="H1159" s="119">
        <f t="shared" si="602"/>
        <v>45342</v>
      </c>
      <c r="I1159" s="119">
        <f t="shared" si="589"/>
        <v>45342</v>
      </c>
      <c r="J1159" s="120">
        <f t="shared" si="597"/>
        <v>19</v>
      </c>
      <c r="K1159" s="120">
        <f t="shared" si="611"/>
        <v>15</v>
      </c>
      <c r="L1159" s="8">
        <f t="shared" si="598"/>
        <v>1.00441856</v>
      </c>
      <c r="M1159" s="121">
        <f t="shared" si="612"/>
        <v>1.00280046</v>
      </c>
      <c r="N1159" s="121">
        <f t="shared" si="606"/>
        <v>1.2673910529844425</v>
      </c>
      <c r="O1159" s="114">
        <f t="shared" si="608"/>
        <v>1.2729910900000001</v>
      </c>
      <c r="P1159" s="114">
        <f t="shared" si="590"/>
        <v>848.68765306</v>
      </c>
      <c r="Q1159" s="11">
        <f t="shared" si="603"/>
        <v>0</v>
      </c>
      <c r="R1159" s="30">
        <f t="shared" si="599"/>
        <v>0</v>
      </c>
      <c r="S1159" s="8">
        <f t="shared" si="591"/>
        <v>0</v>
      </c>
      <c r="T1159" s="123">
        <f t="shared" si="600"/>
        <v>8.5599999999999996E-2</v>
      </c>
      <c r="U1159" s="122">
        <f t="shared" si="607"/>
        <v>15</v>
      </c>
      <c r="V1159" s="122">
        <v>252</v>
      </c>
      <c r="W1159" s="121">
        <f t="shared" si="592"/>
        <v>1.0049008290000001</v>
      </c>
      <c r="X1159" s="114">
        <f t="shared" si="593"/>
        <v>4.1592730600000003</v>
      </c>
      <c r="Y1159" s="114">
        <f t="shared" si="594"/>
        <v>0</v>
      </c>
      <c r="Z1159" s="126" t="str">
        <f t="shared" si="604"/>
        <v>A+J=</v>
      </c>
      <c r="AA1159" s="119">
        <f t="shared" si="605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3">
        <f t="shared" si="595"/>
        <v>45336</v>
      </c>
      <c r="B1160" s="114">
        <f t="shared" si="587"/>
        <v>852.84692612000003</v>
      </c>
      <c r="C1160" s="114">
        <f t="shared" si="601"/>
        <v>666.68781874000001</v>
      </c>
      <c r="D1160" s="115">
        <f t="shared" si="596"/>
        <v>6735.55</v>
      </c>
      <c r="E1160" s="116">
        <f t="shared" si="609"/>
        <v>6773.27</v>
      </c>
      <c r="F1160" s="117">
        <f t="shared" si="610"/>
        <v>45282</v>
      </c>
      <c r="G1160" s="118">
        <f t="shared" si="588"/>
        <v>5.6001365886972909E-3</v>
      </c>
      <c r="H1160" s="119">
        <f t="shared" si="602"/>
        <v>45342</v>
      </c>
      <c r="I1160" s="119">
        <f t="shared" si="589"/>
        <v>45342</v>
      </c>
      <c r="J1160" s="120">
        <f t="shared" si="597"/>
        <v>19</v>
      </c>
      <c r="K1160" s="120">
        <f t="shared" si="611"/>
        <v>15</v>
      </c>
      <c r="L1160" s="8">
        <f t="shared" si="598"/>
        <v>1.00441856</v>
      </c>
      <c r="M1160" s="121">
        <f t="shared" si="612"/>
        <v>1.00280046</v>
      </c>
      <c r="N1160" s="121">
        <f t="shared" si="606"/>
        <v>1.2673910529844425</v>
      </c>
      <c r="O1160" s="114">
        <f t="shared" si="608"/>
        <v>1.2729910900000001</v>
      </c>
      <c r="P1160" s="114">
        <f t="shared" si="590"/>
        <v>848.68765306</v>
      </c>
      <c r="Q1160" s="11">
        <f t="shared" si="603"/>
        <v>0</v>
      </c>
      <c r="R1160" s="30">
        <f t="shared" si="599"/>
        <v>0</v>
      </c>
      <c r="S1160" s="8">
        <f t="shared" si="591"/>
        <v>0</v>
      </c>
      <c r="T1160" s="123">
        <f t="shared" si="600"/>
        <v>8.5599999999999996E-2</v>
      </c>
      <c r="U1160" s="122">
        <f t="shared" si="607"/>
        <v>15</v>
      </c>
      <c r="V1160" s="122">
        <v>252</v>
      </c>
      <c r="W1160" s="121">
        <f t="shared" si="592"/>
        <v>1.0049008290000001</v>
      </c>
      <c r="X1160" s="114">
        <f t="shared" si="593"/>
        <v>4.1592730600000003</v>
      </c>
      <c r="Y1160" s="114">
        <f t="shared" si="594"/>
        <v>0</v>
      </c>
      <c r="Z1160" s="126" t="str">
        <f t="shared" si="604"/>
        <v>A+J=</v>
      </c>
      <c r="AA1160" s="119">
        <f t="shared" si="605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3">
        <f t="shared" si="595"/>
        <v>45337</v>
      </c>
      <c r="B1161" s="114">
        <f t="shared" si="587"/>
        <v>853.37571976000004</v>
      </c>
      <c r="C1161" s="114">
        <f t="shared" si="601"/>
        <v>666.68781874000001</v>
      </c>
      <c r="D1161" s="115">
        <f t="shared" si="596"/>
        <v>6735.55</v>
      </c>
      <c r="E1161" s="116">
        <f t="shared" si="609"/>
        <v>6773.27</v>
      </c>
      <c r="F1161" s="117">
        <f t="shared" si="610"/>
        <v>45282</v>
      </c>
      <c r="G1161" s="118">
        <f t="shared" si="588"/>
        <v>5.6001365886972909E-3</v>
      </c>
      <c r="H1161" s="119">
        <f t="shared" si="602"/>
        <v>45342</v>
      </c>
      <c r="I1161" s="119">
        <f t="shared" si="589"/>
        <v>45342</v>
      </c>
      <c r="J1161" s="120">
        <f t="shared" si="597"/>
        <v>19</v>
      </c>
      <c r="K1161" s="120">
        <f t="shared" si="611"/>
        <v>16</v>
      </c>
      <c r="L1161" s="8">
        <f t="shared" si="598"/>
        <v>1.0047138200000001</v>
      </c>
      <c r="M1161" s="121">
        <f t="shared" si="612"/>
        <v>1.00280046</v>
      </c>
      <c r="N1161" s="121">
        <f t="shared" si="606"/>
        <v>1.2673910529844425</v>
      </c>
      <c r="O1161" s="114">
        <f t="shared" si="608"/>
        <v>1.2733653</v>
      </c>
      <c r="P1161" s="114">
        <f t="shared" si="590"/>
        <v>848.93713431000003</v>
      </c>
      <c r="Q1161" s="11">
        <f t="shared" si="603"/>
        <v>0</v>
      </c>
      <c r="R1161" s="30">
        <f t="shared" si="599"/>
        <v>0</v>
      </c>
      <c r="S1161" s="8">
        <f t="shared" si="591"/>
        <v>0</v>
      </c>
      <c r="T1161" s="123">
        <f t="shared" si="600"/>
        <v>8.5599999999999996E-2</v>
      </c>
      <c r="U1161" s="122">
        <f t="shared" si="607"/>
        <v>16</v>
      </c>
      <c r="V1161" s="122">
        <v>252</v>
      </c>
      <c r="W1161" s="121">
        <f t="shared" si="592"/>
        <v>1.005228403</v>
      </c>
      <c r="X1161" s="114">
        <f t="shared" si="593"/>
        <v>4.4385854499999997</v>
      </c>
      <c r="Y1161" s="114">
        <f t="shared" si="594"/>
        <v>0</v>
      </c>
      <c r="Z1161" s="126" t="str">
        <f t="shared" si="604"/>
        <v>A+J=</v>
      </c>
      <c r="AA1161" s="119">
        <f t="shared" si="605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3">
        <f t="shared" si="595"/>
        <v>45338</v>
      </c>
      <c r="B1162" s="114">
        <f t="shared" ref="B1162:B1225" si="613">(P1162+X1162)</f>
        <v>853.90484902000003</v>
      </c>
      <c r="C1162" s="114">
        <f t="shared" si="601"/>
        <v>666.68781874000001</v>
      </c>
      <c r="D1162" s="115">
        <f t="shared" si="596"/>
        <v>6735.55</v>
      </c>
      <c r="E1162" s="116">
        <f t="shared" si="609"/>
        <v>6773.27</v>
      </c>
      <c r="F1162" s="117">
        <f t="shared" si="610"/>
        <v>45282</v>
      </c>
      <c r="G1162" s="118">
        <f t="shared" ref="G1162:G1225" si="614">(E1162/D1162)-1</f>
        <v>5.6001365886972909E-3</v>
      </c>
      <c r="H1162" s="119">
        <f t="shared" si="602"/>
        <v>45342</v>
      </c>
      <c r="I1162" s="119">
        <f t="shared" ref="I1162:I1225" si="615">IF(A1162&gt;I1161,H1162,I1161)</f>
        <v>45342</v>
      </c>
      <c r="J1162" s="120">
        <f t="shared" si="597"/>
        <v>19</v>
      </c>
      <c r="K1162" s="120">
        <f t="shared" si="611"/>
        <v>17</v>
      </c>
      <c r="L1162" s="8">
        <f t="shared" si="598"/>
        <v>1.0050091699999999</v>
      </c>
      <c r="M1162" s="121">
        <f t="shared" si="612"/>
        <v>1.00280046</v>
      </c>
      <c r="N1162" s="121">
        <f t="shared" si="606"/>
        <v>1.2673910529844425</v>
      </c>
      <c r="O1162" s="114">
        <f t="shared" si="608"/>
        <v>1.2737396299999999</v>
      </c>
      <c r="P1162" s="114">
        <f t="shared" ref="P1162:P1225" si="616">TRUNC(C1162*O1162,8)</f>
        <v>849.18669555999998</v>
      </c>
      <c r="Q1162" s="11">
        <f t="shared" si="603"/>
        <v>0</v>
      </c>
      <c r="R1162" s="30">
        <f t="shared" si="599"/>
        <v>0</v>
      </c>
      <c r="S1162" s="8">
        <f t="shared" ref="S1162:S1225" si="617">IF(R1162&gt;0,TRUNC(R1162*P1162,8),0)</f>
        <v>0</v>
      </c>
      <c r="T1162" s="123">
        <f t="shared" si="600"/>
        <v>8.5599999999999996E-2</v>
      </c>
      <c r="U1162" s="122">
        <f t="shared" si="607"/>
        <v>17</v>
      </c>
      <c r="V1162" s="122">
        <v>252</v>
      </c>
      <c r="W1162" s="121">
        <f t="shared" ref="W1162:W1225" si="618">ROUND((1+T1162)^TRUNC((U1162/V1162),9),9)</f>
        <v>1.005556085</v>
      </c>
      <c r="X1162" s="114">
        <f t="shared" ref="X1162:X1225" si="619">TRUNC((P1162*(W1162-1)),8)</f>
        <v>4.7181534599999999</v>
      </c>
      <c r="Y1162" s="114">
        <f t="shared" ref="Y1162:Y1225" si="620">IF(Q1162&gt;0,S1162+X1162,0)</f>
        <v>0</v>
      </c>
      <c r="Z1162" s="126" t="str">
        <f t="shared" si="604"/>
        <v>A+J=</v>
      </c>
      <c r="AA1162" s="119">
        <f t="shared" si="605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3">
        <f t="shared" ref="A1163:A1226" si="621">(A1162+1)</f>
        <v>45339</v>
      </c>
      <c r="B1163" s="114">
        <f t="shared" si="613"/>
        <v>854.43429892000006</v>
      </c>
      <c r="C1163" s="114">
        <f t="shared" si="601"/>
        <v>666.68781874000001</v>
      </c>
      <c r="D1163" s="115">
        <f t="shared" ref="D1163:D1226" si="622">IF(E1163=E1162,D1162,E1162)</f>
        <v>6735.55</v>
      </c>
      <c r="E1163" s="116">
        <f t="shared" si="609"/>
        <v>6773.27</v>
      </c>
      <c r="F1163" s="117">
        <f t="shared" si="610"/>
        <v>45282</v>
      </c>
      <c r="G1163" s="118">
        <f t="shared" si="614"/>
        <v>5.6001365886972909E-3</v>
      </c>
      <c r="H1163" s="119">
        <f t="shared" si="602"/>
        <v>45342</v>
      </c>
      <c r="I1163" s="119">
        <f t="shared" si="615"/>
        <v>45342</v>
      </c>
      <c r="J1163" s="120">
        <f t="shared" ref="J1163:J1226" si="623">IF(I1163=I1162,J1162,NETWORKDAYS(I1162,I1163,$AD$176:$AD$502)-1)</f>
        <v>19</v>
      </c>
      <c r="K1163" s="120">
        <f t="shared" si="611"/>
        <v>18</v>
      </c>
      <c r="L1163" s="8">
        <f t="shared" ref="L1163:L1226" si="624">IF(E1163&lt;D1163,1,TRUNC((E1163/D1163)^TRUNC((K1163/J1163),9),8))</f>
        <v>1.00530461</v>
      </c>
      <c r="M1163" s="121">
        <f t="shared" si="612"/>
        <v>1.00280046</v>
      </c>
      <c r="N1163" s="121">
        <f t="shared" si="606"/>
        <v>1.2673910529844425</v>
      </c>
      <c r="O1163" s="114">
        <f t="shared" si="608"/>
        <v>1.27411406</v>
      </c>
      <c r="P1163" s="114">
        <f t="shared" si="616"/>
        <v>849.43632348000006</v>
      </c>
      <c r="Q1163" s="11">
        <f t="shared" si="603"/>
        <v>0</v>
      </c>
      <c r="R1163" s="30">
        <f t="shared" ref="R1163:R1226" si="625">IF(Q1163&gt;0,VLOOKUP($A1163,$AD$10:$AI$170,6),0)</f>
        <v>0</v>
      </c>
      <c r="S1163" s="8">
        <f t="shared" si="617"/>
        <v>0</v>
      </c>
      <c r="T1163" s="123">
        <f t="shared" ref="T1163:T1226" si="626">(T1162)</f>
        <v>8.5599999999999996E-2</v>
      </c>
      <c r="U1163" s="122">
        <f t="shared" si="607"/>
        <v>18</v>
      </c>
      <c r="V1163" s="122">
        <v>252</v>
      </c>
      <c r="W1163" s="121">
        <f t="shared" si="618"/>
        <v>1.0058838729999999</v>
      </c>
      <c r="X1163" s="114">
        <f t="shared" si="619"/>
        <v>4.9979754400000003</v>
      </c>
      <c r="Y1163" s="114">
        <f t="shared" si="620"/>
        <v>0</v>
      </c>
      <c r="Z1163" s="126" t="str">
        <f t="shared" si="604"/>
        <v>A+J=</v>
      </c>
      <c r="AA1163" s="119">
        <f t="shared" si="605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3">
        <f t="shared" si="621"/>
        <v>45340</v>
      </c>
      <c r="B1164" s="114">
        <f t="shared" si="613"/>
        <v>854.43429892000006</v>
      </c>
      <c r="C1164" s="114">
        <f t="shared" ref="C1164:C1227" si="627">TRUNC(IF(Q1163&gt;0,VLOOKUP(A1163,$AD$12:$AE$170,2),C1163),8)</f>
        <v>666.68781874000001</v>
      </c>
      <c r="D1164" s="115">
        <f t="shared" si="622"/>
        <v>6735.55</v>
      </c>
      <c r="E1164" s="116">
        <f t="shared" si="609"/>
        <v>6773.27</v>
      </c>
      <c r="F1164" s="117">
        <f t="shared" si="610"/>
        <v>45282</v>
      </c>
      <c r="G1164" s="118">
        <f t="shared" si="614"/>
        <v>5.6001365886972909E-3</v>
      </c>
      <c r="H1164" s="119">
        <f t="shared" ref="H1164:H1227" si="628">IF(DAY(A1164)=H$9,VLOOKUP(A1164,AH$118:AN$450,4),H1163)</f>
        <v>45342</v>
      </c>
      <c r="I1164" s="119">
        <f t="shared" si="615"/>
        <v>45342</v>
      </c>
      <c r="J1164" s="120">
        <f t="shared" si="623"/>
        <v>19</v>
      </c>
      <c r="K1164" s="120">
        <f t="shared" si="611"/>
        <v>18</v>
      </c>
      <c r="L1164" s="8">
        <f t="shared" si="624"/>
        <v>1.00530461</v>
      </c>
      <c r="M1164" s="121">
        <f t="shared" si="612"/>
        <v>1.00280046</v>
      </c>
      <c r="N1164" s="121">
        <f t="shared" si="606"/>
        <v>1.2673910529844425</v>
      </c>
      <c r="O1164" s="114">
        <f t="shared" si="608"/>
        <v>1.27411406</v>
      </c>
      <c r="P1164" s="114">
        <f t="shared" si="616"/>
        <v>849.43632348000006</v>
      </c>
      <c r="Q1164" s="11">
        <f t="shared" ref="Q1164:Q1227" si="629">IF(VLOOKUP(A1164,AD$10:AK$170,8)=VLOOKUP(A1163,AD$10:AK$170,8),0,VLOOKUP(A1164,AD$10:AK$170,8))</f>
        <v>0</v>
      </c>
      <c r="R1164" s="30">
        <f t="shared" si="625"/>
        <v>0</v>
      </c>
      <c r="S1164" s="8">
        <f t="shared" si="617"/>
        <v>0</v>
      </c>
      <c r="T1164" s="123">
        <f t="shared" si="626"/>
        <v>8.5599999999999996E-2</v>
      </c>
      <c r="U1164" s="122">
        <f t="shared" si="607"/>
        <v>18</v>
      </c>
      <c r="V1164" s="122">
        <v>252</v>
      </c>
      <c r="W1164" s="121">
        <f t="shared" si="618"/>
        <v>1.0058838729999999</v>
      </c>
      <c r="X1164" s="114">
        <f t="shared" si="619"/>
        <v>4.9979754400000003</v>
      </c>
      <c r="Y1164" s="114">
        <f t="shared" si="620"/>
        <v>0</v>
      </c>
      <c r="Z1164" s="126" t="str">
        <f t="shared" ref="Z1164:Z1227" si="630">IF($Q1163&gt;0,VLOOKUP($A1163,$AD$10:$AM$170,9),Z1163)</f>
        <v>A+J=</v>
      </c>
      <c r="AA1164" s="119">
        <f t="shared" ref="AA1164:AA1227" si="631">IF($Q1163&gt;0,VLOOKUP($A1163,$AD$10:$AM$170,10),AA1163)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3">
        <f t="shared" si="621"/>
        <v>45341</v>
      </c>
      <c r="B1165" s="114">
        <f t="shared" si="613"/>
        <v>854.43429892000006</v>
      </c>
      <c r="C1165" s="114">
        <f t="shared" si="627"/>
        <v>666.68781874000001</v>
      </c>
      <c r="D1165" s="115">
        <f t="shared" si="622"/>
        <v>6735.55</v>
      </c>
      <c r="E1165" s="116">
        <f t="shared" si="609"/>
        <v>6773.27</v>
      </c>
      <c r="F1165" s="117">
        <f t="shared" si="610"/>
        <v>45282</v>
      </c>
      <c r="G1165" s="118">
        <f t="shared" si="614"/>
        <v>5.6001365886972909E-3</v>
      </c>
      <c r="H1165" s="119">
        <f t="shared" si="628"/>
        <v>45342</v>
      </c>
      <c r="I1165" s="119">
        <f t="shared" si="615"/>
        <v>45342</v>
      </c>
      <c r="J1165" s="120">
        <f t="shared" si="623"/>
        <v>19</v>
      </c>
      <c r="K1165" s="120">
        <f t="shared" si="611"/>
        <v>18</v>
      </c>
      <c r="L1165" s="8">
        <f t="shared" si="624"/>
        <v>1.00530461</v>
      </c>
      <c r="M1165" s="121">
        <f t="shared" si="612"/>
        <v>1.00280046</v>
      </c>
      <c r="N1165" s="121">
        <f t="shared" si="606"/>
        <v>1.2673910529844425</v>
      </c>
      <c r="O1165" s="114">
        <f t="shared" si="608"/>
        <v>1.27411406</v>
      </c>
      <c r="P1165" s="114">
        <f t="shared" si="616"/>
        <v>849.43632348000006</v>
      </c>
      <c r="Q1165" s="11">
        <f t="shared" si="629"/>
        <v>0</v>
      </c>
      <c r="R1165" s="30">
        <f t="shared" si="625"/>
        <v>0</v>
      </c>
      <c r="S1165" s="8">
        <f t="shared" si="617"/>
        <v>0</v>
      </c>
      <c r="T1165" s="123">
        <f t="shared" si="626"/>
        <v>8.5599999999999996E-2</v>
      </c>
      <c r="U1165" s="122">
        <f t="shared" si="607"/>
        <v>18</v>
      </c>
      <c r="V1165" s="122">
        <v>252</v>
      </c>
      <c r="W1165" s="121">
        <f t="shared" si="618"/>
        <v>1.0058838729999999</v>
      </c>
      <c r="X1165" s="114">
        <f t="shared" si="619"/>
        <v>4.9979754400000003</v>
      </c>
      <c r="Y1165" s="114">
        <f t="shared" si="620"/>
        <v>0</v>
      </c>
      <c r="Z1165" s="126" t="str">
        <f t="shared" si="630"/>
        <v>A+J=</v>
      </c>
      <c r="AA1165" s="119">
        <f t="shared" si="631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3">
        <f t="shared" si="621"/>
        <v>45342</v>
      </c>
      <c r="B1166" s="114">
        <f t="shared" si="613"/>
        <v>854.96407719000001</v>
      </c>
      <c r="C1166" s="114">
        <f t="shared" si="627"/>
        <v>666.68781874000001</v>
      </c>
      <c r="D1166" s="115">
        <f t="shared" si="622"/>
        <v>6735.55</v>
      </c>
      <c r="E1166" s="116">
        <f t="shared" si="609"/>
        <v>6773.27</v>
      </c>
      <c r="F1166" s="117">
        <f t="shared" si="610"/>
        <v>45282</v>
      </c>
      <c r="G1166" s="118">
        <f t="shared" si="614"/>
        <v>5.6001365886972909E-3</v>
      </c>
      <c r="H1166" s="119">
        <f t="shared" si="628"/>
        <v>45371</v>
      </c>
      <c r="I1166" s="119">
        <f t="shared" si="615"/>
        <v>45342</v>
      </c>
      <c r="J1166" s="120">
        <f t="shared" si="623"/>
        <v>19</v>
      </c>
      <c r="K1166" s="120">
        <f t="shared" si="611"/>
        <v>19</v>
      </c>
      <c r="L1166" s="8">
        <f t="shared" si="624"/>
        <v>1.0056001299999999</v>
      </c>
      <c r="M1166" s="121">
        <f t="shared" si="612"/>
        <v>1.00280046</v>
      </c>
      <c r="N1166" s="121">
        <f t="shared" si="606"/>
        <v>1.2673910529844425</v>
      </c>
      <c r="O1166" s="114">
        <f t="shared" si="608"/>
        <v>1.2744886</v>
      </c>
      <c r="P1166" s="114">
        <f t="shared" si="616"/>
        <v>849.68602473999999</v>
      </c>
      <c r="Q1166" s="11">
        <f t="shared" si="629"/>
        <v>38</v>
      </c>
      <c r="R1166" s="30">
        <f t="shared" si="625"/>
        <v>4.0959000000000002E-2</v>
      </c>
      <c r="S1166" s="8">
        <f t="shared" si="617"/>
        <v>34.802289879999996</v>
      </c>
      <c r="T1166" s="123">
        <f t="shared" si="626"/>
        <v>8.5599999999999996E-2</v>
      </c>
      <c r="U1166" s="122">
        <f t="shared" si="607"/>
        <v>19</v>
      </c>
      <c r="V1166" s="122">
        <v>252</v>
      </c>
      <c r="W1166" s="121">
        <f t="shared" si="618"/>
        <v>1.006211768</v>
      </c>
      <c r="X1166" s="114">
        <f t="shared" si="619"/>
        <v>5.2780524499999997</v>
      </c>
      <c r="Y1166" s="114">
        <f t="shared" si="620"/>
        <v>40.080342329999993</v>
      </c>
      <c r="Z1166" s="126" t="str">
        <f t="shared" si="630"/>
        <v>A+J=</v>
      </c>
      <c r="AA1166" s="119">
        <f t="shared" si="631"/>
        <v>45342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3">
        <f t="shared" si="621"/>
        <v>45343</v>
      </c>
      <c r="B1167" s="114">
        <f t="shared" si="613"/>
        <v>815.31207974000006</v>
      </c>
      <c r="C1167" s="114">
        <f t="shared" si="627"/>
        <v>639.38095238000005</v>
      </c>
      <c r="D1167" s="115">
        <f t="shared" si="622"/>
        <v>6773.27</v>
      </c>
      <c r="E1167" s="116">
        <f t="shared" si="609"/>
        <v>6801.72</v>
      </c>
      <c r="F1167" s="117">
        <f t="shared" si="610"/>
        <v>45311</v>
      </c>
      <c r="G1167" s="118">
        <f t="shared" si="614"/>
        <v>4.2003345503722755E-3</v>
      </c>
      <c r="H1167" s="119">
        <f t="shared" si="628"/>
        <v>45371</v>
      </c>
      <c r="I1167" s="119">
        <f t="shared" si="615"/>
        <v>45371</v>
      </c>
      <c r="J1167" s="120">
        <f t="shared" si="623"/>
        <v>21</v>
      </c>
      <c r="K1167" s="120">
        <f t="shared" si="611"/>
        <v>1</v>
      </c>
      <c r="L1167" s="8">
        <f t="shared" si="624"/>
        <v>1.0001996099999999</v>
      </c>
      <c r="M1167" s="121">
        <f t="shared" si="612"/>
        <v>1.0056001299999999</v>
      </c>
      <c r="N1167" s="121">
        <f t="shared" si="606"/>
        <v>1.2744886076419921</v>
      </c>
      <c r="O1167" s="114">
        <f t="shared" si="608"/>
        <v>1.274743</v>
      </c>
      <c r="P1167" s="114">
        <f t="shared" si="616"/>
        <v>815.04639337000003</v>
      </c>
      <c r="Q1167" s="11">
        <f t="shared" si="629"/>
        <v>0</v>
      </c>
      <c r="R1167" s="30">
        <f t="shared" si="625"/>
        <v>0</v>
      </c>
      <c r="S1167" s="8">
        <f t="shared" si="617"/>
        <v>0</v>
      </c>
      <c r="T1167" s="123">
        <f t="shared" si="626"/>
        <v>8.5599999999999996E-2</v>
      </c>
      <c r="U1167" s="122">
        <f t="shared" si="607"/>
        <v>1</v>
      </c>
      <c r="V1167" s="122">
        <v>252</v>
      </c>
      <c r="W1167" s="121">
        <f t="shared" si="618"/>
        <v>1.0003259769999999</v>
      </c>
      <c r="X1167" s="114">
        <f t="shared" si="619"/>
        <v>0.26568637000000001</v>
      </c>
      <c r="Y1167" s="114">
        <f t="shared" si="620"/>
        <v>0</v>
      </c>
      <c r="Z1167" s="126" t="str">
        <f t="shared" si="630"/>
        <v>A+J=</v>
      </c>
      <c r="AA1167" s="119">
        <f t="shared" si="631"/>
        <v>45371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3">
        <f t="shared" si="621"/>
        <v>45344</v>
      </c>
      <c r="B1168" s="114">
        <f t="shared" si="613"/>
        <v>815.74066188999996</v>
      </c>
      <c r="C1168" s="114">
        <f t="shared" si="627"/>
        <v>639.38095238000005</v>
      </c>
      <c r="D1168" s="115">
        <f t="shared" si="622"/>
        <v>6773.27</v>
      </c>
      <c r="E1168" s="116">
        <f t="shared" si="609"/>
        <v>6801.72</v>
      </c>
      <c r="F1168" s="117">
        <f t="shared" si="610"/>
        <v>45311</v>
      </c>
      <c r="G1168" s="118">
        <f t="shared" si="614"/>
        <v>4.2003345503722755E-3</v>
      </c>
      <c r="H1168" s="119">
        <f t="shared" si="628"/>
        <v>45371</v>
      </c>
      <c r="I1168" s="119">
        <f t="shared" si="615"/>
        <v>45371</v>
      </c>
      <c r="J1168" s="120">
        <f t="shared" si="623"/>
        <v>21</v>
      </c>
      <c r="K1168" s="120">
        <f t="shared" si="611"/>
        <v>2</v>
      </c>
      <c r="L1168" s="8">
        <f t="shared" si="624"/>
        <v>1.00039927</v>
      </c>
      <c r="M1168" s="121">
        <f t="shared" si="612"/>
        <v>1.0056001299999999</v>
      </c>
      <c r="N1168" s="121">
        <f t="shared" si="606"/>
        <v>1.2744886076419921</v>
      </c>
      <c r="O1168" s="114">
        <f t="shared" si="608"/>
        <v>1.27499747</v>
      </c>
      <c r="P1168" s="114">
        <f t="shared" si="616"/>
        <v>815.20909664999999</v>
      </c>
      <c r="Q1168" s="11">
        <f t="shared" si="629"/>
        <v>0</v>
      </c>
      <c r="R1168" s="30">
        <f t="shared" si="625"/>
        <v>0</v>
      </c>
      <c r="S1168" s="8">
        <f t="shared" si="617"/>
        <v>0</v>
      </c>
      <c r="T1168" s="123">
        <f t="shared" si="626"/>
        <v>8.5599999999999996E-2</v>
      </c>
      <c r="U1168" s="122">
        <f t="shared" si="607"/>
        <v>2</v>
      </c>
      <c r="V1168" s="122">
        <v>252</v>
      </c>
      <c r="W1168" s="121">
        <f t="shared" si="618"/>
        <v>1.00065206</v>
      </c>
      <c r="X1168" s="114">
        <f t="shared" si="619"/>
        <v>0.53156524000000005</v>
      </c>
      <c r="Y1168" s="114">
        <f t="shared" si="620"/>
        <v>0</v>
      </c>
      <c r="Z1168" s="126" t="str">
        <f t="shared" si="630"/>
        <v>A+J=</v>
      </c>
      <c r="AA1168" s="119">
        <f t="shared" si="631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3">
        <f t="shared" si="621"/>
        <v>45345</v>
      </c>
      <c r="B1169" s="114">
        <f t="shared" si="613"/>
        <v>816.16946297000004</v>
      </c>
      <c r="C1169" s="114">
        <f t="shared" si="627"/>
        <v>639.38095238000005</v>
      </c>
      <c r="D1169" s="115">
        <f t="shared" si="622"/>
        <v>6773.27</v>
      </c>
      <c r="E1169" s="116">
        <f t="shared" si="609"/>
        <v>6801.72</v>
      </c>
      <c r="F1169" s="117">
        <f t="shared" si="610"/>
        <v>45311</v>
      </c>
      <c r="G1169" s="118">
        <f t="shared" si="614"/>
        <v>4.2003345503722755E-3</v>
      </c>
      <c r="H1169" s="119">
        <f t="shared" si="628"/>
        <v>45371</v>
      </c>
      <c r="I1169" s="119">
        <f t="shared" si="615"/>
        <v>45371</v>
      </c>
      <c r="J1169" s="120">
        <f t="shared" si="623"/>
        <v>21</v>
      </c>
      <c r="K1169" s="120">
        <f t="shared" si="611"/>
        <v>3</v>
      </c>
      <c r="L1169" s="8">
        <f t="shared" si="624"/>
        <v>1.00059897</v>
      </c>
      <c r="M1169" s="121">
        <f t="shared" si="612"/>
        <v>1.0056001299999999</v>
      </c>
      <c r="N1169" s="121">
        <f t="shared" si="606"/>
        <v>1.2744886076419921</v>
      </c>
      <c r="O1169" s="114">
        <f t="shared" si="608"/>
        <v>1.27525198</v>
      </c>
      <c r="P1169" s="114">
        <f t="shared" si="616"/>
        <v>815.37182548999999</v>
      </c>
      <c r="Q1169" s="11">
        <f t="shared" si="629"/>
        <v>0</v>
      </c>
      <c r="R1169" s="30">
        <f t="shared" si="625"/>
        <v>0</v>
      </c>
      <c r="S1169" s="8">
        <f t="shared" si="617"/>
        <v>0</v>
      </c>
      <c r="T1169" s="123">
        <f t="shared" si="626"/>
        <v>8.5599999999999996E-2</v>
      </c>
      <c r="U1169" s="122">
        <f t="shared" si="607"/>
        <v>3</v>
      </c>
      <c r="V1169" s="122">
        <v>252</v>
      </c>
      <c r="W1169" s="121">
        <f t="shared" si="618"/>
        <v>1.00097825</v>
      </c>
      <c r="X1169" s="114">
        <f t="shared" si="619"/>
        <v>0.79763748000000001</v>
      </c>
      <c r="Y1169" s="114">
        <f t="shared" si="620"/>
        <v>0</v>
      </c>
      <c r="Z1169" s="126" t="str">
        <f t="shared" si="630"/>
        <v>A+J=</v>
      </c>
      <c r="AA1169" s="119">
        <f t="shared" si="631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3">
        <f t="shared" si="621"/>
        <v>45346</v>
      </c>
      <c r="B1170" s="114">
        <f t="shared" si="613"/>
        <v>816.59848868999995</v>
      </c>
      <c r="C1170" s="114">
        <f t="shared" si="627"/>
        <v>639.38095238000005</v>
      </c>
      <c r="D1170" s="115">
        <f t="shared" si="622"/>
        <v>6773.27</v>
      </c>
      <c r="E1170" s="116">
        <f t="shared" si="609"/>
        <v>6801.72</v>
      </c>
      <c r="F1170" s="117">
        <f t="shared" si="610"/>
        <v>45311</v>
      </c>
      <c r="G1170" s="118">
        <f t="shared" si="614"/>
        <v>4.2003345503722755E-3</v>
      </c>
      <c r="H1170" s="119">
        <f t="shared" si="628"/>
        <v>45371</v>
      </c>
      <c r="I1170" s="119">
        <f t="shared" si="615"/>
        <v>45371</v>
      </c>
      <c r="J1170" s="120">
        <f t="shared" si="623"/>
        <v>21</v>
      </c>
      <c r="K1170" s="120">
        <f t="shared" si="611"/>
        <v>4</v>
      </c>
      <c r="L1170" s="8">
        <f t="shared" si="624"/>
        <v>1.0007987</v>
      </c>
      <c r="M1170" s="121">
        <f t="shared" si="612"/>
        <v>1.0056001299999999</v>
      </c>
      <c r="N1170" s="121">
        <f t="shared" si="606"/>
        <v>1.2744886076419921</v>
      </c>
      <c r="O1170" s="114">
        <f t="shared" si="608"/>
        <v>1.2755065400000001</v>
      </c>
      <c r="P1170" s="114">
        <f t="shared" si="616"/>
        <v>815.53458631000001</v>
      </c>
      <c r="Q1170" s="11">
        <f t="shared" si="629"/>
        <v>0</v>
      </c>
      <c r="R1170" s="30">
        <f t="shared" si="625"/>
        <v>0</v>
      </c>
      <c r="S1170" s="8">
        <f t="shared" si="617"/>
        <v>0</v>
      </c>
      <c r="T1170" s="123">
        <f t="shared" si="626"/>
        <v>8.5599999999999996E-2</v>
      </c>
      <c r="U1170" s="122">
        <f t="shared" si="607"/>
        <v>4</v>
      </c>
      <c r="V1170" s="122">
        <v>252</v>
      </c>
      <c r="W1170" s="121">
        <f t="shared" si="618"/>
        <v>1.0013045460000001</v>
      </c>
      <c r="X1170" s="114">
        <f t="shared" si="619"/>
        <v>1.06390238</v>
      </c>
      <c r="Y1170" s="114">
        <f t="shared" si="620"/>
        <v>0</v>
      </c>
      <c r="Z1170" s="126" t="str">
        <f t="shared" si="630"/>
        <v>A+J=</v>
      </c>
      <c r="AA1170" s="119">
        <f t="shared" si="631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3">
        <f t="shared" si="621"/>
        <v>45347</v>
      </c>
      <c r="B1171" s="114">
        <f t="shared" si="613"/>
        <v>816.59848868999995</v>
      </c>
      <c r="C1171" s="114">
        <f t="shared" si="627"/>
        <v>639.38095238000005</v>
      </c>
      <c r="D1171" s="115">
        <f t="shared" si="622"/>
        <v>6773.27</v>
      </c>
      <c r="E1171" s="116">
        <f t="shared" si="609"/>
        <v>6801.72</v>
      </c>
      <c r="F1171" s="117">
        <f t="shared" si="610"/>
        <v>45311</v>
      </c>
      <c r="G1171" s="118">
        <f t="shared" si="614"/>
        <v>4.2003345503722755E-3</v>
      </c>
      <c r="H1171" s="119">
        <f t="shared" si="628"/>
        <v>45371</v>
      </c>
      <c r="I1171" s="119">
        <f t="shared" si="615"/>
        <v>45371</v>
      </c>
      <c r="J1171" s="120">
        <f t="shared" si="623"/>
        <v>21</v>
      </c>
      <c r="K1171" s="120">
        <f t="shared" si="611"/>
        <v>4</v>
      </c>
      <c r="L1171" s="8">
        <f t="shared" si="624"/>
        <v>1.0007987</v>
      </c>
      <c r="M1171" s="121">
        <f t="shared" si="612"/>
        <v>1.0056001299999999</v>
      </c>
      <c r="N1171" s="121">
        <f t="shared" si="606"/>
        <v>1.2744886076419921</v>
      </c>
      <c r="O1171" s="114">
        <f t="shared" si="608"/>
        <v>1.2755065400000001</v>
      </c>
      <c r="P1171" s="114">
        <f t="shared" si="616"/>
        <v>815.53458631000001</v>
      </c>
      <c r="Q1171" s="11">
        <f t="shared" si="629"/>
        <v>0</v>
      </c>
      <c r="R1171" s="30">
        <f t="shared" si="625"/>
        <v>0</v>
      </c>
      <c r="S1171" s="8">
        <f t="shared" si="617"/>
        <v>0</v>
      </c>
      <c r="T1171" s="123">
        <f t="shared" si="626"/>
        <v>8.5599999999999996E-2</v>
      </c>
      <c r="U1171" s="122">
        <f t="shared" si="607"/>
        <v>4</v>
      </c>
      <c r="V1171" s="122">
        <v>252</v>
      </c>
      <c r="W1171" s="121">
        <f t="shared" si="618"/>
        <v>1.0013045460000001</v>
      </c>
      <c r="X1171" s="114">
        <f t="shared" si="619"/>
        <v>1.06390238</v>
      </c>
      <c r="Y1171" s="114">
        <f t="shared" si="620"/>
        <v>0</v>
      </c>
      <c r="Z1171" s="126" t="str">
        <f t="shared" si="630"/>
        <v>A+J=</v>
      </c>
      <c r="AA1171" s="119">
        <f t="shared" si="631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3">
        <f t="shared" si="621"/>
        <v>45348</v>
      </c>
      <c r="B1172" s="114">
        <f t="shared" si="613"/>
        <v>816.59848868999995</v>
      </c>
      <c r="C1172" s="114">
        <f t="shared" si="627"/>
        <v>639.38095238000005</v>
      </c>
      <c r="D1172" s="115">
        <f t="shared" si="622"/>
        <v>6773.27</v>
      </c>
      <c r="E1172" s="116">
        <f t="shared" si="609"/>
        <v>6801.72</v>
      </c>
      <c r="F1172" s="117">
        <f t="shared" si="610"/>
        <v>45311</v>
      </c>
      <c r="G1172" s="118">
        <f t="shared" si="614"/>
        <v>4.2003345503722755E-3</v>
      </c>
      <c r="H1172" s="119">
        <f t="shared" si="628"/>
        <v>45371</v>
      </c>
      <c r="I1172" s="119">
        <f t="shared" si="615"/>
        <v>45371</v>
      </c>
      <c r="J1172" s="120">
        <f t="shared" si="623"/>
        <v>21</v>
      </c>
      <c r="K1172" s="120">
        <f t="shared" si="611"/>
        <v>4</v>
      </c>
      <c r="L1172" s="8">
        <f t="shared" si="624"/>
        <v>1.0007987</v>
      </c>
      <c r="M1172" s="121">
        <f t="shared" si="612"/>
        <v>1.0056001299999999</v>
      </c>
      <c r="N1172" s="121">
        <f t="shared" si="606"/>
        <v>1.2744886076419921</v>
      </c>
      <c r="O1172" s="114">
        <f t="shared" si="608"/>
        <v>1.2755065400000001</v>
      </c>
      <c r="P1172" s="114">
        <f t="shared" si="616"/>
        <v>815.53458631000001</v>
      </c>
      <c r="Q1172" s="11">
        <f t="shared" si="629"/>
        <v>0</v>
      </c>
      <c r="R1172" s="30">
        <f t="shared" si="625"/>
        <v>0</v>
      </c>
      <c r="S1172" s="8">
        <f t="shared" si="617"/>
        <v>0</v>
      </c>
      <c r="T1172" s="123">
        <f t="shared" si="626"/>
        <v>8.5599999999999996E-2</v>
      </c>
      <c r="U1172" s="122">
        <f t="shared" si="607"/>
        <v>4</v>
      </c>
      <c r="V1172" s="122">
        <v>252</v>
      </c>
      <c r="W1172" s="121">
        <f t="shared" si="618"/>
        <v>1.0013045460000001</v>
      </c>
      <c r="X1172" s="114">
        <f t="shared" si="619"/>
        <v>1.06390238</v>
      </c>
      <c r="Y1172" s="114">
        <f t="shared" si="620"/>
        <v>0</v>
      </c>
      <c r="Z1172" s="126" t="str">
        <f t="shared" si="630"/>
        <v>A+J=</v>
      </c>
      <c r="AA1172" s="119">
        <f t="shared" si="631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3">
        <f t="shared" si="621"/>
        <v>45349</v>
      </c>
      <c r="B1173" s="114">
        <f t="shared" si="613"/>
        <v>817.02773909000007</v>
      </c>
      <c r="C1173" s="114">
        <f t="shared" si="627"/>
        <v>639.38095238000005</v>
      </c>
      <c r="D1173" s="115">
        <f t="shared" si="622"/>
        <v>6773.27</v>
      </c>
      <c r="E1173" s="116">
        <f t="shared" si="609"/>
        <v>6801.72</v>
      </c>
      <c r="F1173" s="117">
        <f t="shared" si="610"/>
        <v>45311</v>
      </c>
      <c r="G1173" s="118">
        <f t="shared" si="614"/>
        <v>4.2003345503722755E-3</v>
      </c>
      <c r="H1173" s="119">
        <f t="shared" si="628"/>
        <v>45371</v>
      </c>
      <c r="I1173" s="119">
        <f t="shared" si="615"/>
        <v>45371</v>
      </c>
      <c r="J1173" s="120">
        <f t="shared" si="623"/>
        <v>21</v>
      </c>
      <c r="K1173" s="120">
        <f t="shared" si="611"/>
        <v>5</v>
      </c>
      <c r="L1173" s="8">
        <f t="shared" si="624"/>
        <v>1.00099848</v>
      </c>
      <c r="M1173" s="121">
        <f t="shared" si="612"/>
        <v>1.0056001299999999</v>
      </c>
      <c r="N1173" s="121">
        <f t="shared" si="606"/>
        <v>1.2744886076419921</v>
      </c>
      <c r="O1173" s="114">
        <f t="shared" si="608"/>
        <v>1.2757611499999999</v>
      </c>
      <c r="P1173" s="114">
        <f t="shared" si="616"/>
        <v>815.69737909000003</v>
      </c>
      <c r="Q1173" s="11">
        <f t="shared" si="629"/>
        <v>0</v>
      </c>
      <c r="R1173" s="30">
        <f t="shared" si="625"/>
        <v>0</v>
      </c>
      <c r="S1173" s="8">
        <f t="shared" si="617"/>
        <v>0</v>
      </c>
      <c r="T1173" s="123">
        <f t="shared" si="626"/>
        <v>8.5599999999999996E-2</v>
      </c>
      <c r="U1173" s="122">
        <f t="shared" si="607"/>
        <v>5</v>
      </c>
      <c r="V1173" s="122">
        <v>252</v>
      </c>
      <c r="W1173" s="121">
        <f t="shared" si="618"/>
        <v>1.0016309480000001</v>
      </c>
      <c r="X1173" s="114">
        <f t="shared" si="619"/>
        <v>1.33036</v>
      </c>
      <c r="Y1173" s="114">
        <f t="shared" si="620"/>
        <v>0</v>
      </c>
      <c r="Z1173" s="126" t="str">
        <f t="shared" si="630"/>
        <v>A+J=</v>
      </c>
      <c r="AA1173" s="119">
        <f t="shared" si="631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3">
        <f t="shared" si="621"/>
        <v>45350</v>
      </c>
      <c r="B1174" s="114">
        <f t="shared" si="613"/>
        <v>817.4572151000001</v>
      </c>
      <c r="C1174" s="114">
        <f t="shared" si="627"/>
        <v>639.38095238000005</v>
      </c>
      <c r="D1174" s="115">
        <f t="shared" si="622"/>
        <v>6773.27</v>
      </c>
      <c r="E1174" s="116">
        <f t="shared" si="609"/>
        <v>6801.72</v>
      </c>
      <c r="F1174" s="117">
        <f t="shared" si="610"/>
        <v>45311</v>
      </c>
      <c r="G1174" s="118">
        <f t="shared" si="614"/>
        <v>4.2003345503722755E-3</v>
      </c>
      <c r="H1174" s="119">
        <f t="shared" si="628"/>
        <v>45371</v>
      </c>
      <c r="I1174" s="119">
        <f t="shared" si="615"/>
        <v>45371</v>
      </c>
      <c r="J1174" s="120">
        <f t="shared" si="623"/>
        <v>21</v>
      </c>
      <c r="K1174" s="120">
        <f t="shared" si="611"/>
        <v>6</v>
      </c>
      <c r="L1174" s="8">
        <f t="shared" si="624"/>
        <v>1.00119829</v>
      </c>
      <c r="M1174" s="121">
        <f t="shared" si="612"/>
        <v>1.0056001299999999</v>
      </c>
      <c r="N1174" s="121">
        <f t="shared" si="606"/>
        <v>1.2744886076419921</v>
      </c>
      <c r="O1174" s="114">
        <f t="shared" si="608"/>
        <v>1.2760158100000001</v>
      </c>
      <c r="P1174" s="114">
        <f t="shared" si="616"/>
        <v>815.86020384000005</v>
      </c>
      <c r="Q1174" s="11">
        <f t="shared" si="629"/>
        <v>0</v>
      </c>
      <c r="R1174" s="30">
        <f t="shared" si="625"/>
        <v>0</v>
      </c>
      <c r="S1174" s="8">
        <f t="shared" si="617"/>
        <v>0</v>
      </c>
      <c r="T1174" s="123">
        <f t="shared" si="626"/>
        <v>8.5599999999999996E-2</v>
      </c>
      <c r="U1174" s="122">
        <f t="shared" si="607"/>
        <v>6</v>
      </c>
      <c r="V1174" s="122">
        <v>252</v>
      </c>
      <c r="W1174" s="121">
        <f t="shared" si="618"/>
        <v>1.0019574570000001</v>
      </c>
      <c r="X1174" s="114">
        <f t="shared" si="619"/>
        <v>1.5970112599999999</v>
      </c>
      <c r="Y1174" s="114">
        <f t="shared" si="620"/>
        <v>0</v>
      </c>
      <c r="Z1174" s="126" t="str">
        <f t="shared" si="630"/>
        <v>A+J=</v>
      </c>
      <c r="AA1174" s="119">
        <f t="shared" si="631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3">
        <f t="shared" si="621"/>
        <v>45351</v>
      </c>
      <c r="B1175" s="114">
        <f t="shared" si="613"/>
        <v>817.88692239</v>
      </c>
      <c r="C1175" s="114">
        <f t="shared" si="627"/>
        <v>639.38095238000005</v>
      </c>
      <c r="D1175" s="115">
        <f t="shared" si="622"/>
        <v>6773.27</v>
      </c>
      <c r="E1175" s="116">
        <f t="shared" si="609"/>
        <v>6801.72</v>
      </c>
      <c r="F1175" s="117">
        <f t="shared" si="610"/>
        <v>45311</v>
      </c>
      <c r="G1175" s="118">
        <f t="shared" si="614"/>
        <v>4.2003345503722755E-3</v>
      </c>
      <c r="H1175" s="119">
        <f t="shared" si="628"/>
        <v>45371</v>
      </c>
      <c r="I1175" s="119">
        <f t="shared" si="615"/>
        <v>45371</v>
      </c>
      <c r="J1175" s="120">
        <f t="shared" si="623"/>
        <v>21</v>
      </c>
      <c r="K1175" s="120">
        <f t="shared" si="611"/>
        <v>7</v>
      </c>
      <c r="L1175" s="8">
        <f t="shared" si="624"/>
        <v>1.00139815</v>
      </c>
      <c r="M1175" s="121">
        <f t="shared" si="612"/>
        <v>1.0056001299999999</v>
      </c>
      <c r="N1175" s="121">
        <f t="shared" si="606"/>
        <v>1.2744886076419921</v>
      </c>
      <c r="O1175" s="114">
        <f t="shared" si="608"/>
        <v>1.2762705299999999</v>
      </c>
      <c r="P1175" s="114">
        <f t="shared" si="616"/>
        <v>816.02306696000005</v>
      </c>
      <c r="Q1175" s="11">
        <f t="shared" si="629"/>
        <v>0</v>
      </c>
      <c r="R1175" s="30">
        <f t="shared" si="625"/>
        <v>0</v>
      </c>
      <c r="S1175" s="8">
        <f t="shared" si="617"/>
        <v>0</v>
      </c>
      <c r="T1175" s="123">
        <f t="shared" si="626"/>
        <v>8.5599999999999996E-2</v>
      </c>
      <c r="U1175" s="122">
        <f t="shared" si="607"/>
        <v>7</v>
      </c>
      <c r="V1175" s="122">
        <v>252</v>
      </c>
      <c r="W1175" s="121">
        <f t="shared" si="618"/>
        <v>1.0022840719999999</v>
      </c>
      <c r="X1175" s="114">
        <f t="shared" si="619"/>
        <v>1.8638554300000001</v>
      </c>
      <c r="Y1175" s="114">
        <f t="shared" si="620"/>
        <v>0</v>
      </c>
      <c r="Z1175" s="126" t="str">
        <f t="shared" si="630"/>
        <v>A+J=</v>
      </c>
      <c r="AA1175" s="119">
        <f t="shared" si="631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3">
        <f t="shared" si="621"/>
        <v>45352</v>
      </c>
      <c r="B1176" s="114">
        <f t="shared" si="613"/>
        <v>818.31685545999994</v>
      </c>
      <c r="C1176" s="114">
        <f t="shared" si="627"/>
        <v>639.38095238000005</v>
      </c>
      <c r="D1176" s="115">
        <f t="shared" si="622"/>
        <v>6773.27</v>
      </c>
      <c r="E1176" s="116">
        <f t="shared" si="609"/>
        <v>6801.72</v>
      </c>
      <c r="F1176" s="117">
        <f t="shared" si="610"/>
        <v>45311</v>
      </c>
      <c r="G1176" s="118">
        <f t="shared" si="614"/>
        <v>4.2003345503722755E-3</v>
      </c>
      <c r="H1176" s="119">
        <f t="shared" si="628"/>
        <v>45371</v>
      </c>
      <c r="I1176" s="119">
        <f t="shared" si="615"/>
        <v>45371</v>
      </c>
      <c r="J1176" s="120">
        <f t="shared" si="623"/>
        <v>21</v>
      </c>
      <c r="K1176" s="120">
        <f t="shared" si="611"/>
        <v>8</v>
      </c>
      <c r="L1176" s="8">
        <f t="shared" si="624"/>
        <v>1.0015980499999999</v>
      </c>
      <c r="M1176" s="121">
        <f t="shared" si="612"/>
        <v>1.0056001299999999</v>
      </c>
      <c r="N1176" s="121">
        <f t="shared" si="606"/>
        <v>1.2744886076419921</v>
      </c>
      <c r="O1176" s="114">
        <f t="shared" si="608"/>
        <v>1.2765253000000001</v>
      </c>
      <c r="P1176" s="114">
        <f t="shared" si="616"/>
        <v>816.18596204999994</v>
      </c>
      <c r="Q1176" s="11">
        <f t="shared" si="629"/>
        <v>0</v>
      </c>
      <c r="R1176" s="30">
        <f t="shared" si="625"/>
        <v>0</v>
      </c>
      <c r="S1176" s="8">
        <f t="shared" si="617"/>
        <v>0</v>
      </c>
      <c r="T1176" s="123">
        <f t="shared" si="626"/>
        <v>8.5599999999999996E-2</v>
      </c>
      <c r="U1176" s="122">
        <f t="shared" si="607"/>
        <v>8</v>
      </c>
      <c r="V1176" s="122">
        <v>252</v>
      </c>
      <c r="W1176" s="121">
        <f t="shared" si="618"/>
        <v>1.002610794</v>
      </c>
      <c r="X1176" s="114">
        <f t="shared" si="619"/>
        <v>2.1308934100000001</v>
      </c>
      <c r="Y1176" s="114">
        <f t="shared" si="620"/>
        <v>0</v>
      </c>
      <c r="Z1176" s="126" t="str">
        <f t="shared" si="630"/>
        <v>A+J=</v>
      </c>
      <c r="AA1176" s="119">
        <f t="shared" si="631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3">
        <f t="shared" si="621"/>
        <v>45353</v>
      </c>
      <c r="B1177" s="114">
        <f t="shared" si="613"/>
        <v>818.74700714000005</v>
      </c>
      <c r="C1177" s="114">
        <f t="shared" si="627"/>
        <v>639.38095238000005</v>
      </c>
      <c r="D1177" s="115">
        <f t="shared" si="622"/>
        <v>6773.27</v>
      </c>
      <c r="E1177" s="116">
        <f t="shared" si="609"/>
        <v>6801.72</v>
      </c>
      <c r="F1177" s="117">
        <f t="shared" si="610"/>
        <v>45311</v>
      </c>
      <c r="G1177" s="118">
        <f t="shared" si="614"/>
        <v>4.2003345503722755E-3</v>
      </c>
      <c r="H1177" s="119">
        <f t="shared" si="628"/>
        <v>45371</v>
      </c>
      <c r="I1177" s="119">
        <f t="shared" si="615"/>
        <v>45371</v>
      </c>
      <c r="J1177" s="120">
        <f t="shared" si="623"/>
        <v>21</v>
      </c>
      <c r="K1177" s="120">
        <f t="shared" si="611"/>
        <v>9</v>
      </c>
      <c r="L1177" s="8">
        <f t="shared" si="624"/>
        <v>1.0017979800000001</v>
      </c>
      <c r="M1177" s="121">
        <f t="shared" si="612"/>
        <v>1.0056001299999999</v>
      </c>
      <c r="N1177" s="121">
        <f t="shared" si="606"/>
        <v>1.2744886076419921</v>
      </c>
      <c r="O1177" s="114">
        <f t="shared" si="608"/>
        <v>1.27678011</v>
      </c>
      <c r="P1177" s="114">
        <f t="shared" si="616"/>
        <v>816.34888271</v>
      </c>
      <c r="Q1177" s="11">
        <f t="shared" si="629"/>
        <v>0</v>
      </c>
      <c r="R1177" s="30">
        <f t="shared" si="625"/>
        <v>0</v>
      </c>
      <c r="S1177" s="8">
        <f t="shared" si="617"/>
        <v>0</v>
      </c>
      <c r="T1177" s="123">
        <f t="shared" si="626"/>
        <v>8.5599999999999996E-2</v>
      </c>
      <c r="U1177" s="122">
        <f t="shared" si="607"/>
        <v>9</v>
      </c>
      <c r="V1177" s="122">
        <v>252</v>
      </c>
      <c r="W1177" s="121">
        <f t="shared" si="618"/>
        <v>1.0029376219999999</v>
      </c>
      <c r="X1177" s="114">
        <f t="shared" si="619"/>
        <v>2.3981244300000002</v>
      </c>
      <c r="Y1177" s="114">
        <f t="shared" si="620"/>
        <v>0</v>
      </c>
      <c r="Z1177" s="126" t="str">
        <f t="shared" si="630"/>
        <v>A+J=</v>
      </c>
      <c r="AA1177" s="119">
        <f t="shared" si="631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3">
        <f t="shared" si="621"/>
        <v>45354</v>
      </c>
      <c r="B1178" s="114">
        <f t="shared" si="613"/>
        <v>818.74700714000005</v>
      </c>
      <c r="C1178" s="114">
        <f t="shared" si="627"/>
        <v>639.38095238000005</v>
      </c>
      <c r="D1178" s="115">
        <f t="shared" si="622"/>
        <v>6773.27</v>
      </c>
      <c r="E1178" s="116">
        <f t="shared" si="609"/>
        <v>6801.72</v>
      </c>
      <c r="F1178" s="117">
        <f t="shared" si="610"/>
        <v>45311</v>
      </c>
      <c r="G1178" s="118">
        <f t="shared" si="614"/>
        <v>4.2003345503722755E-3</v>
      </c>
      <c r="H1178" s="119">
        <f t="shared" si="628"/>
        <v>45371</v>
      </c>
      <c r="I1178" s="119">
        <f t="shared" si="615"/>
        <v>45371</v>
      </c>
      <c r="J1178" s="120">
        <f t="shared" si="623"/>
        <v>21</v>
      </c>
      <c r="K1178" s="120">
        <f t="shared" si="611"/>
        <v>9</v>
      </c>
      <c r="L1178" s="8">
        <f t="shared" si="624"/>
        <v>1.0017979800000001</v>
      </c>
      <c r="M1178" s="121">
        <f t="shared" si="612"/>
        <v>1.0056001299999999</v>
      </c>
      <c r="N1178" s="121">
        <f t="shared" si="606"/>
        <v>1.2744886076419921</v>
      </c>
      <c r="O1178" s="114">
        <f t="shared" si="608"/>
        <v>1.27678011</v>
      </c>
      <c r="P1178" s="114">
        <f t="shared" si="616"/>
        <v>816.34888271</v>
      </c>
      <c r="Q1178" s="11">
        <f t="shared" si="629"/>
        <v>0</v>
      </c>
      <c r="R1178" s="30">
        <f t="shared" si="625"/>
        <v>0</v>
      </c>
      <c r="S1178" s="8">
        <f t="shared" si="617"/>
        <v>0</v>
      </c>
      <c r="T1178" s="123">
        <f t="shared" si="626"/>
        <v>8.5599999999999996E-2</v>
      </c>
      <c r="U1178" s="122">
        <f t="shared" si="607"/>
        <v>9</v>
      </c>
      <c r="V1178" s="122">
        <v>252</v>
      </c>
      <c r="W1178" s="121">
        <f t="shared" si="618"/>
        <v>1.0029376219999999</v>
      </c>
      <c r="X1178" s="114">
        <f t="shared" si="619"/>
        <v>2.3981244300000002</v>
      </c>
      <c r="Y1178" s="114">
        <f t="shared" si="620"/>
        <v>0</v>
      </c>
      <c r="Z1178" s="126" t="str">
        <f t="shared" si="630"/>
        <v>A+J=</v>
      </c>
      <c r="AA1178" s="119">
        <f t="shared" si="631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3">
        <f t="shared" si="621"/>
        <v>45355</v>
      </c>
      <c r="B1179" s="114">
        <f t="shared" si="613"/>
        <v>818.74700714000005</v>
      </c>
      <c r="C1179" s="114">
        <f t="shared" si="627"/>
        <v>639.38095238000005</v>
      </c>
      <c r="D1179" s="115">
        <f t="shared" si="622"/>
        <v>6773.27</v>
      </c>
      <c r="E1179" s="116">
        <f t="shared" si="609"/>
        <v>6801.72</v>
      </c>
      <c r="F1179" s="117">
        <f t="shared" si="610"/>
        <v>45311</v>
      </c>
      <c r="G1179" s="118">
        <f t="shared" si="614"/>
        <v>4.2003345503722755E-3</v>
      </c>
      <c r="H1179" s="119">
        <f t="shared" si="628"/>
        <v>45371</v>
      </c>
      <c r="I1179" s="119">
        <f t="shared" si="615"/>
        <v>45371</v>
      </c>
      <c r="J1179" s="120">
        <f t="shared" si="623"/>
        <v>21</v>
      </c>
      <c r="K1179" s="120">
        <f t="shared" si="611"/>
        <v>9</v>
      </c>
      <c r="L1179" s="8">
        <f t="shared" si="624"/>
        <v>1.0017979800000001</v>
      </c>
      <c r="M1179" s="121">
        <f t="shared" si="612"/>
        <v>1.0056001299999999</v>
      </c>
      <c r="N1179" s="121">
        <f t="shared" si="606"/>
        <v>1.2744886076419921</v>
      </c>
      <c r="O1179" s="114">
        <f t="shared" si="608"/>
        <v>1.27678011</v>
      </c>
      <c r="P1179" s="114">
        <f t="shared" si="616"/>
        <v>816.34888271</v>
      </c>
      <c r="Q1179" s="11">
        <f t="shared" si="629"/>
        <v>0</v>
      </c>
      <c r="R1179" s="30">
        <f t="shared" si="625"/>
        <v>0</v>
      </c>
      <c r="S1179" s="8">
        <f t="shared" si="617"/>
        <v>0</v>
      </c>
      <c r="T1179" s="123">
        <f t="shared" si="626"/>
        <v>8.5599999999999996E-2</v>
      </c>
      <c r="U1179" s="122">
        <f t="shared" si="607"/>
        <v>9</v>
      </c>
      <c r="V1179" s="122">
        <v>252</v>
      </c>
      <c r="W1179" s="121">
        <f t="shared" si="618"/>
        <v>1.0029376219999999</v>
      </c>
      <c r="X1179" s="114">
        <f t="shared" si="619"/>
        <v>2.3981244300000002</v>
      </c>
      <c r="Y1179" s="114">
        <f t="shared" si="620"/>
        <v>0</v>
      </c>
      <c r="Z1179" s="126" t="str">
        <f t="shared" si="630"/>
        <v>A+J=</v>
      </c>
      <c r="AA1179" s="119">
        <f t="shared" si="631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3">
        <f t="shared" si="621"/>
        <v>45356</v>
      </c>
      <c r="B1180" s="114">
        <f t="shared" si="613"/>
        <v>819.17739036</v>
      </c>
      <c r="C1180" s="114">
        <f t="shared" si="627"/>
        <v>639.38095238000005</v>
      </c>
      <c r="D1180" s="115">
        <f t="shared" si="622"/>
        <v>6773.27</v>
      </c>
      <c r="E1180" s="116">
        <f t="shared" si="609"/>
        <v>6801.72</v>
      </c>
      <c r="F1180" s="117">
        <f t="shared" si="610"/>
        <v>45311</v>
      </c>
      <c r="G1180" s="118">
        <f t="shared" si="614"/>
        <v>4.2003345503722755E-3</v>
      </c>
      <c r="H1180" s="119">
        <f t="shared" si="628"/>
        <v>45371</v>
      </c>
      <c r="I1180" s="119">
        <f t="shared" si="615"/>
        <v>45371</v>
      </c>
      <c r="J1180" s="120">
        <f t="shared" si="623"/>
        <v>21</v>
      </c>
      <c r="K1180" s="120">
        <f t="shared" si="611"/>
        <v>10</v>
      </c>
      <c r="L1180" s="8">
        <f t="shared" si="624"/>
        <v>1.00199796</v>
      </c>
      <c r="M1180" s="121">
        <f t="shared" si="612"/>
        <v>1.0056001299999999</v>
      </c>
      <c r="N1180" s="121">
        <f t="shared" si="606"/>
        <v>1.2744886076419921</v>
      </c>
      <c r="O1180" s="114">
        <f t="shared" si="608"/>
        <v>1.27703498</v>
      </c>
      <c r="P1180" s="114">
        <f t="shared" si="616"/>
        <v>816.51184173000001</v>
      </c>
      <c r="Q1180" s="11">
        <f t="shared" si="629"/>
        <v>0</v>
      </c>
      <c r="R1180" s="30">
        <f t="shared" si="625"/>
        <v>0</v>
      </c>
      <c r="S1180" s="8">
        <f t="shared" si="617"/>
        <v>0</v>
      </c>
      <c r="T1180" s="123">
        <f t="shared" si="626"/>
        <v>8.5599999999999996E-2</v>
      </c>
      <c r="U1180" s="122">
        <f t="shared" si="607"/>
        <v>10</v>
      </c>
      <c r="V1180" s="122">
        <v>252</v>
      </c>
      <c r="W1180" s="121">
        <f t="shared" si="618"/>
        <v>1.003264556</v>
      </c>
      <c r="X1180" s="114">
        <f t="shared" si="619"/>
        <v>2.66554863</v>
      </c>
      <c r="Y1180" s="114">
        <f t="shared" si="620"/>
        <v>0</v>
      </c>
      <c r="Z1180" s="126" t="str">
        <f t="shared" si="630"/>
        <v>A+J=</v>
      </c>
      <c r="AA1180" s="119">
        <f t="shared" si="631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3">
        <f t="shared" si="621"/>
        <v>45357</v>
      </c>
      <c r="B1181" s="114">
        <f t="shared" si="613"/>
        <v>819.60799399999996</v>
      </c>
      <c r="C1181" s="114">
        <f t="shared" si="627"/>
        <v>639.38095238000005</v>
      </c>
      <c r="D1181" s="115">
        <f t="shared" si="622"/>
        <v>6773.27</v>
      </c>
      <c r="E1181" s="116">
        <f t="shared" si="609"/>
        <v>6801.72</v>
      </c>
      <c r="F1181" s="117">
        <f t="shared" si="610"/>
        <v>45311</v>
      </c>
      <c r="G1181" s="118">
        <f t="shared" si="614"/>
        <v>4.2003345503722755E-3</v>
      </c>
      <c r="H1181" s="119">
        <f t="shared" si="628"/>
        <v>45371</v>
      </c>
      <c r="I1181" s="119">
        <f t="shared" si="615"/>
        <v>45371</v>
      </c>
      <c r="J1181" s="120">
        <f t="shared" si="623"/>
        <v>21</v>
      </c>
      <c r="K1181" s="120">
        <f t="shared" si="611"/>
        <v>11</v>
      </c>
      <c r="L1181" s="8">
        <f t="shared" si="624"/>
        <v>1.0021979700000001</v>
      </c>
      <c r="M1181" s="121">
        <f t="shared" si="612"/>
        <v>1.0056001299999999</v>
      </c>
      <c r="N1181" s="121">
        <f t="shared" si="606"/>
        <v>1.2744886076419921</v>
      </c>
      <c r="O1181" s="114">
        <f t="shared" si="608"/>
        <v>1.27728989</v>
      </c>
      <c r="P1181" s="114">
        <f t="shared" si="616"/>
        <v>816.67482632999997</v>
      </c>
      <c r="Q1181" s="11">
        <f t="shared" si="629"/>
        <v>0</v>
      </c>
      <c r="R1181" s="30">
        <f t="shared" si="625"/>
        <v>0</v>
      </c>
      <c r="S1181" s="8">
        <f t="shared" si="617"/>
        <v>0</v>
      </c>
      <c r="T1181" s="123">
        <f t="shared" si="626"/>
        <v>8.5599999999999996E-2</v>
      </c>
      <c r="U1181" s="122">
        <f t="shared" si="607"/>
        <v>11</v>
      </c>
      <c r="V1181" s="122">
        <v>252</v>
      </c>
      <c r="W1181" s="121">
        <f t="shared" si="618"/>
        <v>1.0035915980000001</v>
      </c>
      <c r="X1181" s="114">
        <f t="shared" si="619"/>
        <v>2.93316767</v>
      </c>
      <c r="Y1181" s="114">
        <f t="shared" si="620"/>
        <v>0</v>
      </c>
      <c r="Z1181" s="126" t="str">
        <f t="shared" si="630"/>
        <v>A+J=</v>
      </c>
      <c r="AA1181" s="119">
        <f t="shared" si="631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3">
        <f t="shared" si="621"/>
        <v>45358</v>
      </c>
      <c r="B1182" s="114">
        <f t="shared" si="613"/>
        <v>820.03882852000004</v>
      </c>
      <c r="C1182" s="114">
        <f t="shared" si="627"/>
        <v>639.38095238000005</v>
      </c>
      <c r="D1182" s="115">
        <f t="shared" si="622"/>
        <v>6773.27</v>
      </c>
      <c r="E1182" s="116">
        <f t="shared" si="609"/>
        <v>6801.72</v>
      </c>
      <c r="F1182" s="117">
        <f t="shared" si="610"/>
        <v>45311</v>
      </c>
      <c r="G1182" s="118">
        <f t="shared" si="614"/>
        <v>4.2003345503722755E-3</v>
      </c>
      <c r="H1182" s="119">
        <f t="shared" si="628"/>
        <v>45371</v>
      </c>
      <c r="I1182" s="119">
        <f t="shared" si="615"/>
        <v>45371</v>
      </c>
      <c r="J1182" s="120">
        <f t="shared" si="623"/>
        <v>21</v>
      </c>
      <c r="K1182" s="120">
        <f t="shared" si="611"/>
        <v>12</v>
      </c>
      <c r="L1182" s="8">
        <f t="shared" si="624"/>
        <v>1.0023980299999999</v>
      </c>
      <c r="M1182" s="121">
        <f t="shared" si="612"/>
        <v>1.0056001299999999</v>
      </c>
      <c r="N1182" s="121">
        <f t="shared" si="606"/>
        <v>1.2744886076419921</v>
      </c>
      <c r="O1182" s="114">
        <f t="shared" si="608"/>
        <v>1.2775448599999999</v>
      </c>
      <c r="P1182" s="114">
        <f t="shared" si="616"/>
        <v>816.83784929000001</v>
      </c>
      <c r="Q1182" s="11">
        <f t="shared" si="629"/>
        <v>0</v>
      </c>
      <c r="R1182" s="30">
        <f t="shared" si="625"/>
        <v>0</v>
      </c>
      <c r="S1182" s="8">
        <f t="shared" si="617"/>
        <v>0</v>
      </c>
      <c r="T1182" s="123">
        <f t="shared" si="626"/>
        <v>8.5599999999999996E-2</v>
      </c>
      <c r="U1182" s="122">
        <f t="shared" si="607"/>
        <v>12</v>
      </c>
      <c r="V1182" s="122">
        <v>252</v>
      </c>
      <c r="W1182" s="121">
        <f t="shared" si="618"/>
        <v>1.003918745</v>
      </c>
      <c r="X1182" s="114">
        <f t="shared" si="619"/>
        <v>3.2009792300000002</v>
      </c>
      <c r="Y1182" s="114">
        <f t="shared" si="620"/>
        <v>0</v>
      </c>
      <c r="Z1182" s="126" t="str">
        <f t="shared" si="630"/>
        <v>A+J=</v>
      </c>
      <c r="AA1182" s="119">
        <f t="shared" si="631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3">
        <f t="shared" si="621"/>
        <v>45359</v>
      </c>
      <c r="B1183" s="114">
        <f t="shared" si="613"/>
        <v>820.46989646999998</v>
      </c>
      <c r="C1183" s="114">
        <f t="shared" si="627"/>
        <v>639.38095238000005</v>
      </c>
      <c r="D1183" s="115">
        <f t="shared" si="622"/>
        <v>6773.27</v>
      </c>
      <c r="E1183" s="116">
        <f t="shared" si="609"/>
        <v>6801.72</v>
      </c>
      <c r="F1183" s="117">
        <f t="shared" si="610"/>
        <v>45311</v>
      </c>
      <c r="G1183" s="118">
        <f t="shared" si="614"/>
        <v>4.2003345503722755E-3</v>
      </c>
      <c r="H1183" s="119">
        <f t="shared" si="628"/>
        <v>45371</v>
      </c>
      <c r="I1183" s="119">
        <f t="shared" si="615"/>
        <v>45371</v>
      </c>
      <c r="J1183" s="120">
        <f t="shared" si="623"/>
        <v>21</v>
      </c>
      <c r="K1183" s="120">
        <f t="shared" si="611"/>
        <v>13</v>
      </c>
      <c r="L1183" s="8">
        <f t="shared" si="624"/>
        <v>1.00259813</v>
      </c>
      <c r="M1183" s="121">
        <f t="shared" si="612"/>
        <v>1.0056001299999999</v>
      </c>
      <c r="N1183" s="121">
        <f t="shared" ref="N1183:N1246" si="632">IF(I1183&gt;I1182,N1182*M1183,N1182)</f>
        <v>1.2744886076419921</v>
      </c>
      <c r="O1183" s="114">
        <f t="shared" si="608"/>
        <v>1.27779989</v>
      </c>
      <c r="P1183" s="114">
        <f t="shared" si="616"/>
        <v>817.00091061000001</v>
      </c>
      <c r="Q1183" s="11">
        <f t="shared" si="629"/>
        <v>0</v>
      </c>
      <c r="R1183" s="30">
        <f t="shared" si="625"/>
        <v>0</v>
      </c>
      <c r="S1183" s="8">
        <f t="shared" si="617"/>
        <v>0</v>
      </c>
      <c r="T1183" s="123">
        <f t="shared" si="626"/>
        <v>8.5599999999999996E-2</v>
      </c>
      <c r="U1183" s="122">
        <f t="shared" si="607"/>
        <v>13</v>
      </c>
      <c r="V1183" s="122">
        <v>252</v>
      </c>
      <c r="W1183" s="121">
        <f t="shared" si="618"/>
        <v>1.004246</v>
      </c>
      <c r="X1183" s="114">
        <f t="shared" si="619"/>
        <v>3.4689858600000001</v>
      </c>
      <c r="Y1183" s="114">
        <f t="shared" si="620"/>
        <v>0</v>
      </c>
      <c r="Z1183" s="126" t="str">
        <f t="shared" si="630"/>
        <v>A+J=</v>
      </c>
      <c r="AA1183" s="119">
        <f t="shared" si="631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3">
        <f t="shared" si="621"/>
        <v>45360</v>
      </c>
      <c r="B1184" s="114">
        <f t="shared" si="613"/>
        <v>820.90117703999999</v>
      </c>
      <c r="C1184" s="114">
        <f t="shared" si="627"/>
        <v>639.38095238000005</v>
      </c>
      <c r="D1184" s="115">
        <f t="shared" si="622"/>
        <v>6773.27</v>
      </c>
      <c r="E1184" s="116">
        <f t="shared" si="609"/>
        <v>6801.72</v>
      </c>
      <c r="F1184" s="117">
        <f t="shared" si="610"/>
        <v>45311</v>
      </c>
      <c r="G1184" s="118">
        <f t="shared" si="614"/>
        <v>4.2003345503722755E-3</v>
      </c>
      <c r="H1184" s="119">
        <f t="shared" si="628"/>
        <v>45371</v>
      </c>
      <c r="I1184" s="119">
        <f t="shared" si="615"/>
        <v>45371</v>
      </c>
      <c r="J1184" s="120">
        <f t="shared" si="623"/>
        <v>21</v>
      </c>
      <c r="K1184" s="120">
        <f t="shared" si="611"/>
        <v>14</v>
      </c>
      <c r="L1184" s="8">
        <f t="shared" si="624"/>
        <v>1.0027982600000001</v>
      </c>
      <c r="M1184" s="121">
        <f t="shared" si="612"/>
        <v>1.0056001299999999</v>
      </c>
      <c r="N1184" s="121">
        <f t="shared" si="632"/>
        <v>1.2744886076419921</v>
      </c>
      <c r="O1184" s="114">
        <f t="shared" si="608"/>
        <v>1.27805495</v>
      </c>
      <c r="P1184" s="114">
        <f t="shared" si="616"/>
        <v>817.16399111999999</v>
      </c>
      <c r="Q1184" s="11">
        <f t="shared" si="629"/>
        <v>0</v>
      </c>
      <c r="R1184" s="30">
        <f t="shared" si="625"/>
        <v>0</v>
      </c>
      <c r="S1184" s="8">
        <f t="shared" si="617"/>
        <v>0</v>
      </c>
      <c r="T1184" s="123">
        <f t="shared" si="626"/>
        <v>8.5599999999999996E-2</v>
      </c>
      <c r="U1184" s="122">
        <f t="shared" si="607"/>
        <v>14</v>
      </c>
      <c r="V1184" s="122">
        <v>252</v>
      </c>
      <c r="W1184" s="121">
        <f t="shared" si="618"/>
        <v>1.0045733610000001</v>
      </c>
      <c r="X1184" s="114">
        <f t="shared" si="619"/>
        <v>3.7371859199999999</v>
      </c>
      <c r="Y1184" s="114">
        <f t="shared" si="620"/>
        <v>0</v>
      </c>
      <c r="Z1184" s="126" t="str">
        <f t="shared" si="630"/>
        <v>A+J=</v>
      </c>
      <c r="AA1184" s="119">
        <f t="shared" si="631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3">
        <f t="shared" si="621"/>
        <v>45361</v>
      </c>
      <c r="B1185" s="114">
        <f t="shared" si="613"/>
        <v>820.90117703999999</v>
      </c>
      <c r="C1185" s="114">
        <f t="shared" si="627"/>
        <v>639.38095238000005</v>
      </c>
      <c r="D1185" s="115">
        <f t="shared" si="622"/>
        <v>6773.27</v>
      </c>
      <c r="E1185" s="116">
        <f t="shared" si="609"/>
        <v>6801.72</v>
      </c>
      <c r="F1185" s="117">
        <f t="shared" si="610"/>
        <v>45311</v>
      </c>
      <c r="G1185" s="118">
        <f t="shared" si="614"/>
        <v>4.2003345503722755E-3</v>
      </c>
      <c r="H1185" s="119">
        <f t="shared" si="628"/>
        <v>45371</v>
      </c>
      <c r="I1185" s="119">
        <f t="shared" si="615"/>
        <v>45371</v>
      </c>
      <c r="J1185" s="120">
        <f t="shared" si="623"/>
        <v>21</v>
      </c>
      <c r="K1185" s="120">
        <f t="shared" si="611"/>
        <v>14</v>
      </c>
      <c r="L1185" s="8">
        <f t="shared" si="624"/>
        <v>1.0027982600000001</v>
      </c>
      <c r="M1185" s="121">
        <f t="shared" si="612"/>
        <v>1.0056001299999999</v>
      </c>
      <c r="N1185" s="121">
        <f t="shared" si="632"/>
        <v>1.2744886076419921</v>
      </c>
      <c r="O1185" s="114">
        <f t="shared" si="608"/>
        <v>1.27805495</v>
      </c>
      <c r="P1185" s="114">
        <f t="shared" si="616"/>
        <v>817.16399111999999</v>
      </c>
      <c r="Q1185" s="11">
        <f t="shared" si="629"/>
        <v>0</v>
      </c>
      <c r="R1185" s="30">
        <f t="shared" si="625"/>
        <v>0</v>
      </c>
      <c r="S1185" s="8">
        <f t="shared" si="617"/>
        <v>0</v>
      </c>
      <c r="T1185" s="123">
        <f t="shared" si="626"/>
        <v>8.5599999999999996E-2</v>
      </c>
      <c r="U1185" s="122">
        <f t="shared" si="607"/>
        <v>14</v>
      </c>
      <c r="V1185" s="122">
        <v>252</v>
      </c>
      <c r="W1185" s="121">
        <f t="shared" si="618"/>
        <v>1.0045733610000001</v>
      </c>
      <c r="X1185" s="114">
        <f t="shared" si="619"/>
        <v>3.7371859199999999</v>
      </c>
      <c r="Y1185" s="114">
        <f t="shared" si="620"/>
        <v>0</v>
      </c>
      <c r="Z1185" s="126" t="str">
        <f t="shared" si="630"/>
        <v>A+J=</v>
      </c>
      <c r="AA1185" s="119">
        <f t="shared" si="631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3">
        <f t="shared" si="621"/>
        <v>45362</v>
      </c>
      <c r="B1186" s="114">
        <f t="shared" si="613"/>
        <v>820.90117703999999</v>
      </c>
      <c r="C1186" s="114">
        <f t="shared" si="627"/>
        <v>639.38095238000005</v>
      </c>
      <c r="D1186" s="115">
        <f t="shared" si="622"/>
        <v>6773.27</v>
      </c>
      <c r="E1186" s="116">
        <f t="shared" si="609"/>
        <v>6801.72</v>
      </c>
      <c r="F1186" s="117">
        <f t="shared" si="610"/>
        <v>45311</v>
      </c>
      <c r="G1186" s="118">
        <f t="shared" si="614"/>
        <v>4.2003345503722755E-3</v>
      </c>
      <c r="H1186" s="119">
        <f t="shared" si="628"/>
        <v>45371</v>
      </c>
      <c r="I1186" s="119">
        <f t="shared" si="615"/>
        <v>45371</v>
      </c>
      <c r="J1186" s="120">
        <f t="shared" si="623"/>
        <v>21</v>
      </c>
      <c r="K1186" s="120">
        <f t="shared" si="611"/>
        <v>14</v>
      </c>
      <c r="L1186" s="8">
        <f t="shared" si="624"/>
        <v>1.0027982600000001</v>
      </c>
      <c r="M1186" s="121">
        <f t="shared" si="612"/>
        <v>1.0056001299999999</v>
      </c>
      <c r="N1186" s="121">
        <f t="shared" si="632"/>
        <v>1.2744886076419921</v>
      </c>
      <c r="O1186" s="114">
        <f t="shared" si="608"/>
        <v>1.27805495</v>
      </c>
      <c r="P1186" s="114">
        <f t="shared" si="616"/>
        <v>817.16399111999999</v>
      </c>
      <c r="Q1186" s="11">
        <f t="shared" si="629"/>
        <v>0</v>
      </c>
      <c r="R1186" s="30">
        <f t="shared" si="625"/>
        <v>0</v>
      </c>
      <c r="S1186" s="8">
        <f t="shared" si="617"/>
        <v>0</v>
      </c>
      <c r="T1186" s="123">
        <f t="shared" si="626"/>
        <v>8.5599999999999996E-2</v>
      </c>
      <c r="U1186" s="122">
        <f t="shared" si="607"/>
        <v>14</v>
      </c>
      <c r="V1186" s="122">
        <v>252</v>
      </c>
      <c r="W1186" s="121">
        <f t="shared" si="618"/>
        <v>1.0045733610000001</v>
      </c>
      <c r="X1186" s="114">
        <f t="shared" si="619"/>
        <v>3.7371859199999999</v>
      </c>
      <c r="Y1186" s="114">
        <f t="shared" si="620"/>
        <v>0</v>
      </c>
      <c r="Z1186" s="126" t="str">
        <f t="shared" si="630"/>
        <v>A+J=</v>
      </c>
      <c r="AA1186" s="119">
        <f t="shared" si="631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3">
        <f t="shared" si="621"/>
        <v>45363</v>
      </c>
      <c r="B1187" s="114">
        <f t="shared" si="613"/>
        <v>821.33269681000002</v>
      </c>
      <c r="C1187" s="114">
        <f t="shared" si="627"/>
        <v>639.38095238000005</v>
      </c>
      <c r="D1187" s="115">
        <f t="shared" si="622"/>
        <v>6773.27</v>
      </c>
      <c r="E1187" s="116">
        <f t="shared" si="609"/>
        <v>6801.72</v>
      </c>
      <c r="F1187" s="117">
        <f t="shared" si="610"/>
        <v>45311</v>
      </c>
      <c r="G1187" s="118">
        <f t="shared" si="614"/>
        <v>4.2003345503722755E-3</v>
      </c>
      <c r="H1187" s="119">
        <f t="shared" si="628"/>
        <v>45371</v>
      </c>
      <c r="I1187" s="119">
        <f t="shared" si="615"/>
        <v>45371</v>
      </c>
      <c r="J1187" s="120">
        <f t="shared" si="623"/>
        <v>21</v>
      </c>
      <c r="K1187" s="120">
        <f t="shared" si="611"/>
        <v>15</v>
      </c>
      <c r="L1187" s="8">
        <f t="shared" si="624"/>
        <v>1.00299844</v>
      </c>
      <c r="M1187" s="121">
        <f t="shared" si="612"/>
        <v>1.0056001299999999</v>
      </c>
      <c r="N1187" s="121">
        <f t="shared" si="632"/>
        <v>1.2744886076419921</v>
      </c>
      <c r="O1187" s="114">
        <f t="shared" si="608"/>
        <v>1.27831008</v>
      </c>
      <c r="P1187" s="114">
        <f t="shared" si="616"/>
        <v>817.32711638000001</v>
      </c>
      <c r="Q1187" s="11">
        <f t="shared" si="629"/>
        <v>0</v>
      </c>
      <c r="R1187" s="30">
        <f t="shared" si="625"/>
        <v>0</v>
      </c>
      <c r="S1187" s="8">
        <f t="shared" si="617"/>
        <v>0</v>
      </c>
      <c r="T1187" s="123">
        <f t="shared" si="626"/>
        <v>8.5599999999999996E-2</v>
      </c>
      <c r="U1187" s="122">
        <f t="shared" si="607"/>
        <v>15</v>
      </c>
      <c r="V1187" s="122">
        <v>252</v>
      </c>
      <c r="W1187" s="121">
        <f t="shared" si="618"/>
        <v>1.0049008290000001</v>
      </c>
      <c r="X1187" s="114">
        <f t="shared" si="619"/>
        <v>4.0055804300000002</v>
      </c>
      <c r="Y1187" s="114">
        <f t="shared" si="620"/>
        <v>0</v>
      </c>
      <c r="Z1187" s="126" t="str">
        <f t="shared" si="630"/>
        <v>A+J=</v>
      </c>
      <c r="AA1187" s="119">
        <f t="shared" si="631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3">
        <f t="shared" si="621"/>
        <v>45364</v>
      </c>
      <c r="B1188" s="114">
        <f t="shared" si="613"/>
        <v>821.76443577999999</v>
      </c>
      <c r="C1188" s="114">
        <f t="shared" si="627"/>
        <v>639.38095238000005</v>
      </c>
      <c r="D1188" s="115">
        <f t="shared" si="622"/>
        <v>6773.27</v>
      </c>
      <c r="E1188" s="116">
        <f t="shared" si="609"/>
        <v>6801.72</v>
      </c>
      <c r="F1188" s="117">
        <f t="shared" si="610"/>
        <v>45311</v>
      </c>
      <c r="G1188" s="118">
        <f t="shared" si="614"/>
        <v>4.2003345503722755E-3</v>
      </c>
      <c r="H1188" s="119">
        <f t="shared" si="628"/>
        <v>45371</v>
      </c>
      <c r="I1188" s="119">
        <f t="shared" si="615"/>
        <v>45371</v>
      </c>
      <c r="J1188" s="120">
        <f t="shared" si="623"/>
        <v>21</v>
      </c>
      <c r="K1188" s="120">
        <f t="shared" si="611"/>
        <v>16</v>
      </c>
      <c r="L1188" s="8">
        <f t="shared" si="624"/>
        <v>1.0031986500000001</v>
      </c>
      <c r="M1188" s="121">
        <f t="shared" si="612"/>
        <v>1.0056001299999999</v>
      </c>
      <c r="N1188" s="121">
        <f t="shared" si="632"/>
        <v>1.2744886076419921</v>
      </c>
      <c r="O1188" s="114">
        <f t="shared" si="608"/>
        <v>1.27856525</v>
      </c>
      <c r="P1188" s="114">
        <f t="shared" si="616"/>
        <v>817.49026721999996</v>
      </c>
      <c r="Q1188" s="11">
        <f t="shared" si="629"/>
        <v>0</v>
      </c>
      <c r="R1188" s="30">
        <f t="shared" si="625"/>
        <v>0</v>
      </c>
      <c r="S1188" s="8">
        <f t="shared" si="617"/>
        <v>0</v>
      </c>
      <c r="T1188" s="123">
        <f t="shared" si="626"/>
        <v>8.5599999999999996E-2</v>
      </c>
      <c r="U1188" s="122">
        <f t="shared" si="607"/>
        <v>16</v>
      </c>
      <c r="V1188" s="122">
        <v>252</v>
      </c>
      <c r="W1188" s="121">
        <f t="shared" si="618"/>
        <v>1.005228403</v>
      </c>
      <c r="X1188" s="114">
        <f t="shared" si="619"/>
        <v>4.2741685599999997</v>
      </c>
      <c r="Y1188" s="114">
        <f t="shared" si="620"/>
        <v>0</v>
      </c>
      <c r="Z1188" s="126" t="str">
        <f t="shared" si="630"/>
        <v>A+J=</v>
      </c>
      <c r="AA1188" s="119">
        <f t="shared" si="631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3">
        <f t="shared" si="621"/>
        <v>45365</v>
      </c>
      <c r="B1189" s="114">
        <f t="shared" si="613"/>
        <v>822.19640208999999</v>
      </c>
      <c r="C1189" s="114">
        <f t="shared" si="627"/>
        <v>639.38095238000005</v>
      </c>
      <c r="D1189" s="115">
        <f t="shared" si="622"/>
        <v>6773.27</v>
      </c>
      <c r="E1189" s="116">
        <f t="shared" si="609"/>
        <v>6801.72</v>
      </c>
      <c r="F1189" s="117">
        <f t="shared" si="610"/>
        <v>45311</v>
      </c>
      <c r="G1189" s="118">
        <f t="shared" si="614"/>
        <v>4.2003345503722755E-3</v>
      </c>
      <c r="H1189" s="119">
        <f t="shared" si="628"/>
        <v>45371</v>
      </c>
      <c r="I1189" s="119">
        <f t="shared" si="615"/>
        <v>45371</v>
      </c>
      <c r="J1189" s="120">
        <f t="shared" si="623"/>
        <v>21</v>
      </c>
      <c r="K1189" s="120">
        <f t="shared" si="611"/>
        <v>17</v>
      </c>
      <c r="L1189" s="8">
        <f t="shared" si="624"/>
        <v>1.00339891</v>
      </c>
      <c r="M1189" s="121">
        <f t="shared" si="612"/>
        <v>1.0056001299999999</v>
      </c>
      <c r="N1189" s="121">
        <f t="shared" si="632"/>
        <v>1.2744886076419921</v>
      </c>
      <c r="O1189" s="114">
        <f t="shared" si="608"/>
        <v>1.2788204700000001</v>
      </c>
      <c r="P1189" s="114">
        <f t="shared" si="616"/>
        <v>817.65345003000004</v>
      </c>
      <c r="Q1189" s="11">
        <f t="shared" si="629"/>
        <v>0</v>
      </c>
      <c r="R1189" s="30">
        <f t="shared" si="625"/>
        <v>0</v>
      </c>
      <c r="S1189" s="8">
        <f t="shared" si="617"/>
        <v>0</v>
      </c>
      <c r="T1189" s="123">
        <f t="shared" si="626"/>
        <v>8.5599999999999996E-2</v>
      </c>
      <c r="U1189" s="122">
        <f t="shared" ref="U1189:U1252" si="633">IF(Q1188&gt;0,1,IF(K1189=K1188,U1188,U1188+1))</f>
        <v>17</v>
      </c>
      <c r="V1189" s="122">
        <v>252</v>
      </c>
      <c r="W1189" s="121">
        <f t="shared" si="618"/>
        <v>1.005556085</v>
      </c>
      <c r="X1189" s="114">
        <f t="shared" si="619"/>
        <v>4.5429520600000002</v>
      </c>
      <c r="Y1189" s="114">
        <f t="shared" si="620"/>
        <v>0</v>
      </c>
      <c r="Z1189" s="126" t="str">
        <f t="shared" si="630"/>
        <v>A+J=</v>
      </c>
      <c r="AA1189" s="119">
        <f t="shared" si="631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3">
        <f t="shared" si="621"/>
        <v>45366</v>
      </c>
      <c r="B1190" s="114">
        <f t="shared" si="613"/>
        <v>822.62859419000006</v>
      </c>
      <c r="C1190" s="114">
        <f t="shared" si="627"/>
        <v>639.38095238000005</v>
      </c>
      <c r="D1190" s="115">
        <f t="shared" si="622"/>
        <v>6773.27</v>
      </c>
      <c r="E1190" s="116">
        <f t="shared" si="609"/>
        <v>6801.72</v>
      </c>
      <c r="F1190" s="117">
        <f t="shared" si="610"/>
        <v>45311</v>
      </c>
      <c r="G1190" s="118">
        <f t="shared" si="614"/>
        <v>4.2003345503722755E-3</v>
      </c>
      <c r="H1190" s="119">
        <f t="shared" si="628"/>
        <v>45371</v>
      </c>
      <c r="I1190" s="119">
        <f t="shared" si="615"/>
        <v>45371</v>
      </c>
      <c r="J1190" s="120">
        <f t="shared" si="623"/>
        <v>21</v>
      </c>
      <c r="K1190" s="120">
        <f t="shared" si="611"/>
        <v>18</v>
      </c>
      <c r="L1190" s="8">
        <f t="shared" si="624"/>
        <v>1.0035992</v>
      </c>
      <c r="M1190" s="121">
        <f t="shared" si="612"/>
        <v>1.0056001299999999</v>
      </c>
      <c r="N1190" s="121">
        <f t="shared" si="632"/>
        <v>1.2744886076419921</v>
      </c>
      <c r="O1190" s="114">
        <f t="shared" si="608"/>
        <v>1.2790757399999999</v>
      </c>
      <c r="P1190" s="114">
        <f t="shared" si="616"/>
        <v>817.81666480000001</v>
      </c>
      <c r="Q1190" s="11">
        <f t="shared" si="629"/>
        <v>0</v>
      </c>
      <c r="R1190" s="30">
        <f t="shared" si="625"/>
        <v>0</v>
      </c>
      <c r="S1190" s="8">
        <f t="shared" si="617"/>
        <v>0</v>
      </c>
      <c r="T1190" s="123">
        <f t="shared" si="626"/>
        <v>8.5599999999999996E-2</v>
      </c>
      <c r="U1190" s="122">
        <f t="shared" si="633"/>
        <v>18</v>
      </c>
      <c r="V1190" s="122">
        <v>252</v>
      </c>
      <c r="W1190" s="121">
        <f t="shared" si="618"/>
        <v>1.0058838729999999</v>
      </c>
      <c r="X1190" s="114">
        <f t="shared" si="619"/>
        <v>4.8119293900000004</v>
      </c>
      <c r="Y1190" s="114">
        <f t="shared" si="620"/>
        <v>0</v>
      </c>
      <c r="Z1190" s="126" t="str">
        <f t="shared" si="630"/>
        <v>A+J=</v>
      </c>
      <c r="AA1190" s="119">
        <f t="shared" si="631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3">
        <f t="shared" si="621"/>
        <v>45367</v>
      </c>
      <c r="B1191" s="114">
        <f t="shared" si="613"/>
        <v>823.06101940999997</v>
      </c>
      <c r="C1191" s="114">
        <f t="shared" si="627"/>
        <v>639.38095238000005</v>
      </c>
      <c r="D1191" s="115">
        <f t="shared" si="622"/>
        <v>6773.27</v>
      </c>
      <c r="E1191" s="116">
        <f t="shared" si="609"/>
        <v>6801.72</v>
      </c>
      <c r="F1191" s="117">
        <f t="shared" si="610"/>
        <v>45311</v>
      </c>
      <c r="G1191" s="118">
        <f t="shared" si="614"/>
        <v>4.2003345503722755E-3</v>
      </c>
      <c r="H1191" s="119">
        <f t="shared" si="628"/>
        <v>45371</v>
      </c>
      <c r="I1191" s="119">
        <f t="shared" si="615"/>
        <v>45371</v>
      </c>
      <c r="J1191" s="120">
        <f t="shared" si="623"/>
        <v>21</v>
      </c>
      <c r="K1191" s="120">
        <f t="shared" si="611"/>
        <v>19</v>
      </c>
      <c r="L1191" s="8">
        <f t="shared" si="624"/>
        <v>1.0037995399999999</v>
      </c>
      <c r="M1191" s="121">
        <f t="shared" si="612"/>
        <v>1.0056001299999999</v>
      </c>
      <c r="N1191" s="121">
        <f t="shared" si="632"/>
        <v>1.2744886076419921</v>
      </c>
      <c r="O1191" s="114">
        <f t="shared" si="608"/>
        <v>1.27933107</v>
      </c>
      <c r="P1191" s="114">
        <f t="shared" si="616"/>
        <v>817.97991793999995</v>
      </c>
      <c r="Q1191" s="11">
        <f t="shared" si="629"/>
        <v>0</v>
      </c>
      <c r="R1191" s="30">
        <f t="shared" si="625"/>
        <v>0</v>
      </c>
      <c r="S1191" s="8">
        <f t="shared" si="617"/>
        <v>0</v>
      </c>
      <c r="T1191" s="123">
        <f t="shared" si="626"/>
        <v>8.5599999999999996E-2</v>
      </c>
      <c r="U1191" s="122">
        <f t="shared" si="633"/>
        <v>19</v>
      </c>
      <c r="V1191" s="122">
        <v>252</v>
      </c>
      <c r="W1191" s="121">
        <f t="shared" si="618"/>
        <v>1.006211768</v>
      </c>
      <c r="X1191" s="114">
        <f t="shared" si="619"/>
        <v>5.0811014700000001</v>
      </c>
      <c r="Y1191" s="114">
        <f t="shared" si="620"/>
        <v>0</v>
      </c>
      <c r="Z1191" s="126" t="str">
        <f t="shared" si="630"/>
        <v>A+J=</v>
      </c>
      <c r="AA1191" s="119">
        <f t="shared" si="631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3">
        <f t="shared" si="621"/>
        <v>45368</v>
      </c>
      <c r="B1192" s="114">
        <f t="shared" si="613"/>
        <v>823.06101940999997</v>
      </c>
      <c r="C1192" s="114">
        <f t="shared" si="627"/>
        <v>639.38095238000005</v>
      </c>
      <c r="D1192" s="115">
        <f t="shared" si="622"/>
        <v>6773.27</v>
      </c>
      <c r="E1192" s="116">
        <f t="shared" si="609"/>
        <v>6801.72</v>
      </c>
      <c r="F1192" s="117">
        <f t="shared" si="610"/>
        <v>45311</v>
      </c>
      <c r="G1192" s="118">
        <f t="shared" si="614"/>
        <v>4.2003345503722755E-3</v>
      </c>
      <c r="H1192" s="119">
        <f t="shared" si="628"/>
        <v>45371</v>
      </c>
      <c r="I1192" s="119">
        <f t="shared" si="615"/>
        <v>45371</v>
      </c>
      <c r="J1192" s="120">
        <f t="shared" si="623"/>
        <v>21</v>
      </c>
      <c r="K1192" s="120">
        <f t="shared" si="611"/>
        <v>19</v>
      </c>
      <c r="L1192" s="8">
        <f t="shared" si="624"/>
        <v>1.0037995399999999</v>
      </c>
      <c r="M1192" s="121">
        <f t="shared" si="612"/>
        <v>1.0056001299999999</v>
      </c>
      <c r="N1192" s="121">
        <f t="shared" si="632"/>
        <v>1.2744886076419921</v>
      </c>
      <c r="O1192" s="114">
        <f t="shared" si="608"/>
        <v>1.27933107</v>
      </c>
      <c r="P1192" s="114">
        <f t="shared" si="616"/>
        <v>817.97991793999995</v>
      </c>
      <c r="Q1192" s="11">
        <f t="shared" si="629"/>
        <v>0</v>
      </c>
      <c r="R1192" s="30">
        <f t="shared" si="625"/>
        <v>0</v>
      </c>
      <c r="S1192" s="8">
        <f t="shared" si="617"/>
        <v>0</v>
      </c>
      <c r="T1192" s="123">
        <f t="shared" si="626"/>
        <v>8.5599999999999996E-2</v>
      </c>
      <c r="U1192" s="122">
        <f t="shared" si="633"/>
        <v>19</v>
      </c>
      <c r="V1192" s="122">
        <v>252</v>
      </c>
      <c r="W1192" s="121">
        <f t="shared" si="618"/>
        <v>1.006211768</v>
      </c>
      <c r="X1192" s="114">
        <f t="shared" si="619"/>
        <v>5.0811014700000001</v>
      </c>
      <c r="Y1192" s="114">
        <f t="shared" si="620"/>
        <v>0</v>
      </c>
      <c r="Z1192" s="126" t="str">
        <f t="shared" si="630"/>
        <v>A+J=</v>
      </c>
      <c r="AA1192" s="119">
        <f t="shared" si="631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3">
        <f t="shared" si="621"/>
        <v>45369</v>
      </c>
      <c r="B1193" s="114">
        <f t="shared" si="613"/>
        <v>823.06101940999997</v>
      </c>
      <c r="C1193" s="114">
        <f t="shared" si="627"/>
        <v>639.38095238000005</v>
      </c>
      <c r="D1193" s="115">
        <f t="shared" si="622"/>
        <v>6773.27</v>
      </c>
      <c r="E1193" s="116">
        <f t="shared" si="609"/>
        <v>6801.72</v>
      </c>
      <c r="F1193" s="117">
        <f t="shared" si="610"/>
        <v>45311</v>
      </c>
      <c r="G1193" s="118">
        <f t="shared" si="614"/>
        <v>4.2003345503722755E-3</v>
      </c>
      <c r="H1193" s="119">
        <f t="shared" si="628"/>
        <v>45371</v>
      </c>
      <c r="I1193" s="119">
        <f t="shared" si="615"/>
        <v>45371</v>
      </c>
      <c r="J1193" s="120">
        <f t="shared" si="623"/>
        <v>21</v>
      </c>
      <c r="K1193" s="120">
        <f t="shared" si="611"/>
        <v>19</v>
      </c>
      <c r="L1193" s="8">
        <f t="shared" si="624"/>
        <v>1.0037995399999999</v>
      </c>
      <c r="M1193" s="121">
        <f t="shared" si="612"/>
        <v>1.0056001299999999</v>
      </c>
      <c r="N1193" s="121">
        <f t="shared" si="632"/>
        <v>1.2744886076419921</v>
      </c>
      <c r="O1193" s="114">
        <f t="shared" ref="O1193:O1256" si="634">TRUNC(TRUNC((L1193*N1193),15),8)</f>
        <v>1.27933107</v>
      </c>
      <c r="P1193" s="114">
        <f t="shared" si="616"/>
        <v>817.97991793999995</v>
      </c>
      <c r="Q1193" s="11">
        <f t="shared" si="629"/>
        <v>0</v>
      </c>
      <c r="R1193" s="30">
        <f t="shared" si="625"/>
        <v>0</v>
      </c>
      <c r="S1193" s="8">
        <f t="shared" si="617"/>
        <v>0</v>
      </c>
      <c r="T1193" s="123">
        <f t="shared" si="626"/>
        <v>8.5599999999999996E-2</v>
      </c>
      <c r="U1193" s="122">
        <f t="shared" si="633"/>
        <v>19</v>
      </c>
      <c r="V1193" s="122">
        <v>252</v>
      </c>
      <c r="W1193" s="121">
        <f t="shared" si="618"/>
        <v>1.006211768</v>
      </c>
      <c r="X1193" s="114">
        <f t="shared" si="619"/>
        <v>5.0811014700000001</v>
      </c>
      <c r="Y1193" s="114">
        <f t="shared" si="620"/>
        <v>0</v>
      </c>
      <c r="Z1193" s="126" t="str">
        <f t="shared" si="630"/>
        <v>A+J=</v>
      </c>
      <c r="AA1193" s="119">
        <f t="shared" si="631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3">
        <f t="shared" si="621"/>
        <v>45370</v>
      </c>
      <c r="B1194" s="114">
        <f t="shared" si="613"/>
        <v>823.49366498000006</v>
      </c>
      <c r="C1194" s="114">
        <f t="shared" si="627"/>
        <v>639.38095238000005</v>
      </c>
      <c r="D1194" s="115">
        <f t="shared" si="622"/>
        <v>6773.27</v>
      </c>
      <c r="E1194" s="116">
        <f t="shared" ref="E1194:E1257" si="635">IF($K1194=1,VLOOKUP($A1193,$AO$10:$AS$131,4),E1193)</f>
        <v>6801.72</v>
      </c>
      <c r="F1194" s="117">
        <f t="shared" ref="F1194:F1257" si="636">IF($K1194=1,VLOOKUP($A1193,$AO$10:$AS$131,5),F1193)</f>
        <v>45311</v>
      </c>
      <c r="G1194" s="118">
        <f t="shared" si="614"/>
        <v>4.2003345503722755E-3</v>
      </c>
      <c r="H1194" s="119">
        <f t="shared" si="628"/>
        <v>45371</v>
      </c>
      <c r="I1194" s="119">
        <f t="shared" si="615"/>
        <v>45371</v>
      </c>
      <c r="J1194" s="120">
        <f t="shared" si="623"/>
        <v>21</v>
      </c>
      <c r="K1194" s="120">
        <f t="shared" ref="K1194:K1257" si="637">(J1194-(NETWORKDAYS(A1194,I1194,AD$176:AD$502)-1))</f>
        <v>20</v>
      </c>
      <c r="L1194" s="8">
        <f t="shared" si="624"/>
        <v>1.0039999100000001</v>
      </c>
      <c r="M1194" s="121">
        <f t="shared" ref="M1194:M1257" si="638">IF(I1194&gt;I1193,L1193,M1193)</f>
        <v>1.0056001299999999</v>
      </c>
      <c r="N1194" s="121">
        <f t="shared" si="632"/>
        <v>1.2744886076419921</v>
      </c>
      <c r="O1194" s="114">
        <f t="shared" si="634"/>
        <v>1.2795864400000001</v>
      </c>
      <c r="P1194" s="114">
        <f t="shared" si="616"/>
        <v>818.14319665000005</v>
      </c>
      <c r="Q1194" s="11">
        <f t="shared" si="629"/>
        <v>0</v>
      </c>
      <c r="R1194" s="30">
        <f t="shared" si="625"/>
        <v>0</v>
      </c>
      <c r="S1194" s="8">
        <f t="shared" si="617"/>
        <v>0</v>
      </c>
      <c r="T1194" s="123">
        <f t="shared" si="626"/>
        <v>8.5599999999999996E-2</v>
      </c>
      <c r="U1194" s="122">
        <f t="shared" si="633"/>
        <v>20</v>
      </c>
      <c r="V1194" s="122">
        <v>252</v>
      </c>
      <c r="W1194" s="121">
        <f t="shared" si="618"/>
        <v>1.0065397700000001</v>
      </c>
      <c r="X1194" s="114">
        <f t="shared" si="619"/>
        <v>5.35046833</v>
      </c>
      <c r="Y1194" s="114">
        <f t="shared" si="620"/>
        <v>0</v>
      </c>
      <c r="Z1194" s="126" t="str">
        <f t="shared" si="630"/>
        <v>A+J=</v>
      </c>
      <c r="AA1194" s="119">
        <f t="shared" si="631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3">
        <f t="shared" si="621"/>
        <v>45371</v>
      </c>
      <c r="B1195" s="114">
        <f t="shared" si="613"/>
        <v>823.92655029000002</v>
      </c>
      <c r="C1195" s="114">
        <f t="shared" si="627"/>
        <v>639.38095238000005</v>
      </c>
      <c r="D1195" s="115">
        <f t="shared" si="622"/>
        <v>6773.27</v>
      </c>
      <c r="E1195" s="116">
        <f t="shared" si="635"/>
        <v>6801.72</v>
      </c>
      <c r="F1195" s="117">
        <f t="shared" si="636"/>
        <v>45311</v>
      </c>
      <c r="G1195" s="118">
        <f t="shared" si="614"/>
        <v>4.2003345503722755E-3</v>
      </c>
      <c r="H1195" s="119">
        <f t="shared" si="628"/>
        <v>45404</v>
      </c>
      <c r="I1195" s="119">
        <f t="shared" si="615"/>
        <v>45371</v>
      </c>
      <c r="J1195" s="120">
        <f t="shared" si="623"/>
        <v>21</v>
      </c>
      <c r="K1195" s="120">
        <f t="shared" si="637"/>
        <v>21</v>
      </c>
      <c r="L1195" s="8">
        <f t="shared" si="624"/>
        <v>1.00420033</v>
      </c>
      <c r="M1195" s="121">
        <f t="shared" si="638"/>
        <v>1.0056001299999999</v>
      </c>
      <c r="N1195" s="121">
        <f t="shared" si="632"/>
        <v>1.2744886076419921</v>
      </c>
      <c r="O1195" s="114">
        <f t="shared" si="634"/>
        <v>1.27984188</v>
      </c>
      <c r="P1195" s="114">
        <f t="shared" si="616"/>
        <v>818.30652012999997</v>
      </c>
      <c r="Q1195" s="11">
        <f t="shared" si="629"/>
        <v>39</v>
      </c>
      <c r="R1195" s="30">
        <f t="shared" si="625"/>
        <v>4.2317E-2</v>
      </c>
      <c r="S1195" s="8">
        <f t="shared" si="617"/>
        <v>34.628277009999998</v>
      </c>
      <c r="T1195" s="123">
        <f t="shared" si="626"/>
        <v>8.5599999999999996E-2</v>
      </c>
      <c r="U1195" s="122">
        <f t="shared" si="633"/>
        <v>21</v>
      </c>
      <c r="V1195" s="122">
        <v>252</v>
      </c>
      <c r="W1195" s="121">
        <f t="shared" si="618"/>
        <v>1.0068678790000001</v>
      </c>
      <c r="X1195" s="114">
        <f t="shared" si="619"/>
        <v>5.6200301599999998</v>
      </c>
      <c r="Y1195" s="114">
        <f t="shared" si="620"/>
        <v>40.248307169999997</v>
      </c>
      <c r="Z1195" s="126" t="str">
        <f t="shared" si="630"/>
        <v>A+J=</v>
      </c>
      <c r="AA1195" s="119">
        <f t="shared" si="631"/>
        <v>45371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3">
        <f t="shared" si="621"/>
        <v>45372</v>
      </c>
      <c r="B1196" s="114">
        <f t="shared" si="613"/>
        <v>784.22826693000002</v>
      </c>
      <c r="C1196" s="114">
        <f t="shared" si="627"/>
        <v>612.32426862</v>
      </c>
      <c r="D1196" s="115">
        <f t="shared" si="622"/>
        <v>6801.72</v>
      </c>
      <c r="E1196" s="116">
        <f t="shared" si="635"/>
        <v>6858.17</v>
      </c>
      <c r="F1196" s="117">
        <f t="shared" si="636"/>
        <v>45342</v>
      </c>
      <c r="G1196" s="118">
        <f t="shared" si="614"/>
        <v>8.2993713354857501E-3</v>
      </c>
      <c r="H1196" s="119">
        <f t="shared" si="628"/>
        <v>45404</v>
      </c>
      <c r="I1196" s="119">
        <f t="shared" si="615"/>
        <v>45404</v>
      </c>
      <c r="J1196" s="120">
        <f t="shared" si="623"/>
        <v>22</v>
      </c>
      <c r="K1196" s="120">
        <f t="shared" si="637"/>
        <v>1</v>
      </c>
      <c r="L1196" s="8">
        <f t="shared" si="624"/>
        <v>1.0003757499999999</v>
      </c>
      <c r="M1196" s="121">
        <f t="shared" si="638"/>
        <v>1.00420033</v>
      </c>
      <c r="N1196" s="121">
        <f t="shared" si="632"/>
        <v>1.2798418803753291</v>
      </c>
      <c r="O1196" s="114">
        <f t="shared" si="634"/>
        <v>1.2803227800000001</v>
      </c>
      <c r="P1196" s="114">
        <f t="shared" si="616"/>
        <v>783.97270986000001</v>
      </c>
      <c r="Q1196" s="11">
        <f t="shared" si="629"/>
        <v>0</v>
      </c>
      <c r="R1196" s="30">
        <f t="shared" si="625"/>
        <v>0</v>
      </c>
      <c r="S1196" s="8">
        <f t="shared" si="617"/>
        <v>0</v>
      </c>
      <c r="T1196" s="123">
        <f t="shared" si="626"/>
        <v>8.5599999999999996E-2</v>
      </c>
      <c r="U1196" s="122">
        <f t="shared" si="633"/>
        <v>1</v>
      </c>
      <c r="V1196" s="122">
        <v>252</v>
      </c>
      <c r="W1196" s="121">
        <f t="shared" si="618"/>
        <v>1.0003259769999999</v>
      </c>
      <c r="X1196" s="114">
        <f t="shared" si="619"/>
        <v>0.25555707</v>
      </c>
      <c r="Y1196" s="114">
        <f t="shared" si="620"/>
        <v>0</v>
      </c>
      <c r="Z1196" s="126" t="str">
        <f t="shared" si="630"/>
        <v>A+J=</v>
      </c>
      <c r="AA1196" s="119">
        <f t="shared" si="631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3">
        <f t="shared" si="621"/>
        <v>45373</v>
      </c>
      <c r="B1197" s="114">
        <f t="shared" si="613"/>
        <v>784.77868226999999</v>
      </c>
      <c r="C1197" s="114">
        <f t="shared" si="627"/>
        <v>612.32426862</v>
      </c>
      <c r="D1197" s="115">
        <f t="shared" si="622"/>
        <v>6801.72</v>
      </c>
      <c r="E1197" s="116">
        <f t="shared" si="635"/>
        <v>6858.17</v>
      </c>
      <c r="F1197" s="117">
        <f t="shared" si="636"/>
        <v>45342</v>
      </c>
      <c r="G1197" s="118">
        <f t="shared" si="614"/>
        <v>8.2993713354857501E-3</v>
      </c>
      <c r="H1197" s="119">
        <f t="shared" si="628"/>
        <v>45404</v>
      </c>
      <c r="I1197" s="119">
        <f t="shared" si="615"/>
        <v>45404</v>
      </c>
      <c r="J1197" s="120">
        <f t="shared" si="623"/>
        <v>22</v>
      </c>
      <c r="K1197" s="120">
        <f t="shared" si="637"/>
        <v>2</v>
      </c>
      <c r="L1197" s="8">
        <f t="shared" si="624"/>
        <v>1.00075165</v>
      </c>
      <c r="M1197" s="121">
        <f t="shared" si="638"/>
        <v>1.00420033</v>
      </c>
      <c r="N1197" s="121">
        <f t="shared" si="632"/>
        <v>1.2798418803753291</v>
      </c>
      <c r="O1197" s="114">
        <f t="shared" si="634"/>
        <v>1.28080387</v>
      </c>
      <c r="P1197" s="114">
        <f t="shared" si="616"/>
        <v>784.26729293999995</v>
      </c>
      <c r="Q1197" s="11">
        <f t="shared" si="629"/>
        <v>0</v>
      </c>
      <c r="R1197" s="30">
        <f t="shared" si="625"/>
        <v>0</v>
      </c>
      <c r="S1197" s="8">
        <f t="shared" si="617"/>
        <v>0</v>
      </c>
      <c r="T1197" s="123">
        <f t="shared" si="626"/>
        <v>8.5599999999999996E-2</v>
      </c>
      <c r="U1197" s="122">
        <f t="shared" si="633"/>
        <v>2</v>
      </c>
      <c r="V1197" s="122">
        <v>252</v>
      </c>
      <c r="W1197" s="121">
        <f t="shared" si="618"/>
        <v>1.00065206</v>
      </c>
      <c r="X1197" s="114">
        <f t="shared" si="619"/>
        <v>0.51138932999999998</v>
      </c>
      <c r="Y1197" s="114">
        <f t="shared" si="620"/>
        <v>0</v>
      </c>
      <c r="Z1197" s="126" t="str">
        <f t="shared" si="630"/>
        <v>A+J=</v>
      </c>
      <c r="AA1197" s="119">
        <f t="shared" si="631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3">
        <f t="shared" si="621"/>
        <v>45374</v>
      </c>
      <c r="B1198" s="114">
        <f t="shared" si="613"/>
        <v>785.32948399999998</v>
      </c>
      <c r="C1198" s="114">
        <f t="shared" si="627"/>
        <v>612.32426862</v>
      </c>
      <c r="D1198" s="115">
        <f t="shared" si="622"/>
        <v>6801.72</v>
      </c>
      <c r="E1198" s="116">
        <f t="shared" si="635"/>
        <v>6858.17</v>
      </c>
      <c r="F1198" s="117">
        <f t="shared" si="636"/>
        <v>45342</v>
      </c>
      <c r="G1198" s="118">
        <f t="shared" si="614"/>
        <v>8.2993713354857501E-3</v>
      </c>
      <c r="H1198" s="119">
        <f t="shared" si="628"/>
        <v>45404</v>
      </c>
      <c r="I1198" s="119">
        <f t="shared" si="615"/>
        <v>45404</v>
      </c>
      <c r="J1198" s="120">
        <f t="shared" si="623"/>
        <v>22</v>
      </c>
      <c r="K1198" s="120">
        <f t="shared" si="637"/>
        <v>3</v>
      </c>
      <c r="L1198" s="8">
        <f t="shared" si="624"/>
        <v>1.0011276899999999</v>
      </c>
      <c r="M1198" s="121">
        <f t="shared" si="638"/>
        <v>1.00420033</v>
      </c>
      <c r="N1198" s="121">
        <f t="shared" si="632"/>
        <v>1.2798418803753291</v>
      </c>
      <c r="O1198" s="114">
        <f t="shared" si="634"/>
        <v>1.28128514</v>
      </c>
      <c r="P1198" s="114">
        <f t="shared" si="616"/>
        <v>784.56198624000001</v>
      </c>
      <c r="Q1198" s="11">
        <f t="shared" si="629"/>
        <v>0</v>
      </c>
      <c r="R1198" s="30">
        <f t="shared" si="625"/>
        <v>0</v>
      </c>
      <c r="S1198" s="8">
        <f t="shared" si="617"/>
        <v>0</v>
      </c>
      <c r="T1198" s="123">
        <f t="shared" si="626"/>
        <v>8.5599999999999996E-2</v>
      </c>
      <c r="U1198" s="122">
        <f t="shared" si="633"/>
        <v>3</v>
      </c>
      <c r="V1198" s="122">
        <v>252</v>
      </c>
      <c r="W1198" s="121">
        <f t="shared" si="618"/>
        <v>1.00097825</v>
      </c>
      <c r="X1198" s="114">
        <f t="shared" si="619"/>
        <v>0.76749776000000003</v>
      </c>
      <c r="Y1198" s="114">
        <f t="shared" si="620"/>
        <v>0</v>
      </c>
      <c r="Z1198" s="126" t="str">
        <f t="shared" si="630"/>
        <v>A+J=</v>
      </c>
      <c r="AA1198" s="119">
        <f t="shared" si="631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3">
        <f t="shared" si="621"/>
        <v>45375</v>
      </c>
      <c r="B1199" s="114">
        <f t="shared" si="613"/>
        <v>785.32948399999998</v>
      </c>
      <c r="C1199" s="114">
        <f t="shared" si="627"/>
        <v>612.32426862</v>
      </c>
      <c r="D1199" s="115">
        <f t="shared" si="622"/>
        <v>6801.72</v>
      </c>
      <c r="E1199" s="116">
        <f t="shared" si="635"/>
        <v>6858.17</v>
      </c>
      <c r="F1199" s="117">
        <f t="shared" si="636"/>
        <v>45342</v>
      </c>
      <c r="G1199" s="118">
        <f t="shared" si="614"/>
        <v>8.2993713354857501E-3</v>
      </c>
      <c r="H1199" s="119">
        <f t="shared" si="628"/>
        <v>45404</v>
      </c>
      <c r="I1199" s="119">
        <f t="shared" si="615"/>
        <v>45404</v>
      </c>
      <c r="J1199" s="120">
        <f t="shared" si="623"/>
        <v>22</v>
      </c>
      <c r="K1199" s="120">
        <f t="shared" si="637"/>
        <v>3</v>
      </c>
      <c r="L1199" s="8">
        <f t="shared" si="624"/>
        <v>1.0011276899999999</v>
      </c>
      <c r="M1199" s="121">
        <f t="shared" si="638"/>
        <v>1.00420033</v>
      </c>
      <c r="N1199" s="121">
        <f t="shared" si="632"/>
        <v>1.2798418803753291</v>
      </c>
      <c r="O1199" s="114">
        <f t="shared" si="634"/>
        <v>1.28128514</v>
      </c>
      <c r="P1199" s="114">
        <f t="shared" si="616"/>
        <v>784.56198624000001</v>
      </c>
      <c r="Q1199" s="11">
        <f t="shared" si="629"/>
        <v>0</v>
      </c>
      <c r="R1199" s="30">
        <f t="shared" si="625"/>
        <v>0</v>
      </c>
      <c r="S1199" s="8">
        <f t="shared" si="617"/>
        <v>0</v>
      </c>
      <c r="T1199" s="123">
        <f t="shared" si="626"/>
        <v>8.5599999999999996E-2</v>
      </c>
      <c r="U1199" s="122">
        <f t="shared" si="633"/>
        <v>3</v>
      </c>
      <c r="V1199" s="122">
        <v>252</v>
      </c>
      <c r="W1199" s="121">
        <f t="shared" si="618"/>
        <v>1.00097825</v>
      </c>
      <c r="X1199" s="114">
        <f t="shared" si="619"/>
        <v>0.76749776000000003</v>
      </c>
      <c r="Y1199" s="114">
        <f t="shared" si="620"/>
        <v>0</v>
      </c>
      <c r="Z1199" s="126" t="str">
        <f t="shared" si="630"/>
        <v>A+J=</v>
      </c>
      <c r="AA1199" s="119">
        <f t="shared" si="631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3">
        <f t="shared" si="621"/>
        <v>45376</v>
      </c>
      <c r="B1200" s="114">
        <f t="shared" si="613"/>
        <v>785.32948399999998</v>
      </c>
      <c r="C1200" s="114">
        <f t="shared" si="627"/>
        <v>612.32426862</v>
      </c>
      <c r="D1200" s="115">
        <f t="shared" si="622"/>
        <v>6801.72</v>
      </c>
      <c r="E1200" s="116">
        <f t="shared" si="635"/>
        <v>6858.17</v>
      </c>
      <c r="F1200" s="117">
        <f t="shared" si="636"/>
        <v>45342</v>
      </c>
      <c r="G1200" s="118">
        <f t="shared" si="614"/>
        <v>8.2993713354857501E-3</v>
      </c>
      <c r="H1200" s="119">
        <f t="shared" si="628"/>
        <v>45404</v>
      </c>
      <c r="I1200" s="119">
        <f t="shared" si="615"/>
        <v>45404</v>
      </c>
      <c r="J1200" s="120">
        <f t="shared" si="623"/>
        <v>22</v>
      </c>
      <c r="K1200" s="120">
        <f t="shared" si="637"/>
        <v>3</v>
      </c>
      <c r="L1200" s="8">
        <f t="shared" si="624"/>
        <v>1.0011276899999999</v>
      </c>
      <c r="M1200" s="121">
        <f t="shared" si="638"/>
        <v>1.00420033</v>
      </c>
      <c r="N1200" s="121">
        <f t="shared" si="632"/>
        <v>1.2798418803753291</v>
      </c>
      <c r="O1200" s="114">
        <f t="shared" si="634"/>
        <v>1.28128514</v>
      </c>
      <c r="P1200" s="114">
        <f t="shared" si="616"/>
        <v>784.56198624000001</v>
      </c>
      <c r="Q1200" s="11">
        <f t="shared" si="629"/>
        <v>0</v>
      </c>
      <c r="R1200" s="30">
        <f t="shared" si="625"/>
        <v>0</v>
      </c>
      <c r="S1200" s="8">
        <f t="shared" si="617"/>
        <v>0</v>
      </c>
      <c r="T1200" s="123">
        <f t="shared" si="626"/>
        <v>8.5599999999999996E-2</v>
      </c>
      <c r="U1200" s="122">
        <f t="shared" si="633"/>
        <v>3</v>
      </c>
      <c r="V1200" s="122">
        <v>252</v>
      </c>
      <c r="W1200" s="121">
        <f t="shared" si="618"/>
        <v>1.00097825</v>
      </c>
      <c r="X1200" s="114">
        <f t="shared" si="619"/>
        <v>0.76749776000000003</v>
      </c>
      <c r="Y1200" s="114">
        <f t="shared" si="620"/>
        <v>0</v>
      </c>
      <c r="Z1200" s="126" t="str">
        <f t="shared" si="630"/>
        <v>A+J=</v>
      </c>
      <c r="AA1200" s="119">
        <f t="shared" si="631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3">
        <f t="shared" si="621"/>
        <v>45377</v>
      </c>
      <c r="B1201" s="114">
        <f t="shared" si="613"/>
        <v>785.88067153999998</v>
      </c>
      <c r="C1201" s="114">
        <f t="shared" si="627"/>
        <v>612.32426862</v>
      </c>
      <c r="D1201" s="115">
        <f t="shared" si="622"/>
        <v>6801.72</v>
      </c>
      <c r="E1201" s="116">
        <f t="shared" si="635"/>
        <v>6858.17</v>
      </c>
      <c r="F1201" s="117">
        <f t="shared" si="636"/>
        <v>45342</v>
      </c>
      <c r="G1201" s="118">
        <f t="shared" si="614"/>
        <v>8.2993713354857501E-3</v>
      </c>
      <c r="H1201" s="119">
        <f t="shared" si="628"/>
        <v>45404</v>
      </c>
      <c r="I1201" s="119">
        <f t="shared" si="615"/>
        <v>45404</v>
      </c>
      <c r="J1201" s="120">
        <f t="shared" si="623"/>
        <v>22</v>
      </c>
      <c r="K1201" s="120">
        <f t="shared" si="637"/>
        <v>4</v>
      </c>
      <c r="L1201" s="8">
        <f t="shared" si="624"/>
        <v>1.0015038700000001</v>
      </c>
      <c r="M1201" s="121">
        <f t="shared" si="638"/>
        <v>1.00420033</v>
      </c>
      <c r="N1201" s="121">
        <f t="shared" si="632"/>
        <v>1.2798418803753291</v>
      </c>
      <c r="O1201" s="114">
        <f t="shared" si="634"/>
        <v>1.2817665899999999</v>
      </c>
      <c r="P1201" s="114">
        <f t="shared" si="616"/>
        <v>784.85678975999997</v>
      </c>
      <c r="Q1201" s="11">
        <f t="shared" si="629"/>
        <v>0</v>
      </c>
      <c r="R1201" s="30">
        <f t="shared" si="625"/>
        <v>0</v>
      </c>
      <c r="S1201" s="8">
        <f t="shared" si="617"/>
        <v>0</v>
      </c>
      <c r="T1201" s="123">
        <f t="shared" si="626"/>
        <v>8.5599999999999996E-2</v>
      </c>
      <c r="U1201" s="122">
        <f t="shared" si="633"/>
        <v>4</v>
      </c>
      <c r="V1201" s="122">
        <v>252</v>
      </c>
      <c r="W1201" s="121">
        <f t="shared" si="618"/>
        <v>1.0013045460000001</v>
      </c>
      <c r="X1201" s="114">
        <f t="shared" si="619"/>
        <v>1.02388178</v>
      </c>
      <c r="Y1201" s="114">
        <f t="shared" si="620"/>
        <v>0</v>
      </c>
      <c r="Z1201" s="126" t="str">
        <f t="shared" si="630"/>
        <v>A+J=</v>
      </c>
      <c r="AA1201" s="119">
        <f t="shared" si="631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3">
        <f t="shared" si="621"/>
        <v>45378</v>
      </c>
      <c r="B1202" s="114">
        <f t="shared" si="613"/>
        <v>786.43225123000002</v>
      </c>
      <c r="C1202" s="114">
        <f t="shared" si="627"/>
        <v>612.32426862</v>
      </c>
      <c r="D1202" s="115">
        <f t="shared" si="622"/>
        <v>6801.72</v>
      </c>
      <c r="E1202" s="116">
        <f t="shared" si="635"/>
        <v>6858.17</v>
      </c>
      <c r="F1202" s="117">
        <f t="shared" si="636"/>
        <v>45342</v>
      </c>
      <c r="G1202" s="118">
        <f t="shared" si="614"/>
        <v>8.2993713354857501E-3</v>
      </c>
      <c r="H1202" s="119">
        <f t="shared" si="628"/>
        <v>45404</v>
      </c>
      <c r="I1202" s="119">
        <f t="shared" si="615"/>
        <v>45404</v>
      </c>
      <c r="J1202" s="120">
        <f t="shared" si="623"/>
        <v>22</v>
      </c>
      <c r="K1202" s="120">
        <f t="shared" si="637"/>
        <v>5</v>
      </c>
      <c r="L1202" s="8">
        <f t="shared" si="624"/>
        <v>1.0018802</v>
      </c>
      <c r="M1202" s="121">
        <f t="shared" si="638"/>
        <v>1.00420033</v>
      </c>
      <c r="N1202" s="121">
        <f t="shared" si="632"/>
        <v>1.2798418803753291</v>
      </c>
      <c r="O1202" s="114">
        <f t="shared" si="634"/>
        <v>1.28224823</v>
      </c>
      <c r="P1202" s="114">
        <f t="shared" si="616"/>
        <v>785.15170962000002</v>
      </c>
      <c r="Q1202" s="11">
        <f t="shared" si="629"/>
        <v>0</v>
      </c>
      <c r="R1202" s="30">
        <f t="shared" si="625"/>
        <v>0</v>
      </c>
      <c r="S1202" s="8">
        <f t="shared" si="617"/>
        <v>0</v>
      </c>
      <c r="T1202" s="123">
        <f t="shared" si="626"/>
        <v>8.5599999999999996E-2</v>
      </c>
      <c r="U1202" s="122">
        <f t="shared" si="633"/>
        <v>5</v>
      </c>
      <c r="V1202" s="122">
        <v>252</v>
      </c>
      <c r="W1202" s="121">
        <f t="shared" si="618"/>
        <v>1.0016309480000001</v>
      </c>
      <c r="X1202" s="114">
        <f t="shared" si="619"/>
        <v>1.28054161</v>
      </c>
      <c r="Y1202" s="114">
        <f t="shared" si="620"/>
        <v>0</v>
      </c>
      <c r="Z1202" s="126" t="str">
        <f t="shared" si="630"/>
        <v>A+J=</v>
      </c>
      <c r="AA1202" s="119">
        <f t="shared" si="631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3">
        <f t="shared" si="621"/>
        <v>45379</v>
      </c>
      <c r="B1203" s="114">
        <f t="shared" si="613"/>
        <v>786.98421177</v>
      </c>
      <c r="C1203" s="114">
        <f t="shared" si="627"/>
        <v>612.32426862</v>
      </c>
      <c r="D1203" s="115">
        <f t="shared" si="622"/>
        <v>6801.72</v>
      </c>
      <c r="E1203" s="116">
        <f t="shared" si="635"/>
        <v>6858.17</v>
      </c>
      <c r="F1203" s="117">
        <f t="shared" si="636"/>
        <v>45342</v>
      </c>
      <c r="G1203" s="118">
        <f t="shared" si="614"/>
        <v>8.2993713354857501E-3</v>
      </c>
      <c r="H1203" s="119">
        <f t="shared" si="628"/>
        <v>45404</v>
      </c>
      <c r="I1203" s="119">
        <f t="shared" si="615"/>
        <v>45404</v>
      </c>
      <c r="J1203" s="120">
        <f t="shared" si="623"/>
        <v>22</v>
      </c>
      <c r="K1203" s="120">
        <f t="shared" si="637"/>
        <v>6</v>
      </c>
      <c r="L1203" s="8">
        <f t="shared" si="624"/>
        <v>1.00225666</v>
      </c>
      <c r="M1203" s="121">
        <f t="shared" si="638"/>
        <v>1.00420033</v>
      </c>
      <c r="N1203" s="121">
        <f t="shared" si="632"/>
        <v>1.2798418803753291</v>
      </c>
      <c r="O1203" s="114">
        <f t="shared" si="634"/>
        <v>1.2827300399999999</v>
      </c>
      <c r="P1203" s="114">
        <f t="shared" si="616"/>
        <v>785.44673356999999</v>
      </c>
      <c r="Q1203" s="11">
        <f t="shared" si="629"/>
        <v>0</v>
      </c>
      <c r="R1203" s="30">
        <f t="shared" si="625"/>
        <v>0</v>
      </c>
      <c r="S1203" s="8">
        <f t="shared" si="617"/>
        <v>0</v>
      </c>
      <c r="T1203" s="123">
        <f t="shared" si="626"/>
        <v>8.5599999999999996E-2</v>
      </c>
      <c r="U1203" s="122">
        <f t="shared" si="633"/>
        <v>6</v>
      </c>
      <c r="V1203" s="122">
        <v>252</v>
      </c>
      <c r="W1203" s="121">
        <f t="shared" si="618"/>
        <v>1.0019574570000001</v>
      </c>
      <c r="X1203" s="114">
        <f t="shared" si="619"/>
        <v>1.5374782</v>
      </c>
      <c r="Y1203" s="114">
        <f t="shared" si="620"/>
        <v>0</v>
      </c>
      <c r="Z1203" s="126" t="str">
        <f t="shared" si="630"/>
        <v>A+J=</v>
      </c>
      <c r="AA1203" s="119">
        <f t="shared" si="631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3">
        <f t="shared" si="621"/>
        <v>45380</v>
      </c>
      <c r="B1204" s="114">
        <f t="shared" si="613"/>
        <v>787.5365648799999</v>
      </c>
      <c r="C1204" s="114">
        <f t="shared" si="627"/>
        <v>612.32426862</v>
      </c>
      <c r="D1204" s="115">
        <f t="shared" si="622"/>
        <v>6801.72</v>
      </c>
      <c r="E1204" s="116">
        <f t="shared" si="635"/>
        <v>6858.17</v>
      </c>
      <c r="F1204" s="117">
        <f t="shared" si="636"/>
        <v>45342</v>
      </c>
      <c r="G1204" s="118">
        <f t="shared" si="614"/>
        <v>8.2993713354857501E-3</v>
      </c>
      <c r="H1204" s="119">
        <f t="shared" si="628"/>
        <v>45404</v>
      </c>
      <c r="I1204" s="119">
        <f t="shared" si="615"/>
        <v>45404</v>
      </c>
      <c r="J1204" s="120">
        <f t="shared" si="623"/>
        <v>22</v>
      </c>
      <c r="K1204" s="120">
        <f t="shared" si="637"/>
        <v>7</v>
      </c>
      <c r="L1204" s="8">
        <f t="shared" si="624"/>
        <v>1.00263327</v>
      </c>
      <c r="M1204" s="121">
        <f t="shared" si="638"/>
        <v>1.00420033</v>
      </c>
      <c r="N1204" s="121">
        <f t="shared" si="632"/>
        <v>1.2798418803753291</v>
      </c>
      <c r="O1204" s="114">
        <f t="shared" si="634"/>
        <v>1.28321204</v>
      </c>
      <c r="P1204" s="114">
        <f t="shared" si="616"/>
        <v>785.74187386999995</v>
      </c>
      <c r="Q1204" s="11">
        <f t="shared" si="629"/>
        <v>0</v>
      </c>
      <c r="R1204" s="30">
        <f t="shared" si="625"/>
        <v>0</v>
      </c>
      <c r="S1204" s="8">
        <f t="shared" si="617"/>
        <v>0</v>
      </c>
      <c r="T1204" s="123">
        <f t="shared" si="626"/>
        <v>8.5599999999999996E-2</v>
      </c>
      <c r="U1204" s="122">
        <f t="shared" si="633"/>
        <v>7</v>
      </c>
      <c r="V1204" s="122">
        <v>252</v>
      </c>
      <c r="W1204" s="121">
        <f t="shared" si="618"/>
        <v>1.0022840719999999</v>
      </c>
      <c r="X1204" s="114">
        <f t="shared" si="619"/>
        <v>1.79469101</v>
      </c>
      <c r="Y1204" s="114">
        <f t="shared" si="620"/>
        <v>0</v>
      </c>
      <c r="Z1204" s="126" t="str">
        <f t="shared" si="630"/>
        <v>A+J=</v>
      </c>
      <c r="AA1204" s="119">
        <f t="shared" si="631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3">
        <f t="shared" si="621"/>
        <v>45381</v>
      </c>
      <c r="B1205" s="114">
        <f t="shared" si="613"/>
        <v>787.5365648799999</v>
      </c>
      <c r="C1205" s="114">
        <f t="shared" si="627"/>
        <v>612.32426862</v>
      </c>
      <c r="D1205" s="115">
        <f t="shared" si="622"/>
        <v>6801.72</v>
      </c>
      <c r="E1205" s="116">
        <f t="shared" si="635"/>
        <v>6858.17</v>
      </c>
      <c r="F1205" s="117">
        <f t="shared" si="636"/>
        <v>45342</v>
      </c>
      <c r="G1205" s="118">
        <f t="shared" si="614"/>
        <v>8.2993713354857501E-3</v>
      </c>
      <c r="H1205" s="119">
        <f t="shared" si="628"/>
        <v>45404</v>
      </c>
      <c r="I1205" s="119">
        <f t="shared" si="615"/>
        <v>45404</v>
      </c>
      <c r="J1205" s="120">
        <f t="shared" si="623"/>
        <v>22</v>
      </c>
      <c r="K1205" s="120">
        <f t="shared" si="637"/>
        <v>7</v>
      </c>
      <c r="L1205" s="8">
        <f t="shared" si="624"/>
        <v>1.00263327</v>
      </c>
      <c r="M1205" s="121">
        <f t="shared" si="638"/>
        <v>1.00420033</v>
      </c>
      <c r="N1205" s="121">
        <f t="shared" si="632"/>
        <v>1.2798418803753291</v>
      </c>
      <c r="O1205" s="114">
        <f t="shared" si="634"/>
        <v>1.28321204</v>
      </c>
      <c r="P1205" s="114">
        <f t="shared" si="616"/>
        <v>785.74187386999995</v>
      </c>
      <c r="Q1205" s="11">
        <f t="shared" si="629"/>
        <v>0</v>
      </c>
      <c r="R1205" s="30">
        <f t="shared" si="625"/>
        <v>0</v>
      </c>
      <c r="S1205" s="8">
        <f t="shared" si="617"/>
        <v>0</v>
      </c>
      <c r="T1205" s="123">
        <f t="shared" si="626"/>
        <v>8.5599999999999996E-2</v>
      </c>
      <c r="U1205" s="122">
        <f t="shared" si="633"/>
        <v>7</v>
      </c>
      <c r="V1205" s="122">
        <v>252</v>
      </c>
      <c r="W1205" s="121">
        <f t="shared" si="618"/>
        <v>1.0022840719999999</v>
      </c>
      <c r="X1205" s="114">
        <f t="shared" si="619"/>
        <v>1.79469101</v>
      </c>
      <c r="Y1205" s="114">
        <f t="shared" si="620"/>
        <v>0</v>
      </c>
      <c r="Z1205" s="126" t="str">
        <f t="shared" si="630"/>
        <v>A+J=</v>
      </c>
      <c r="AA1205" s="119">
        <f t="shared" si="631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3">
        <f t="shared" si="621"/>
        <v>45382</v>
      </c>
      <c r="B1206" s="114">
        <f t="shared" si="613"/>
        <v>787.5365648799999</v>
      </c>
      <c r="C1206" s="114">
        <f t="shared" si="627"/>
        <v>612.32426862</v>
      </c>
      <c r="D1206" s="115">
        <f t="shared" si="622"/>
        <v>6801.72</v>
      </c>
      <c r="E1206" s="116">
        <f t="shared" si="635"/>
        <v>6858.17</v>
      </c>
      <c r="F1206" s="117">
        <f t="shared" si="636"/>
        <v>45342</v>
      </c>
      <c r="G1206" s="118">
        <f t="shared" si="614"/>
        <v>8.2993713354857501E-3</v>
      </c>
      <c r="H1206" s="119">
        <f t="shared" si="628"/>
        <v>45404</v>
      </c>
      <c r="I1206" s="119">
        <f t="shared" si="615"/>
        <v>45404</v>
      </c>
      <c r="J1206" s="120">
        <f t="shared" si="623"/>
        <v>22</v>
      </c>
      <c r="K1206" s="120">
        <f t="shared" si="637"/>
        <v>7</v>
      </c>
      <c r="L1206" s="8">
        <f t="shared" si="624"/>
        <v>1.00263327</v>
      </c>
      <c r="M1206" s="121">
        <f t="shared" si="638"/>
        <v>1.00420033</v>
      </c>
      <c r="N1206" s="121">
        <f t="shared" si="632"/>
        <v>1.2798418803753291</v>
      </c>
      <c r="O1206" s="114">
        <f t="shared" si="634"/>
        <v>1.28321204</v>
      </c>
      <c r="P1206" s="114">
        <f t="shared" si="616"/>
        <v>785.74187386999995</v>
      </c>
      <c r="Q1206" s="11">
        <f t="shared" si="629"/>
        <v>0</v>
      </c>
      <c r="R1206" s="30">
        <f t="shared" si="625"/>
        <v>0</v>
      </c>
      <c r="S1206" s="8">
        <f t="shared" si="617"/>
        <v>0</v>
      </c>
      <c r="T1206" s="123">
        <f t="shared" si="626"/>
        <v>8.5599999999999996E-2</v>
      </c>
      <c r="U1206" s="122">
        <f t="shared" si="633"/>
        <v>7</v>
      </c>
      <c r="V1206" s="122">
        <v>252</v>
      </c>
      <c r="W1206" s="121">
        <f t="shared" si="618"/>
        <v>1.0022840719999999</v>
      </c>
      <c r="X1206" s="114">
        <f t="shared" si="619"/>
        <v>1.79469101</v>
      </c>
      <c r="Y1206" s="114">
        <f t="shared" si="620"/>
        <v>0</v>
      </c>
      <c r="Z1206" s="126" t="str">
        <f t="shared" si="630"/>
        <v>A+J=</v>
      </c>
      <c r="AA1206" s="119">
        <f t="shared" si="631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3">
        <f t="shared" si="621"/>
        <v>45383</v>
      </c>
      <c r="B1207" s="114">
        <f t="shared" si="613"/>
        <v>787.5365648799999</v>
      </c>
      <c r="C1207" s="114">
        <f t="shared" si="627"/>
        <v>612.32426862</v>
      </c>
      <c r="D1207" s="115">
        <f t="shared" si="622"/>
        <v>6801.72</v>
      </c>
      <c r="E1207" s="116">
        <f t="shared" si="635"/>
        <v>6858.17</v>
      </c>
      <c r="F1207" s="117">
        <f t="shared" si="636"/>
        <v>45342</v>
      </c>
      <c r="G1207" s="118">
        <f t="shared" si="614"/>
        <v>8.2993713354857501E-3</v>
      </c>
      <c r="H1207" s="119">
        <f t="shared" si="628"/>
        <v>45404</v>
      </c>
      <c r="I1207" s="119">
        <f t="shared" si="615"/>
        <v>45404</v>
      </c>
      <c r="J1207" s="120">
        <f t="shared" si="623"/>
        <v>22</v>
      </c>
      <c r="K1207" s="120">
        <f t="shared" si="637"/>
        <v>7</v>
      </c>
      <c r="L1207" s="8">
        <f t="shared" si="624"/>
        <v>1.00263327</v>
      </c>
      <c r="M1207" s="121">
        <f t="shared" si="638"/>
        <v>1.00420033</v>
      </c>
      <c r="N1207" s="121">
        <f t="shared" si="632"/>
        <v>1.2798418803753291</v>
      </c>
      <c r="O1207" s="114">
        <f t="shared" si="634"/>
        <v>1.28321204</v>
      </c>
      <c r="P1207" s="114">
        <f t="shared" si="616"/>
        <v>785.74187386999995</v>
      </c>
      <c r="Q1207" s="11">
        <f t="shared" si="629"/>
        <v>0</v>
      </c>
      <c r="R1207" s="30">
        <f t="shared" si="625"/>
        <v>0</v>
      </c>
      <c r="S1207" s="8">
        <f t="shared" si="617"/>
        <v>0</v>
      </c>
      <c r="T1207" s="123">
        <f t="shared" si="626"/>
        <v>8.5599999999999996E-2</v>
      </c>
      <c r="U1207" s="122">
        <f t="shared" si="633"/>
        <v>7</v>
      </c>
      <c r="V1207" s="122">
        <v>252</v>
      </c>
      <c r="W1207" s="121">
        <f t="shared" si="618"/>
        <v>1.0022840719999999</v>
      </c>
      <c r="X1207" s="114">
        <f t="shared" si="619"/>
        <v>1.79469101</v>
      </c>
      <c r="Y1207" s="114">
        <f t="shared" si="620"/>
        <v>0</v>
      </c>
      <c r="Z1207" s="126" t="str">
        <f t="shared" si="630"/>
        <v>A+J=</v>
      </c>
      <c r="AA1207" s="119">
        <f t="shared" si="631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3">
        <f t="shared" si="621"/>
        <v>45384</v>
      </c>
      <c r="B1208" s="114">
        <f t="shared" si="613"/>
        <v>788.08929925000007</v>
      </c>
      <c r="C1208" s="114">
        <f t="shared" si="627"/>
        <v>612.32426862</v>
      </c>
      <c r="D1208" s="115">
        <f t="shared" si="622"/>
        <v>6801.72</v>
      </c>
      <c r="E1208" s="116">
        <f t="shared" si="635"/>
        <v>6858.17</v>
      </c>
      <c r="F1208" s="117">
        <f t="shared" si="636"/>
        <v>45342</v>
      </c>
      <c r="G1208" s="118">
        <f t="shared" si="614"/>
        <v>8.2993713354857501E-3</v>
      </c>
      <c r="H1208" s="119">
        <f t="shared" si="628"/>
        <v>45404</v>
      </c>
      <c r="I1208" s="119">
        <f t="shared" si="615"/>
        <v>45404</v>
      </c>
      <c r="J1208" s="120">
        <f t="shared" si="623"/>
        <v>22</v>
      </c>
      <c r="K1208" s="120">
        <f t="shared" si="637"/>
        <v>8</v>
      </c>
      <c r="L1208" s="8">
        <f t="shared" si="624"/>
        <v>1.0030100099999999</v>
      </c>
      <c r="M1208" s="121">
        <f t="shared" si="638"/>
        <v>1.00420033</v>
      </c>
      <c r="N1208" s="121">
        <f t="shared" si="632"/>
        <v>1.2798418803753291</v>
      </c>
      <c r="O1208" s="114">
        <f t="shared" si="634"/>
        <v>1.2836942099999999</v>
      </c>
      <c r="P1208" s="114">
        <f t="shared" si="616"/>
        <v>786.03711826000006</v>
      </c>
      <c r="Q1208" s="11">
        <f t="shared" si="629"/>
        <v>0</v>
      </c>
      <c r="R1208" s="30">
        <f t="shared" si="625"/>
        <v>0</v>
      </c>
      <c r="S1208" s="8">
        <f t="shared" si="617"/>
        <v>0</v>
      </c>
      <c r="T1208" s="123">
        <f t="shared" si="626"/>
        <v>8.5599999999999996E-2</v>
      </c>
      <c r="U1208" s="122">
        <f t="shared" si="633"/>
        <v>8</v>
      </c>
      <c r="V1208" s="122">
        <v>252</v>
      </c>
      <c r="W1208" s="121">
        <f t="shared" si="618"/>
        <v>1.002610794</v>
      </c>
      <c r="X1208" s="114">
        <f t="shared" si="619"/>
        <v>2.0521809900000001</v>
      </c>
      <c r="Y1208" s="114">
        <f t="shared" si="620"/>
        <v>0</v>
      </c>
      <c r="Z1208" s="126" t="str">
        <f t="shared" si="630"/>
        <v>A+J=</v>
      </c>
      <c r="AA1208" s="119">
        <f t="shared" si="631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3">
        <f t="shared" si="621"/>
        <v>45385</v>
      </c>
      <c r="B1209" s="114">
        <f t="shared" si="613"/>
        <v>788.64242658000001</v>
      </c>
      <c r="C1209" s="114">
        <f t="shared" si="627"/>
        <v>612.32426862</v>
      </c>
      <c r="D1209" s="115">
        <f t="shared" si="622"/>
        <v>6801.72</v>
      </c>
      <c r="E1209" s="116">
        <f t="shared" si="635"/>
        <v>6858.17</v>
      </c>
      <c r="F1209" s="117">
        <f t="shared" si="636"/>
        <v>45342</v>
      </c>
      <c r="G1209" s="118">
        <f t="shared" si="614"/>
        <v>8.2993713354857501E-3</v>
      </c>
      <c r="H1209" s="119">
        <f t="shared" si="628"/>
        <v>45404</v>
      </c>
      <c r="I1209" s="119">
        <f t="shared" si="615"/>
        <v>45404</v>
      </c>
      <c r="J1209" s="120">
        <f t="shared" si="623"/>
        <v>22</v>
      </c>
      <c r="K1209" s="120">
        <f t="shared" si="637"/>
        <v>9</v>
      </c>
      <c r="L1209" s="8">
        <f t="shared" si="624"/>
        <v>1.0033869</v>
      </c>
      <c r="M1209" s="121">
        <f t="shared" si="638"/>
        <v>1.00420033</v>
      </c>
      <c r="N1209" s="121">
        <f t="shared" si="632"/>
        <v>1.2798418803753291</v>
      </c>
      <c r="O1209" s="114">
        <f t="shared" si="634"/>
        <v>1.2841765700000001</v>
      </c>
      <c r="P1209" s="114">
        <f t="shared" si="616"/>
        <v>786.33247900000003</v>
      </c>
      <c r="Q1209" s="11">
        <f t="shared" si="629"/>
        <v>0</v>
      </c>
      <c r="R1209" s="30">
        <f t="shared" si="625"/>
        <v>0</v>
      </c>
      <c r="S1209" s="8">
        <f t="shared" si="617"/>
        <v>0</v>
      </c>
      <c r="T1209" s="123">
        <f t="shared" si="626"/>
        <v>8.5599999999999996E-2</v>
      </c>
      <c r="U1209" s="122">
        <f t="shared" si="633"/>
        <v>9</v>
      </c>
      <c r="V1209" s="122">
        <v>252</v>
      </c>
      <c r="W1209" s="121">
        <f t="shared" si="618"/>
        <v>1.0029376219999999</v>
      </c>
      <c r="X1209" s="114">
        <f t="shared" si="619"/>
        <v>2.3099475799999998</v>
      </c>
      <c r="Y1209" s="114">
        <f t="shared" si="620"/>
        <v>0</v>
      </c>
      <c r="Z1209" s="126" t="str">
        <f t="shared" si="630"/>
        <v>A+J=</v>
      </c>
      <c r="AA1209" s="119">
        <f t="shared" si="631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3">
        <f t="shared" si="621"/>
        <v>45386</v>
      </c>
      <c r="B1210" s="114">
        <f t="shared" si="613"/>
        <v>789.19594094000001</v>
      </c>
      <c r="C1210" s="114">
        <f t="shared" si="627"/>
        <v>612.32426862</v>
      </c>
      <c r="D1210" s="115">
        <f t="shared" si="622"/>
        <v>6801.72</v>
      </c>
      <c r="E1210" s="116">
        <f t="shared" si="635"/>
        <v>6858.17</v>
      </c>
      <c r="F1210" s="117">
        <f t="shared" si="636"/>
        <v>45342</v>
      </c>
      <c r="G1210" s="118">
        <f t="shared" si="614"/>
        <v>8.2993713354857501E-3</v>
      </c>
      <c r="H1210" s="119">
        <f t="shared" si="628"/>
        <v>45404</v>
      </c>
      <c r="I1210" s="119">
        <f t="shared" si="615"/>
        <v>45404</v>
      </c>
      <c r="J1210" s="120">
        <f t="shared" si="623"/>
        <v>22</v>
      </c>
      <c r="K1210" s="120">
        <f t="shared" si="637"/>
        <v>10</v>
      </c>
      <c r="L1210" s="8">
        <f t="shared" si="624"/>
        <v>1.0037639300000001</v>
      </c>
      <c r="M1210" s="121">
        <f t="shared" si="638"/>
        <v>1.00420033</v>
      </c>
      <c r="N1210" s="121">
        <f t="shared" si="632"/>
        <v>1.2798418803753291</v>
      </c>
      <c r="O1210" s="114">
        <f t="shared" si="634"/>
        <v>1.28465911</v>
      </c>
      <c r="P1210" s="114">
        <f t="shared" si="616"/>
        <v>786.62794995000002</v>
      </c>
      <c r="Q1210" s="11">
        <f t="shared" si="629"/>
        <v>0</v>
      </c>
      <c r="R1210" s="30">
        <f t="shared" si="625"/>
        <v>0</v>
      </c>
      <c r="S1210" s="8">
        <f t="shared" si="617"/>
        <v>0</v>
      </c>
      <c r="T1210" s="123">
        <f t="shared" si="626"/>
        <v>8.5599999999999996E-2</v>
      </c>
      <c r="U1210" s="122">
        <f t="shared" si="633"/>
        <v>10</v>
      </c>
      <c r="V1210" s="122">
        <v>252</v>
      </c>
      <c r="W1210" s="121">
        <f t="shared" si="618"/>
        <v>1.003264556</v>
      </c>
      <c r="X1210" s="114">
        <f t="shared" si="619"/>
        <v>2.5679909900000002</v>
      </c>
      <c r="Y1210" s="114">
        <f t="shared" si="620"/>
        <v>0</v>
      </c>
      <c r="Z1210" s="126" t="str">
        <f t="shared" si="630"/>
        <v>A+J=</v>
      </c>
      <c r="AA1210" s="119">
        <f t="shared" si="631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3">
        <f t="shared" si="621"/>
        <v>45387</v>
      </c>
      <c r="B1211" s="114">
        <f t="shared" si="613"/>
        <v>789.74985025000001</v>
      </c>
      <c r="C1211" s="114">
        <f t="shared" si="627"/>
        <v>612.32426862</v>
      </c>
      <c r="D1211" s="115">
        <f t="shared" si="622"/>
        <v>6801.72</v>
      </c>
      <c r="E1211" s="116">
        <f t="shared" si="635"/>
        <v>6858.17</v>
      </c>
      <c r="F1211" s="117">
        <f t="shared" si="636"/>
        <v>45342</v>
      </c>
      <c r="G1211" s="118">
        <f t="shared" si="614"/>
        <v>8.2993713354857501E-3</v>
      </c>
      <c r="H1211" s="119">
        <f t="shared" si="628"/>
        <v>45404</v>
      </c>
      <c r="I1211" s="119">
        <f t="shared" si="615"/>
        <v>45404</v>
      </c>
      <c r="J1211" s="120">
        <f t="shared" si="623"/>
        <v>22</v>
      </c>
      <c r="K1211" s="120">
        <f t="shared" si="637"/>
        <v>11</v>
      </c>
      <c r="L1211" s="8">
        <f t="shared" si="624"/>
        <v>1.0041411099999999</v>
      </c>
      <c r="M1211" s="121">
        <f t="shared" si="638"/>
        <v>1.00420033</v>
      </c>
      <c r="N1211" s="121">
        <f t="shared" si="632"/>
        <v>1.2798418803753291</v>
      </c>
      <c r="O1211" s="114">
        <f t="shared" si="634"/>
        <v>1.2851418400000001</v>
      </c>
      <c r="P1211" s="114">
        <f t="shared" si="616"/>
        <v>786.92353724999998</v>
      </c>
      <c r="Q1211" s="11">
        <f t="shared" si="629"/>
        <v>0</v>
      </c>
      <c r="R1211" s="30">
        <f t="shared" si="625"/>
        <v>0</v>
      </c>
      <c r="S1211" s="8">
        <f t="shared" si="617"/>
        <v>0</v>
      </c>
      <c r="T1211" s="123">
        <f t="shared" si="626"/>
        <v>8.5599999999999996E-2</v>
      </c>
      <c r="U1211" s="122">
        <f t="shared" si="633"/>
        <v>11</v>
      </c>
      <c r="V1211" s="122">
        <v>252</v>
      </c>
      <c r="W1211" s="121">
        <f t="shared" si="618"/>
        <v>1.0035915980000001</v>
      </c>
      <c r="X1211" s="114">
        <f t="shared" si="619"/>
        <v>2.8263129999999999</v>
      </c>
      <c r="Y1211" s="114">
        <f t="shared" si="620"/>
        <v>0</v>
      </c>
      <c r="Z1211" s="126" t="str">
        <f t="shared" si="630"/>
        <v>A+J=</v>
      </c>
      <c r="AA1211" s="119">
        <f t="shared" si="631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3">
        <f t="shared" si="621"/>
        <v>45388</v>
      </c>
      <c r="B1212" s="114">
        <f t="shared" si="613"/>
        <v>790.30414005</v>
      </c>
      <c r="C1212" s="114">
        <f t="shared" si="627"/>
        <v>612.32426862</v>
      </c>
      <c r="D1212" s="115">
        <f t="shared" si="622"/>
        <v>6801.72</v>
      </c>
      <c r="E1212" s="116">
        <f t="shared" si="635"/>
        <v>6858.17</v>
      </c>
      <c r="F1212" s="117">
        <f t="shared" si="636"/>
        <v>45342</v>
      </c>
      <c r="G1212" s="118">
        <f t="shared" si="614"/>
        <v>8.2993713354857501E-3</v>
      </c>
      <c r="H1212" s="119">
        <f t="shared" si="628"/>
        <v>45404</v>
      </c>
      <c r="I1212" s="119">
        <f t="shared" si="615"/>
        <v>45404</v>
      </c>
      <c r="J1212" s="120">
        <f t="shared" si="623"/>
        <v>22</v>
      </c>
      <c r="K1212" s="120">
        <f t="shared" si="637"/>
        <v>12</v>
      </c>
      <c r="L1212" s="8">
        <f t="shared" si="624"/>
        <v>1.0045184199999999</v>
      </c>
      <c r="M1212" s="121">
        <f t="shared" si="638"/>
        <v>1.00420033</v>
      </c>
      <c r="N1212" s="121">
        <f t="shared" si="632"/>
        <v>1.2798418803753291</v>
      </c>
      <c r="O1212" s="114">
        <f t="shared" si="634"/>
        <v>1.28562474</v>
      </c>
      <c r="P1212" s="114">
        <f t="shared" si="616"/>
        <v>787.21922863999998</v>
      </c>
      <c r="Q1212" s="11">
        <f t="shared" si="629"/>
        <v>0</v>
      </c>
      <c r="R1212" s="30">
        <f t="shared" si="625"/>
        <v>0</v>
      </c>
      <c r="S1212" s="8">
        <f t="shared" si="617"/>
        <v>0</v>
      </c>
      <c r="T1212" s="123">
        <f t="shared" si="626"/>
        <v>8.5599999999999996E-2</v>
      </c>
      <c r="U1212" s="122">
        <f t="shared" si="633"/>
        <v>12</v>
      </c>
      <c r="V1212" s="122">
        <v>252</v>
      </c>
      <c r="W1212" s="121">
        <f t="shared" si="618"/>
        <v>1.003918745</v>
      </c>
      <c r="X1212" s="114">
        <f t="shared" si="619"/>
        <v>3.0849114100000001</v>
      </c>
      <c r="Y1212" s="114">
        <f t="shared" si="620"/>
        <v>0</v>
      </c>
      <c r="Z1212" s="126" t="str">
        <f t="shared" si="630"/>
        <v>A+J=</v>
      </c>
      <c r="AA1212" s="119">
        <f t="shared" si="631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3">
        <f t="shared" si="621"/>
        <v>45389</v>
      </c>
      <c r="B1213" s="114">
        <f t="shared" si="613"/>
        <v>790.30414005</v>
      </c>
      <c r="C1213" s="114">
        <f t="shared" si="627"/>
        <v>612.32426862</v>
      </c>
      <c r="D1213" s="115">
        <f t="shared" si="622"/>
        <v>6801.72</v>
      </c>
      <c r="E1213" s="116">
        <f t="shared" si="635"/>
        <v>6858.17</v>
      </c>
      <c r="F1213" s="117">
        <f t="shared" si="636"/>
        <v>45342</v>
      </c>
      <c r="G1213" s="118">
        <f t="shared" si="614"/>
        <v>8.2993713354857501E-3</v>
      </c>
      <c r="H1213" s="119">
        <f t="shared" si="628"/>
        <v>45404</v>
      </c>
      <c r="I1213" s="119">
        <f t="shared" si="615"/>
        <v>45404</v>
      </c>
      <c r="J1213" s="120">
        <f t="shared" si="623"/>
        <v>22</v>
      </c>
      <c r="K1213" s="120">
        <f t="shared" si="637"/>
        <v>12</v>
      </c>
      <c r="L1213" s="8">
        <f t="shared" si="624"/>
        <v>1.0045184199999999</v>
      </c>
      <c r="M1213" s="121">
        <f t="shared" si="638"/>
        <v>1.00420033</v>
      </c>
      <c r="N1213" s="121">
        <f t="shared" si="632"/>
        <v>1.2798418803753291</v>
      </c>
      <c r="O1213" s="114">
        <f t="shared" si="634"/>
        <v>1.28562474</v>
      </c>
      <c r="P1213" s="114">
        <f t="shared" si="616"/>
        <v>787.21922863999998</v>
      </c>
      <c r="Q1213" s="11">
        <f t="shared" si="629"/>
        <v>0</v>
      </c>
      <c r="R1213" s="30">
        <f t="shared" si="625"/>
        <v>0</v>
      </c>
      <c r="S1213" s="8">
        <f t="shared" si="617"/>
        <v>0</v>
      </c>
      <c r="T1213" s="123">
        <f t="shared" si="626"/>
        <v>8.5599999999999996E-2</v>
      </c>
      <c r="U1213" s="122">
        <f t="shared" si="633"/>
        <v>12</v>
      </c>
      <c r="V1213" s="122">
        <v>252</v>
      </c>
      <c r="W1213" s="121">
        <f t="shared" si="618"/>
        <v>1.003918745</v>
      </c>
      <c r="X1213" s="114">
        <f t="shared" si="619"/>
        <v>3.0849114100000001</v>
      </c>
      <c r="Y1213" s="114">
        <f t="shared" si="620"/>
        <v>0</v>
      </c>
      <c r="Z1213" s="126" t="str">
        <f t="shared" si="630"/>
        <v>A+J=</v>
      </c>
      <c r="AA1213" s="119">
        <f t="shared" si="631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3">
        <f t="shared" si="621"/>
        <v>45390</v>
      </c>
      <c r="B1214" s="114">
        <f t="shared" si="613"/>
        <v>790.30414005</v>
      </c>
      <c r="C1214" s="114">
        <f t="shared" si="627"/>
        <v>612.32426862</v>
      </c>
      <c r="D1214" s="115">
        <f t="shared" si="622"/>
        <v>6801.72</v>
      </c>
      <c r="E1214" s="116">
        <f t="shared" si="635"/>
        <v>6858.17</v>
      </c>
      <c r="F1214" s="117">
        <f t="shared" si="636"/>
        <v>45342</v>
      </c>
      <c r="G1214" s="118">
        <f t="shared" si="614"/>
        <v>8.2993713354857501E-3</v>
      </c>
      <c r="H1214" s="119">
        <f t="shared" si="628"/>
        <v>45404</v>
      </c>
      <c r="I1214" s="119">
        <f t="shared" si="615"/>
        <v>45404</v>
      </c>
      <c r="J1214" s="120">
        <f t="shared" si="623"/>
        <v>22</v>
      </c>
      <c r="K1214" s="120">
        <f t="shared" si="637"/>
        <v>12</v>
      </c>
      <c r="L1214" s="8">
        <f t="shared" si="624"/>
        <v>1.0045184199999999</v>
      </c>
      <c r="M1214" s="121">
        <f t="shared" si="638"/>
        <v>1.00420033</v>
      </c>
      <c r="N1214" s="121">
        <f t="shared" si="632"/>
        <v>1.2798418803753291</v>
      </c>
      <c r="O1214" s="114">
        <f t="shared" si="634"/>
        <v>1.28562474</v>
      </c>
      <c r="P1214" s="114">
        <f t="shared" si="616"/>
        <v>787.21922863999998</v>
      </c>
      <c r="Q1214" s="11">
        <f t="shared" si="629"/>
        <v>0</v>
      </c>
      <c r="R1214" s="30">
        <f t="shared" si="625"/>
        <v>0</v>
      </c>
      <c r="S1214" s="8">
        <f t="shared" si="617"/>
        <v>0</v>
      </c>
      <c r="T1214" s="123">
        <f t="shared" si="626"/>
        <v>8.5599999999999996E-2</v>
      </c>
      <c r="U1214" s="122">
        <f t="shared" si="633"/>
        <v>12</v>
      </c>
      <c r="V1214" s="122">
        <v>252</v>
      </c>
      <c r="W1214" s="121">
        <f t="shared" si="618"/>
        <v>1.003918745</v>
      </c>
      <c r="X1214" s="114">
        <f t="shared" si="619"/>
        <v>3.0849114100000001</v>
      </c>
      <c r="Y1214" s="114">
        <f t="shared" si="620"/>
        <v>0</v>
      </c>
      <c r="Z1214" s="126" t="str">
        <f t="shared" si="630"/>
        <v>A+J=</v>
      </c>
      <c r="AA1214" s="119">
        <f t="shared" si="631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3">
        <f t="shared" si="621"/>
        <v>45391</v>
      </c>
      <c r="B1215" s="114">
        <f t="shared" si="613"/>
        <v>790.85882520999996</v>
      </c>
      <c r="C1215" s="114">
        <f t="shared" si="627"/>
        <v>612.32426862</v>
      </c>
      <c r="D1215" s="115">
        <f t="shared" si="622"/>
        <v>6801.72</v>
      </c>
      <c r="E1215" s="116">
        <f t="shared" si="635"/>
        <v>6858.17</v>
      </c>
      <c r="F1215" s="117">
        <f t="shared" si="636"/>
        <v>45342</v>
      </c>
      <c r="G1215" s="118">
        <f t="shared" si="614"/>
        <v>8.2993713354857501E-3</v>
      </c>
      <c r="H1215" s="119">
        <f t="shared" si="628"/>
        <v>45404</v>
      </c>
      <c r="I1215" s="119">
        <f t="shared" si="615"/>
        <v>45404</v>
      </c>
      <c r="J1215" s="120">
        <f t="shared" si="623"/>
        <v>22</v>
      </c>
      <c r="K1215" s="120">
        <f t="shared" si="637"/>
        <v>13</v>
      </c>
      <c r="L1215" s="8">
        <f t="shared" si="624"/>
        <v>1.0048958800000001</v>
      </c>
      <c r="M1215" s="121">
        <f t="shared" si="638"/>
        <v>1.00420033</v>
      </c>
      <c r="N1215" s="121">
        <f t="shared" si="632"/>
        <v>1.2798418803753291</v>
      </c>
      <c r="O1215" s="114">
        <f t="shared" si="634"/>
        <v>1.28610783</v>
      </c>
      <c r="P1215" s="114">
        <f t="shared" si="616"/>
        <v>787.51503636999996</v>
      </c>
      <c r="Q1215" s="11">
        <f t="shared" si="629"/>
        <v>0</v>
      </c>
      <c r="R1215" s="30">
        <f t="shared" si="625"/>
        <v>0</v>
      </c>
      <c r="S1215" s="8">
        <f t="shared" si="617"/>
        <v>0</v>
      </c>
      <c r="T1215" s="123">
        <f t="shared" si="626"/>
        <v>8.5599999999999996E-2</v>
      </c>
      <c r="U1215" s="122">
        <f t="shared" si="633"/>
        <v>13</v>
      </c>
      <c r="V1215" s="122">
        <v>252</v>
      </c>
      <c r="W1215" s="121">
        <f t="shared" si="618"/>
        <v>1.004246</v>
      </c>
      <c r="X1215" s="114">
        <f t="shared" si="619"/>
        <v>3.3437888400000002</v>
      </c>
      <c r="Y1215" s="114">
        <f t="shared" si="620"/>
        <v>0</v>
      </c>
      <c r="Z1215" s="126" t="str">
        <f t="shared" si="630"/>
        <v>A+J=</v>
      </c>
      <c r="AA1215" s="119">
        <f t="shared" si="631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3">
        <f t="shared" si="621"/>
        <v>45392</v>
      </c>
      <c r="B1216" s="114">
        <f t="shared" si="613"/>
        <v>791.41388589999997</v>
      </c>
      <c r="C1216" s="114">
        <f t="shared" si="627"/>
        <v>612.32426862</v>
      </c>
      <c r="D1216" s="115">
        <f t="shared" si="622"/>
        <v>6801.72</v>
      </c>
      <c r="E1216" s="116">
        <f t="shared" si="635"/>
        <v>6858.17</v>
      </c>
      <c r="F1216" s="117">
        <f t="shared" si="636"/>
        <v>45342</v>
      </c>
      <c r="G1216" s="118">
        <f t="shared" si="614"/>
        <v>8.2993713354857501E-3</v>
      </c>
      <c r="H1216" s="119">
        <f t="shared" si="628"/>
        <v>45404</v>
      </c>
      <c r="I1216" s="119">
        <f t="shared" si="615"/>
        <v>45404</v>
      </c>
      <c r="J1216" s="120">
        <f t="shared" si="623"/>
        <v>22</v>
      </c>
      <c r="K1216" s="120">
        <f t="shared" si="637"/>
        <v>14</v>
      </c>
      <c r="L1216" s="8">
        <f t="shared" si="624"/>
        <v>1.0052734699999999</v>
      </c>
      <c r="M1216" s="121">
        <f t="shared" si="638"/>
        <v>1.00420033</v>
      </c>
      <c r="N1216" s="121">
        <f t="shared" si="632"/>
        <v>1.2798418803753291</v>
      </c>
      <c r="O1216" s="114">
        <f t="shared" si="634"/>
        <v>1.28659108</v>
      </c>
      <c r="P1216" s="114">
        <f t="shared" si="616"/>
        <v>787.81094207000001</v>
      </c>
      <c r="Q1216" s="11">
        <f t="shared" si="629"/>
        <v>0</v>
      </c>
      <c r="R1216" s="30">
        <f t="shared" si="625"/>
        <v>0</v>
      </c>
      <c r="S1216" s="8">
        <f t="shared" si="617"/>
        <v>0</v>
      </c>
      <c r="T1216" s="123">
        <f t="shared" si="626"/>
        <v>8.5599999999999996E-2</v>
      </c>
      <c r="U1216" s="122">
        <f t="shared" si="633"/>
        <v>14</v>
      </c>
      <c r="V1216" s="122">
        <v>252</v>
      </c>
      <c r="W1216" s="121">
        <f t="shared" si="618"/>
        <v>1.0045733610000001</v>
      </c>
      <c r="X1216" s="114">
        <f t="shared" si="619"/>
        <v>3.6029438300000001</v>
      </c>
      <c r="Y1216" s="114">
        <f t="shared" si="620"/>
        <v>0</v>
      </c>
      <c r="Z1216" s="126" t="str">
        <f t="shared" si="630"/>
        <v>A+J=</v>
      </c>
      <c r="AA1216" s="119">
        <f t="shared" si="631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3">
        <f t="shared" si="621"/>
        <v>45393</v>
      </c>
      <c r="B1217" s="114">
        <f t="shared" si="613"/>
        <v>791.96934772999998</v>
      </c>
      <c r="C1217" s="114">
        <f t="shared" si="627"/>
        <v>612.32426862</v>
      </c>
      <c r="D1217" s="115">
        <f t="shared" si="622"/>
        <v>6801.72</v>
      </c>
      <c r="E1217" s="116">
        <f t="shared" si="635"/>
        <v>6858.17</v>
      </c>
      <c r="F1217" s="117">
        <f t="shared" si="636"/>
        <v>45342</v>
      </c>
      <c r="G1217" s="118">
        <f t="shared" si="614"/>
        <v>8.2993713354857501E-3</v>
      </c>
      <c r="H1217" s="119">
        <f t="shared" si="628"/>
        <v>45404</v>
      </c>
      <c r="I1217" s="119">
        <f t="shared" si="615"/>
        <v>45404</v>
      </c>
      <c r="J1217" s="120">
        <f t="shared" si="623"/>
        <v>22</v>
      </c>
      <c r="K1217" s="120">
        <f t="shared" si="637"/>
        <v>15</v>
      </c>
      <c r="L1217" s="8">
        <f t="shared" si="624"/>
        <v>1.0056512099999999</v>
      </c>
      <c r="M1217" s="121">
        <f t="shared" si="638"/>
        <v>1.00420033</v>
      </c>
      <c r="N1217" s="121">
        <f t="shared" si="632"/>
        <v>1.2798418803753291</v>
      </c>
      <c r="O1217" s="114">
        <f t="shared" si="634"/>
        <v>1.2870745299999999</v>
      </c>
      <c r="P1217" s="114">
        <f t="shared" si="616"/>
        <v>788.10697024000001</v>
      </c>
      <c r="Q1217" s="11">
        <f t="shared" si="629"/>
        <v>0</v>
      </c>
      <c r="R1217" s="30">
        <f t="shared" si="625"/>
        <v>0</v>
      </c>
      <c r="S1217" s="8">
        <f t="shared" si="617"/>
        <v>0</v>
      </c>
      <c r="T1217" s="123">
        <f t="shared" si="626"/>
        <v>8.5599999999999996E-2</v>
      </c>
      <c r="U1217" s="122">
        <f t="shared" si="633"/>
        <v>15</v>
      </c>
      <c r="V1217" s="122">
        <v>252</v>
      </c>
      <c r="W1217" s="121">
        <f t="shared" si="618"/>
        <v>1.0049008290000001</v>
      </c>
      <c r="X1217" s="114">
        <f t="shared" si="619"/>
        <v>3.8623774900000001</v>
      </c>
      <c r="Y1217" s="114">
        <f t="shared" si="620"/>
        <v>0</v>
      </c>
      <c r="Z1217" s="126" t="str">
        <f t="shared" si="630"/>
        <v>A+J=</v>
      </c>
      <c r="AA1217" s="119">
        <f t="shared" si="631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3">
        <f t="shared" si="621"/>
        <v>45394</v>
      </c>
      <c r="B1218" s="114">
        <f t="shared" si="613"/>
        <v>792.52519778999999</v>
      </c>
      <c r="C1218" s="114">
        <f t="shared" si="627"/>
        <v>612.32426862</v>
      </c>
      <c r="D1218" s="115">
        <f t="shared" si="622"/>
        <v>6801.72</v>
      </c>
      <c r="E1218" s="116">
        <f t="shared" si="635"/>
        <v>6858.17</v>
      </c>
      <c r="F1218" s="117">
        <f t="shared" si="636"/>
        <v>45342</v>
      </c>
      <c r="G1218" s="118">
        <f t="shared" si="614"/>
        <v>8.2993713354857501E-3</v>
      </c>
      <c r="H1218" s="119">
        <f t="shared" si="628"/>
        <v>45404</v>
      </c>
      <c r="I1218" s="119">
        <f t="shared" si="615"/>
        <v>45404</v>
      </c>
      <c r="J1218" s="120">
        <f t="shared" si="623"/>
        <v>22</v>
      </c>
      <c r="K1218" s="120">
        <f t="shared" si="637"/>
        <v>16</v>
      </c>
      <c r="L1218" s="8">
        <f t="shared" si="624"/>
        <v>1.00602909</v>
      </c>
      <c r="M1218" s="121">
        <f t="shared" si="638"/>
        <v>1.00420033</v>
      </c>
      <c r="N1218" s="121">
        <f t="shared" si="632"/>
        <v>1.2798418803753291</v>
      </c>
      <c r="O1218" s="114">
        <f t="shared" si="634"/>
        <v>1.2875581599999999</v>
      </c>
      <c r="P1218" s="114">
        <f t="shared" si="616"/>
        <v>788.40310862000001</v>
      </c>
      <c r="Q1218" s="11">
        <f t="shared" si="629"/>
        <v>0</v>
      </c>
      <c r="R1218" s="30">
        <f t="shared" si="625"/>
        <v>0</v>
      </c>
      <c r="S1218" s="8">
        <f t="shared" si="617"/>
        <v>0</v>
      </c>
      <c r="T1218" s="123">
        <f t="shared" si="626"/>
        <v>8.5599999999999996E-2</v>
      </c>
      <c r="U1218" s="122">
        <f t="shared" si="633"/>
        <v>16</v>
      </c>
      <c r="V1218" s="122">
        <v>252</v>
      </c>
      <c r="W1218" s="121">
        <f t="shared" si="618"/>
        <v>1.005228403</v>
      </c>
      <c r="X1218" s="114">
        <f t="shared" si="619"/>
        <v>4.1220891699999997</v>
      </c>
      <c r="Y1218" s="114">
        <f t="shared" si="620"/>
        <v>0</v>
      </c>
      <c r="Z1218" s="126" t="str">
        <f t="shared" si="630"/>
        <v>A+J=</v>
      </c>
      <c r="AA1218" s="119">
        <f t="shared" si="631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3">
        <f t="shared" si="621"/>
        <v>45395</v>
      </c>
      <c r="B1219" s="114">
        <f t="shared" si="613"/>
        <v>793.08144404999996</v>
      </c>
      <c r="C1219" s="114">
        <f t="shared" si="627"/>
        <v>612.32426862</v>
      </c>
      <c r="D1219" s="115">
        <f t="shared" si="622"/>
        <v>6801.72</v>
      </c>
      <c r="E1219" s="116">
        <f t="shared" si="635"/>
        <v>6858.17</v>
      </c>
      <c r="F1219" s="117">
        <f t="shared" si="636"/>
        <v>45342</v>
      </c>
      <c r="G1219" s="118">
        <f t="shared" si="614"/>
        <v>8.2993713354857501E-3</v>
      </c>
      <c r="H1219" s="119">
        <f t="shared" si="628"/>
        <v>45404</v>
      </c>
      <c r="I1219" s="119">
        <f t="shared" si="615"/>
        <v>45404</v>
      </c>
      <c r="J1219" s="120">
        <f t="shared" si="623"/>
        <v>22</v>
      </c>
      <c r="K1219" s="120">
        <f t="shared" si="637"/>
        <v>17</v>
      </c>
      <c r="L1219" s="8">
        <f t="shared" si="624"/>
        <v>1.00640712</v>
      </c>
      <c r="M1219" s="121">
        <f t="shared" si="638"/>
        <v>1.00420033</v>
      </c>
      <c r="N1219" s="121">
        <f t="shared" si="632"/>
        <v>1.2798418803753291</v>
      </c>
      <c r="O1219" s="114">
        <f t="shared" si="634"/>
        <v>1.28804198</v>
      </c>
      <c r="P1219" s="114">
        <f t="shared" si="616"/>
        <v>788.69936335</v>
      </c>
      <c r="Q1219" s="11">
        <f t="shared" si="629"/>
        <v>0</v>
      </c>
      <c r="R1219" s="30">
        <f t="shared" si="625"/>
        <v>0</v>
      </c>
      <c r="S1219" s="8">
        <f t="shared" si="617"/>
        <v>0</v>
      </c>
      <c r="T1219" s="123">
        <f t="shared" si="626"/>
        <v>8.5599999999999996E-2</v>
      </c>
      <c r="U1219" s="122">
        <f t="shared" si="633"/>
        <v>17</v>
      </c>
      <c r="V1219" s="122">
        <v>252</v>
      </c>
      <c r="W1219" s="121">
        <f t="shared" si="618"/>
        <v>1.005556085</v>
      </c>
      <c r="X1219" s="114">
        <f t="shared" si="619"/>
        <v>4.3820807000000004</v>
      </c>
      <c r="Y1219" s="114">
        <f t="shared" si="620"/>
        <v>0</v>
      </c>
      <c r="Z1219" s="126" t="str">
        <f t="shared" si="630"/>
        <v>A+J=</v>
      </c>
      <c r="AA1219" s="119">
        <f t="shared" si="631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3">
        <f t="shared" si="621"/>
        <v>45396</v>
      </c>
      <c r="B1220" s="114">
        <f t="shared" si="613"/>
        <v>793.08144404999996</v>
      </c>
      <c r="C1220" s="114">
        <f t="shared" si="627"/>
        <v>612.32426862</v>
      </c>
      <c r="D1220" s="115">
        <f t="shared" si="622"/>
        <v>6801.72</v>
      </c>
      <c r="E1220" s="116">
        <f t="shared" si="635"/>
        <v>6858.17</v>
      </c>
      <c r="F1220" s="117">
        <f t="shared" si="636"/>
        <v>45342</v>
      </c>
      <c r="G1220" s="118">
        <f t="shared" si="614"/>
        <v>8.2993713354857501E-3</v>
      </c>
      <c r="H1220" s="119">
        <f t="shared" si="628"/>
        <v>45404</v>
      </c>
      <c r="I1220" s="119">
        <f t="shared" si="615"/>
        <v>45404</v>
      </c>
      <c r="J1220" s="120">
        <f t="shared" si="623"/>
        <v>22</v>
      </c>
      <c r="K1220" s="120">
        <f t="shared" si="637"/>
        <v>17</v>
      </c>
      <c r="L1220" s="8">
        <f t="shared" si="624"/>
        <v>1.00640712</v>
      </c>
      <c r="M1220" s="121">
        <f t="shared" si="638"/>
        <v>1.00420033</v>
      </c>
      <c r="N1220" s="121">
        <f t="shared" si="632"/>
        <v>1.2798418803753291</v>
      </c>
      <c r="O1220" s="114">
        <f t="shared" si="634"/>
        <v>1.28804198</v>
      </c>
      <c r="P1220" s="114">
        <f t="shared" si="616"/>
        <v>788.69936335</v>
      </c>
      <c r="Q1220" s="11">
        <f t="shared" si="629"/>
        <v>0</v>
      </c>
      <c r="R1220" s="30">
        <f t="shared" si="625"/>
        <v>0</v>
      </c>
      <c r="S1220" s="8">
        <f t="shared" si="617"/>
        <v>0</v>
      </c>
      <c r="T1220" s="123">
        <f t="shared" si="626"/>
        <v>8.5599999999999996E-2</v>
      </c>
      <c r="U1220" s="122">
        <f t="shared" si="633"/>
        <v>17</v>
      </c>
      <c r="V1220" s="122">
        <v>252</v>
      </c>
      <c r="W1220" s="121">
        <f t="shared" si="618"/>
        <v>1.005556085</v>
      </c>
      <c r="X1220" s="114">
        <f t="shared" si="619"/>
        <v>4.3820807000000004</v>
      </c>
      <c r="Y1220" s="114">
        <f t="shared" si="620"/>
        <v>0</v>
      </c>
      <c r="Z1220" s="126" t="str">
        <f t="shared" si="630"/>
        <v>A+J=</v>
      </c>
      <c r="AA1220" s="119">
        <f t="shared" si="631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3">
        <f t="shared" si="621"/>
        <v>45397</v>
      </c>
      <c r="B1221" s="114">
        <f t="shared" si="613"/>
        <v>793.08144404999996</v>
      </c>
      <c r="C1221" s="114">
        <f t="shared" si="627"/>
        <v>612.32426862</v>
      </c>
      <c r="D1221" s="115">
        <f t="shared" si="622"/>
        <v>6801.72</v>
      </c>
      <c r="E1221" s="116">
        <f t="shared" si="635"/>
        <v>6858.17</v>
      </c>
      <c r="F1221" s="117">
        <f t="shared" si="636"/>
        <v>45342</v>
      </c>
      <c r="G1221" s="118">
        <f t="shared" si="614"/>
        <v>8.2993713354857501E-3</v>
      </c>
      <c r="H1221" s="119">
        <f t="shared" si="628"/>
        <v>45404</v>
      </c>
      <c r="I1221" s="119">
        <f t="shared" si="615"/>
        <v>45404</v>
      </c>
      <c r="J1221" s="120">
        <f t="shared" si="623"/>
        <v>22</v>
      </c>
      <c r="K1221" s="120">
        <f t="shared" si="637"/>
        <v>17</v>
      </c>
      <c r="L1221" s="8">
        <f t="shared" si="624"/>
        <v>1.00640712</v>
      </c>
      <c r="M1221" s="121">
        <f t="shared" si="638"/>
        <v>1.00420033</v>
      </c>
      <c r="N1221" s="121">
        <f t="shared" si="632"/>
        <v>1.2798418803753291</v>
      </c>
      <c r="O1221" s="114">
        <f t="shared" si="634"/>
        <v>1.28804198</v>
      </c>
      <c r="P1221" s="114">
        <f t="shared" si="616"/>
        <v>788.69936335</v>
      </c>
      <c r="Q1221" s="11">
        <f t="shared" si="629"/>
        <v>0</v>
      </c>
      <c r="R1221" s="30">
        <f t="shared" si="625"/>
        <v>0</v>
      </c>
      <c r="S1221" s="8">
        <f t="shared" si="617"/>
        <v>0</v>
      </c>
      <c r="T1221" s="123">
        <f t="shared" si="626"/>
        <v>8.5599999999999996E-2</v>
      </c>
      <c r="U1221" s="122">
        <f t="shared" si="633"/>
        <v>17</v>
      </c>
      <c r="V1221" s="122">
        <v>252</v>
      </c>
      <c r="W1221" s="121">
        <f t="shared" si="618"/>
        <v>1.005556085</v>
      </c>
      <c r="X1221" s="114">
        <f t="shared" si="619"/>
        <v>4.3820807000000004</v>
      </c>
      <c r="Y1221" s="114">
        <f t="shared" si="620"/>
        <v>0</v>
      </c>
      <c r="Z1221" s="126" t="str">
        <f t="shared" si="630"/>
        <v>A+J=</v>
      </c>
      <c r="AA1221" s="119">
        <f t="shared" si="631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3">
        <f t="shared" si="621"/>
        <v>45398</v>
      </c>
      <c r="B1222" s="114">
        <f t="shared" si="613"/>
        <v>793.63806664000003</v>
      </c>
      <c r="C1222" s="114">
        <f t="shared" si="627"/>
        <v>612.32426862</v>
      </c>
      <c r="D1222" s="115">
        <f t="shared" si="622"/>
        <v>6801.72</v>
      </c>
      <c r="E1222" s="116">
        <f t="shared" si="635"/>
        <v>6858.17</v>
      </c>
      <c r="F1222" s="117">
        <f t="shared" si="636"/>
        <v>45342</v>
      </c>
      <c r="G1222" s="118">
        <f t="shared" si="614"/>
        <v>8.2993713354857501E-3</v>
      </c>
      <c r="H1222" s="119">
        <f t="shared" si="628"/>
        <v>45404</v>
      </c>
      <c r="I1222" s="119">
        <f t="shared" si="615"/>
        <v>45404</v>
      </c>
      <c r="J1222" s="120">
        <f t="shared" si="623"/>
        <v>22</v>
      </c>
      <c r="K1222" s="120">
        <f t="shared" si="637"/>
        <v>18</v>
      </c>
      <c r="L1222" s="8">
        <f t="shared" si="624"/>
        <v>1.0067852799999999</v>
      </c>
      <c r="M1222" s="121">
        <f t="shared" si="638"/>
        <v>1.00420033</v>
      </c>
      <c r="N1222" s="121">
        <f t="shared" si="632"/>
        <v>1.2798418803753291</v>
      </c>
      <c r="O1222" s="114">
        <f t="shared" si="634"/>
        <v>1.2885259600000001</v>
      </c>
      <c r="P1222" s="114">
        <f t="shared" si="616"/>
        <v>788.99571605000006</v>
      </c>
      <c r="Q1222" s="11">
        <f t="shared" si="629"/>
        <v>0</v>
      </c>
      <c r="R1222" s="30">
        <f t="shared" si="625"/>
        <v>0</v>
      </c>
      <c r="S1222" s="8">
        <f t="shared" si="617"/>
        <v>0</v>
      </c>
      <c r="T1222" s="123">
        <f t="shared" si="626"/>
        <v>8.5599999999999996E-2</v>
      </c>
      <c r="U1222" s="122">
        <f t="shared" si="633"/>
        <v>18</v>
      </c>
      <c r="V1222" s="122">
        <v>252</v>
      </c>
      <c r="W1222" s="121">
        <f t="shared" si="618"/>
        <v>1.0058838729999999</v>
      </c>
      <c r="X1222" s="114">
        <f t="shared" si="619"/>
        <v>4.6423505900000004</v>
      </c>
      <c r="Y1222" s="114">
        <f t="shared" si="620"/>
        <v>0</v>
      </c>
      <c r="Z1222" s="126" t="str">
        <f t="shared" si="630"/>
        <v>A+J=</v>
      </c>
      <c r="AA1222" s="119">
        <f t="shared" si="631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3">
        <f t="shared" si="621"/>
        <v>45399</v>
      </c>
      <c r="B1223" s="114">
        <f t="shared" si="613"/>
        <v>794.19509118000008</v>
      </c>
      <c r="C1223" s="114">
        <f t="shared" si="627"/>
        <v>612.32426862</v>
      </c>
      <c r="D1223" s="115">
        <f t="shared" si="622"/>
        <v>6801.72</v>
      </c>
      <c r="E1223" s="116">
        <f t="shared" si="635"/>
        <v>6858.17</v>
      </c>
      <c r="F1223" s="117">
        <f t="shared" si="636"/>
        <v>45342</v>
      </c>
      <c r="G1223" s="118">
        <f t="shared" si="614"/>
        <v>8.2993713354857501E-3</v>
      </c>
      <c r="H1223" s="119">
        <f t="shared" si="628"/>
        <v>45404</v>
      </c>
      <c r="I1223" s="119">
        <f t="shared" si="615"/>
        <v>45404</v>
      </c>
      <c r="J1223" s="120">
        <f t="shared" si="623"/>
        <v>22</v>
      </c>
      <c r="K1223" s="120">
        <f t="shared" si="637"/>
        <v>19</v>
      </c>
      <c r="L1223" s="8">
        <f t="shared" si="624"/>
        <v>1.00716359</v>
      </c>
      <c r="M1223" s="121">
        <f t="shared" si="638"/>
        <v>1.00420033</v>
      </c>
      <c r="N1223" s="121">
        <f t="shared" si="632"/>
        <v>1.2798418803753291</v>
      </c>
      <c r="O1223" s="114">
        <f t="shared" si="634"/>
        <v>1.28901014</v>
      </c>
      <c r="P1223" s="114">
        <f t="shared" si="616"/>
        <v>789.29219121000006</v>
      </c>
      <c r="Q1223" s="11">
        <f t="shared" si="629"/>
        <v>0</v>
      </c>
      <c r="R1223" s="30">
        <f t="shared" si="625"/>
        <v>0</v>
      </c>
      <c r="S1223" s="8">
        <f t="shared" si="617"/>
        <v>0</v>
      </c>
      <c r="T1223" s="123">
        <f t="shared" si="626"/>
        <v>8.5599999999999996E-2</v>
      </c>
      <c r="U1223" s="122">
        <f t="shared" si="633"/>
        <v>19</v>
      </c>
      <c r="V1223" s="122">
        <v>252</v>
      </c>
      <c r="W1223" s="121">
        <f t="shared" si="618"/>
        <v>1.006211768</v>
      </c>
      <c r="X1223" s="114">
        <f t="shared" si="619"/>
        <v>4.90289997</v>
      </c>
      <c r="Y1223" s="114">
        <f t="shared" si="620"/>
        <v>0</v>
      </c>
      <c r="Z1223" s="126" t="str">
        <f t="shared" si="630"/>
        <v>A+J=</v>
      </c>
      <c r="AA1223" s="119">
        <f t="shared" si="631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3">
        <f t="shared" si="621"/>
        <v>45400</v>
      </c>
      <c r="B1224" s="114">
        <f t="shared" si="613"/>
        <v>794.75249941999994</v>
      </c>
      <c r="C1224" s="114">
        <f t="shared" si="627"/>
        <v>612.32426862</v>
      </c>
      <c r="D1224" s="115">
        <f t="shared" si="622"/>
        <v>6801.72</v>
      </c>
      <c r="E1224" s="116">
        <f t="shared" si="635"/>
        <v>6858.17</v>
      </c>
      <c r="F1224" s="117">
        <f t="shared" si="636"/>
        <v>45342</v>
      </c>
      <c r="G1224" s="118">
        <f t="shared" si="614"/>
        <v>8.2993713354857501E-3</v>
      </c>
      <c r="H1224" s="119">
        <f t="shared" si="628"/>
        <v>45404</v>
      </c>
      <c r="I1224" s="119">
        <f t="shared" si="615"/>
        <v>45404</v>
      </c>
      <c r="J1224" s="120">
        <f t="shared" si="623"/>
        <v>22</v>
      </c>
      <c r="K1224" s="120">
        <f t="shared" si="637"/>
        <v>20</v>
      </c>
      <c r="L1224" s="8">
        <f t="shared" si="624"/>
        <v>1.0075420399999999</v>
      </c>
      <c r="M1224" s="121">
        <f t="shared" si="638"/>
        <v>1.00420033</v>
      </c>
      <c r="N1224" s="121">
        <f t="shared" si="632"/>
        <v>1.2798418803753291</v>
      </c>
      <c r="O1224" s="114">
        <f t="shared" si="634"/>
        <v>1.28949449</v>
      </c>
      <c r="P1224" s="114">
        <f t="shared" si="616"/>
        <v>789.58877046999999</v>
      </c>
      <c r="Q1224" s="11">
        <f t="shared" si="629"/>
        <v>0</v>
      </c>
      <c r="R1224" s="30">
        <f t="shared" si="625"/>
        <v>0</v>
      </c>
      <c r="S1224" s="8">
        <f t="shared" si="617"/>
        <v>0</v>
      </c>
      <c r="T1224" s="123">
        <f t="shared" si="626"/>
        <v>8.5599999999999996E-2</v>
      </c>
      <c r="U1224" s="122">
        <f t="shared" si="633"/>
        <v>20</v>
      </c>
      <c r="V1224" s="122">
        <v>252</v>
      </c>
      <c r="W1224" s="121">
        <f t="shared" si="618"/>
        <v>1.0065397700000001</v>
      </c>
      <c r="X1224" s="114">
        <f t="shared" si="619"/>
        <v>5.1637289500000003</v>
      </c>
      <c r="Y1224" s="114">
        <f t="shared" si="620"/>
        <v>0</v>
      </c>
      <c r="Z1224" s="126" t="str">
        <f t="shared" si="630"/>
        <v>A+J=</v>
      </c>
      <c r="AA1224" s="119">
        <f t="shared" si="631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3">
        <f t="shared" si="621"/>
        <v>45401</v>
      </c>
      <c r="B1225" s="114">
        <f t="shared" si="613"/>
        <v>795.31030386999998</v>
      </c>
      <c r="C1225" s="114">
        <f t="shared" si="627"/>
        <v>612.32426862</v>
      </c>
      <c r="D1225" s="115">
        <f t="shared" si="622"/>
        <v>6801.72</v>
      </c>
      <c r="E1225" s="116">
        <f t="shared" si="635"/>
        <v>6858.17</v>
      </c>
      <c r="F1225" s="117">
        <f t="shared" si="636"/>
        <v>45342</v>
      </c>
      <c r="G1225" s="118">
        <f t="shared" si="614"/>
        <v>8.2993713354857501E-3</v>
      </c>
      <c r="H1225" s="119">
        <f t="shared" si="628"/>
        <v>45404</v>
      </c>
      <c r="I1225" s="119">
        <f t="shared" si="615"/>
        <v>45404</v>
      </c>
      <c r="J1225" s="120">
        <f t="shared" si="623"/>
        <v>22</v>
      </c>
      <c r="K1225" s="120">
        <f t="shared" si="637"/>
        <v>21</v>
      </c>
      <c r="L1225" s="8">
        <f t="shared" si="624"/>
        <v>1.0079206300000001</v>
      </c>
      <c r="M1225" s="121">
        <f t="shared" si="638"/>
        <v>1.00420033</v>
      </c>
      <c r="N1225" s="121">
        <f t="shared" si="632"/>
        <v>1.2798418803753291</v>
      </c>
      <c r="O1225" s="114">
        <f t="shared" si="634"/>
        <v>1.28997903</v>
      </c>
      <c r="P1225" s="114">
        <f t="shared" si="616"/>
        <v>789.88546607000001</v>
      </c>
      <c r="Q1225" s="11">
        <f t="shared" si="629"/>
        <v>0</v>
      </c>
      <c r="R1225" s="30">
        <f t="shared" si="625"/>
        <v>0</v>
      </c>
      <c r="S1225" s="8">
        <f t="shared" si="617"/>
        <v>0</v>
      </c>
      <c r="T1225" s="123">
        <f t="shared" si="626"/>
        <v>8.5599999999999996E-2</v>
      </c>
      <c r="U1225" s="122">
        <f t="shared" si="633"/>
        <v>21</v>
      </c>
      <c r="V1225" s="122">
        <v>252</v>
      </c>
      <c r="W1225" s="121">
        <f t="shared" si="618"/>
        <v>1.0068678790000001</v>
      </c>
      <c r="X1225" s="114">
        <f t="shared" si="619"/>
        <v>5.4248377999999997</v>
      </c>
      <c r="Y1225" s="114">
        <f t="shared" si="620"/>
        <v>0</v>
      </c>
      <c r="Z1225" s="126" t="str">
        <f t="shared" si="630"/>
        <v>A+J=</v>
      </c>
      <c r="AA1225" s="119">
        <f t="shared" si="631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3">
        <f t="shared" si="621"/>
        <v>45402</v>
      </c>
      <c r="B1226" s="114">
        <f t="shared" ref="B1226:B1289" si="639">(P1226+X1226)</f>
        <v>795.86850475000006</v>
      </c>
      <c r="C1226" s="114">
        <f t="shared" si="627"/>
        <v>612.32426862</v>
      </c>
      <c r="D1226" s="115">
        <f t="shared" si="622"/>
        <v>6801.72</v>
      </c>
      <c r="E1226" s="116">
        <f t="shared" si="635"/>
        <v>6858.17</v>
      </c>
      <c r="F1226" s="117">
        <f t="shared" si="636"/>
        <v>45342</v>
      </c>
      <c r="G1226" s="118">
        <f t="shared" ref="G1226:G1289" si="640">(E1226/D1226)-1</f>
        <v>8.2993713354857501E-3</v>
      </c>
      <c r="H1226" s="119">
        <f t="shared" si="628"/>
        <v>45432</v>
      </c>
      <c r="I1226" s="119">
        <f t="shared" ref="I1226:I1289" si="641">IF(A1226&gt;I1225,H1226,I1225)</f>
        <v>45404</v>
      </c>
      <c r="J1226" s="120">
        <f t="shared" si="623"/>
        <v>22</v>
      </c>
      <c r="K1226" s="120">
        <f t="shared" si="637"/>
        <v>22</v>
      </c>
      <c r="L1226" s="8">
        <f t="shared" si="624"/>
        <v>1.00829937</v>
      </c>
      <c r="M1226" s="121">
        <f t="shared" si="638"/>
        <v>1.00420033</v>
      </c>
      <c r="N1226" s="121">
        <f t="shared" si="632"/>
        <v>1.2798418803753291</v>
      </c>
      <c r="O1226" s="114">
        <f t="shared" si="634"/>
        <v>1.29046376</v>
      </c>
      <c r="P1226" s="114">
        <f t="shared" ref="P1226:P1289" si="642">TRUNC(C1226*O1226,8)</f>
        <v>790.18227802000001</v>
      </c>
      <c r="Q1226" s="11">
        <f t="shared" si="629"/>
        <v>0</v>
      </c>
      <c r="R1226" s="30">
        <f t="shared" si="625"/>
        <v>0</v>
      </c>
      <c r="S1226" s="8">
        <f t="shared" ref="S1226:S1289" si="643">IF(R1226&gt;0,TRUNC(R1226*P1226,8),0)</f>
        <v>0</v>
      </c>
      <c r="T1226" s="123">
        <f t="shared" si="626"/>
        <v>8.5599999999999996E-2</v>
      </c>
      <c r="U1226" s="122">
        <f t="shared" si="633"/>
        <v>22</v>
      </c>
      <c r="V1226" s="122">
        <v>252</v>
      </c>
      <c r="W1226" s="121">
        <f t="shared" ref="W1226:W1289" si="644">ROUND((1+T1226)^TRUNC((U1226/V1226),9),9)</f>
        <v>1.0071960950000001</v>
      </c>
      <c r="X1226" s="114">
        <f t="shared" ref="X1226:X1289" si="645">TRUNC((P1226*(W1226-1)),8)</f>
        <v>5.6862267299999996</v>
      </c>
      <c r="Y1226" s="114">
        <f t="shared" ref="Y1226:Y1289" si="646">IF(Q1226&gt;0,S1226+X1226,0)</f>
        <v>0</v>
      </c>
      <c r="Z1226" s="126" t="str">
        <f t="shared" si="630"/>
        <v>A+J=</v>
      </c>
      <c r="AA1226" s="119">
        <f t="shared" si="631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3">
        <f t="shared" ref="A1227:A1290" si="647">(A1226+1)</f>
        <v>45403</v>
      </c>
      <c r="B1227" s="114">
        <f t="shared" si="639"/>
        <v>795.86850475000006</v>
      </c>
      <c r="C1227" s="114">
        <f t="shared" si="627"/>
        <v>612.32426862</v>
      </c>
      <c r="D1227" s="115">
        <f t="shared" ref="D1227:D1290" si="648">IF(E1227=E1226,D1226,E1226)</f>
        <v>6801.72</v>
      </c>
      <c r="E1227" s="116">
        <f t="shared" si="635"/>
        <v>6858.17</v>
      </c>
      <c r="F1227" s="117">
        <f t="shared" si="636"/>
        <v>45342</v>
      </c>
      <c r="G1227" s="118">
        <f t="shared" si="640"/>
        <v>8.2993713354857501E-3</v>
      </c>
      <c r="H1227" s="119">
        <f t="shared" si="628"/>
        <v>45432</v>
      </c>
      <c r="I1227" s="119">
        <f t="shared" si="641"/>
        <v>45404</v>
      </c>
      <c r="J1227" s="120">
        <f t="shared" ref="J1227:J1290" si="649">IF(I1227=I1226,J1226,NETWORKDAYS(I1226,I1227,$AD$176:$AD$502)-1)</f>
        <v>22</v>
      </c>
      <c r="K1227" s="120">
        <f t="shared" si="637"/>
        <v>22</v>
      </c>
      <c r="L1227" s="8">
        <f t="shared" ref="L1227:L1290" si="650">IF(E1227&lt;D1227,1,TRUNC((E1227/D1227)^TRUNC((K1227/J1227),9),8))</f>
        <v>1.00829937</v>
      </c>
      <c r="M1227" s="121">
        <f t="shared" si="638"/>
        <v>1.00420033</v>
      </c>
      <c r="N1227" s="121">
        <f t="shared" si="632"/>
        <v>1.2798418803753291</v>
      </c>
      <c r="O1227" s="114">
        <f t="shared" si="634"/>
        <v>1.29046376</v>
      </c>
      <c r="P1227" s="114">
        <f t="shared" si="642"/>
        <v>790.18227802000001</v>
      </c>
      <c r="Q1227" s="11">
        <f t="shared" si="629"/>
        <v>0</v>
      </c>
      <c r="R1227" s="30">
        <f t="shared" ref="R1227:R1290" si="651">IF(Q1227&gt;0,VLOOKUP($A1227,$AD$10:$AI$170,6),0)</f>
        <v>0</v>
      </c>
      <c r="S1227" s="8">
        <f t="shared" si="643"/>
        <v>0</v>
      </c>
      <c r="T1227" s="123">
        <f t="shared" ref="T1227:T1290" si="652">(T1226)</f>
        <v>8.5599999999999996E-2</v>
      </c>
      <c r="U1227" s="122">
        <f t="shared" si="633"/>
        <v>22</v>
      </c>
      <c r="V1227" s="122">
        <v>252</v>
      </c>
      <c r="W1227" s="121">
        <f t="shared" si="644"/>
        <v>1.0071960950000001</v>
      </c>
      <c r="X1227" s="114">
        <f t="shared" si="645"/>
        <v>5.6862267299999996</v>
      </c>
      <c r="Y1227" s="114">
        <f t="shared" si="646"/>
        <v>0</v>
      </c>
      <c r="Z1227" s="126" t="str">
        <f t="shared" si="630"/>
        <v>A+J=</v>
      </c>
      <c r="AA1227" s="119">
        <f t="shared" si="631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3">
        <f t="shared" si="647"/>
        <v>45404</v>
      </c>
      <c r="B1228" s="114">
        <f t="shared" si="639"/>
        <v>795.86850475000006</v>
      </c>
      <c r="C1228" s="114">
        <f t="shared" ref="C1228:C1291" si="653">TRUNC(IF(Q1227&gt;0,VLOOKUP(A1227,$AD$12:$AE$170,2),C1227),8)</f>
        <v>612.32426862</v>
      </c>
      <c r="D1228" s="115">
        <f t="shared" si="648"/>
        <v>6801.72</v>
      </c>
      <c r="E1228" s="116">
        <f t="shared" si="635"/>
        <v>6858.17</v>
      </c>
      <c r="F1228" s="117">
        <f t="shared" si="636"/>
        <v>45342</v>
      </c>
      <c r="G1228" s="118">
        <f t="shared" si="640"/>
        <v>8.2993713354857501E-3</v>
      </c>
      <c r="H1228" s="119">
        <f t="shared" ref="H1228:H1291" si="654">IF(DAY(A1228)=H$9,VLOOKUP(A1228,AH$118:AN$450,4),H1227)</f>
        <v>45432</v>
      </c>
      <c r="I1228" s="119">
        <f t="shared" si="641"/>
        <v>45404</v>
      </c>
      <c r="J1228" s="120">
        <f t="shared" si="649"/>
        <v>22</v>
      </c>
      <c r="K1228" s="120">
        <f t="shared" si="637"/>
        <v>22</v>
      </c>
      <c r="L1228" s="8">
        <f t="shared" si="650"/>
        <v>1.00829937</v>
      </c>
      <c r="M1228" s="121">
        <f t="shared" si="638"/>
        <v>1.00420033</v>
      </c>
      <c r="N1228" s="121">
        <f t="shared" si="632"/>
        <v>1.2798418803753291</v>
      </c>
      <c r="O1228" s="114">
        <f t="shared" si="634"/>
        <v>1.29046376</v>
      </c>
      <c r="P1228" s="114">
        <f t="shared" si="642"/>
        <v>790.18227802000001</v>
      </c>
      <c r="Q1228" s="11">
        <f t="shared" ref="Q1228:Q1291" si="655">IF(VLOOKUP(A1228,AD$10:AK$170,8)=VLOOKUP(A1227,AD$10:AK$170,8),0,VLOOKUP(A1228,AD$10:AK$170,8))</f>
        <v>40</v>
      </c>
      <c r="R1228" s="30">
        <f t="shared" si="651"/>
        <v>4.4162E-2</v>
      </c>
      <c r="S1228" s="8">
        <f t="shared" si="643"/>
        <v>34.896029759999998</v>
      </c>
      <c r="T1228" s="123">
        <f t="shared" si="652"/>
        <v>8.5599999999999996E-2</v>
      </c>
      <c r="U1228" s="122">
        <f t="shared" si="633"/>
        <v>22</v>
      </c>
      <c r="V1228" s="122">
        <v>252</v>
      </c>
      <c r="W1228" s="121">
        <f t="shared" si="644"/>
        <v>1.0071960950000001</v>
      </c>
      <c r="X1228" s="114">
        <f t="shared" si="645"/>
        <v>5.6862267299999996</v>
      </c>
      <c r="Y1228" s="114">
        <f t="shared" si="646"/>
        <v>40.582256489999999</v>
      </c>
      <c r="Z1228" s="126" t="str">
        <f t="shared" ref="Z1228:Z1291" si="656">IF($Q1227&gt;0,VLOOKUP($A1227,$AD$10:$AM$170,9),Z1227)</f>
        <v>A+J=</v>
      </c>
      <c r="AA1228" s="119">
        <f t="shared" ref="AA1228:AA1291" si="657">IF($Q1227&gt;0,VLOOKUP($A1227,$AD$10:$AM$170,10),AA1227)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3">
        <f t="shared" si="647"/>
        <v>45405</v>
      </c>
      <c r="B1229" s="114">
        <f t="shared" si="639"/>
        <v>755.59600736000004</v>
      </c>
      <c r="C1229" s="114">
        <f t="shared" si="653"/>
        <v>585.28280427000004</v>
      </c>
      <c r="D1229" s="115">
        <f t="shared" si="648"/>
        <v>6858.17</v>
      </c>
      <c r="E1229" s="116">
        <f t="shared" si="635"/>
        <v>6869.14</v>
      </c>
      <c r="F1229" s="117">
        <f t="shared" si="636"/>
        <v>45373</v>
      </c>
      <c r="G1229" s="118">
        <f t="shared" si="640"/>
        <v>1.5995520670966101E-3</v>
      </c>
      <c r="H1229" s="119">
        <f t="shared" si="654"/>
        <v>45432</v>
      </c>
      <c r="I1229" s="119">
        <f t="shared" si="641"/>
        <v>45432</v>
      </c>
      <c r="J1229" s="120">
        <f t="shared" si="649"/>
        <v>19</v>
      </c>
      <c r="K1229" s="120">
        <f t="shared" si="637"/>
        <v>1</v>
      </c>
      <c r="L1229" s="8">
        <f t="shared" si="650"/>
        <v>1.0000841199999999</v>
      </c>
      <c r="M1229" s="121">
        <f t="shared" si="638"/>
        <v>1.00829937</v>
      </c>
      <c r="N1229" s="121">
        <f t="shared" si="632"/>
        <v>1.2904637616820598</v>
      </c>
      <c r="O1229" s="114">
        <f t="shared" si="634"/>
        <v>1.2905723099999999</v>
      </c>
      <c r="P1229" s="114">
        <f t="shared" si="642"/>
        <v>755.34978071</v>
      </c>
      <c r="Q1229" s="11">
        <f t="shared" si="655"/>
        <v>0</v>
      </c>
      <c r="R1229" s="30">
        <f t="shared" si="651"/>
        <v>0</v>
      </c>
      <c r="S1229" s="8">
        <f t="shared" si="643"/>
        <v>0</v>
      </c>
      <c r="T1229" s="123">
        <f t="shared" si="652"/>
        <v>8.5599999999999996E-2</v>
      </c>
      <c r="U1229" s="122">
        <f t="shared" si="633"/>
        <v>1</v>
      </c>
      <c r="V1229" s="122">
        <v>252</v>
      </c>
      <c r="W1229" s="121">
        <f t="shared" si="644"/>
        <v>1.0003259769999999</v>
      </c>
      <c r="X1229" s="114">
        <f t="shared" si="645"/>
        <v>0.24622664999999999</v>
      </c>
      <c r="Y1229" s="114">
        <f t="shared" si="646"/>
        <v>0</v>
      </c>
      <c r="Z1229" s="126" t="str">
        <f t="shared" si="656"/>
        <v>A+J=</v>
      </c>
      <c r="AA1229" s="119">
        <f t="shared" si="657"/>
        <v>45432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3">
        <f t="shared" si="647"/>
        <v>45406</v>
      </c>
      <c r="B1230" s="114">
        <f t="shared" si="639"/>
        <v>755.90589966999994</v>
      </c>
      <c r="C1230" s="114">
        <f t="shared" si="653"/>
        <v>585.28280427000004</v>
      </c>
      <c r="D1230" s="115">
        <f t="shared" si="648"/>
        <v>6858.17</v>
      </c>
      <c r="E1230" s="116">
        <f t="shared" si="635"/>
        <v>6869.14</v>
      </c>
      <c r="F1230" s="117">
        <f t="shared" si="636"/>
        <v>45373</v>
      </c>
      <c r="G1230" s="118">
        <f t="shared" si="640"/>
        <v>1.5995520670966101E-3</v>
      </c>
      <c r="H1230" s="119">
        <f t="shared" si="654"/>
        <v>45432</v>
      </c>
      <c r="I1230" s="119">
        <f t="shared" si="641"/>
        <v>45432</v>
      </c>
      <c r="J1230" s="120">
        <f t="shared" si="649"/>
        <v>19</v>
      </c>
      <c r="K1230" s="120">
        <f t="shared" si="637"/>
        <v>2</v>
      </c>
      <c r="L1230" s="8">
        <f t="shared" si="650"/>
        <v>1.00016825</v>
      </c>
      <c r="M1230" s="121">
        <f t="shared" si="638"/>
        <v>1.00829937</v>
      </c>
      <c r="N1230" s="121">
        <f t="shared" si="632"/>
        <v>1.2904637616820598</v>
      </c>
      <c r="O1230" s="114">
        <f t="shared" si="634"/>
        <v>1.29068088</v>
      </c>
      <c r="P1230" s="114">
        <f t="shared" si="642"/>
        <v>755.41332485999999</v>
      </c>
      <c r="Q1230" s="11">
        <f t="shared" si="655"/>
        <v>0</v>
      </c>
      <c r="R1230" s="30">
        <f t="shared" si="651"/>
        <v>0</v>
      </c>
      <c r="S1230" s="8">
        <f t="shared" si="643"/>
        <v>0</v>
      </c>
      <c r="T1230" s="123">
        <f t="shared" si="652"/>
        <v>8.5599999999999996E-2</v>
      </c>
      <c r="U1230" s="122">
        <f t="shared" si="633"/>
        <v>2</v>
      </c>
      <c r="V1230" s="122">
        <v>252</v>
      </c>
      <c r="W1230" s="121">
        <f t="shared" si="644"/>
        <v>1.00065206</v>
      </c>
      <c r="X1230" s="114">
        <f t="shared" si="645"/>
        <v>0.49257480999999997</v>
      </c>
      <c r="Y1230" s="114">
        <f t="shared" si="646"/>
        <v>0</v>
      </c>
      <c r="Z1230" s="126" t="str">
        <f t="shared" si="656"/>
        <v>A+J=</v>
      </c>
      <c r="AA1230" s="119">
        <f t="shared" si="657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3">
        <f t="shared" si="647"/>
        <v>45407</v>
      </c>
      <c r="B1231" s="114">
        <f t="shared" si="639"/>
        <v>756.21592011999996</v>
      </c>
      <c r="C1231" s="114">
        <f t="shared" si="653"/>
        <v>585.28280427000004</v>
      </c>
      <c r="D1231" s="115">
        <f t="shared" si="648"/>
        <v>6858.17</v>
      </c>
      <c r="E1231" s="116">
        <f t="shared" si="635"/>
        <v>6869.14</v>
      </c>
      <c r="F1231" s="117">
        <f t="shared" si="636"/>
        <v>45373</v>
      </c>
      <c r="G1231" s="118">
        <f t="shared" si="640"/>
        <v>1.5995520670966101E-3</v>
      </c>
      <c r="H1231" s="119">
        <f t="shared" si="654"/>
        <v>45432</v>
      </c>
      <c r="I1231" s="119">
        <f t="shared" si="641"/>
        <v>45432</v>
      </c>
      <c r="J1231" s="120">
        <f t="shared" si="649"/>
        <v>19</v>
      </c>
      <c r="K1231" s="120">
        <f t="shared" si="637"/>
        <v>3</v>
      </c>
      <c r="L1231" s="8">
        <f t="shared" si="650"/>
        <v>1.00025239</v>
      </c>
      <c r="M1231" s="121">
        <f t="shared" si="638"/>
        <v>1.00829937</v>
      </c>
      <c r="N1231" s="121">
        <f t="shared" si="632"/>
        <v>1.2904637616820598</v>
      </c>
      <c r="O1231" s="114">
        <f t="shared" si="634"/>
        <v>1.2907894600000001</v>
      </c>
      <c r="P1231" s="114">
        <f t="shared" si="642"/>
        <v>755.47687486999996</v>
      </c>
      <c r="Q1231" s="11">
        <f t="shared" si="655"/>
        <v>0</v>
      </c>
      <c r="R1231" s="30">
        <f t="shared" si="651"/>
        <v>0</v>
      </c>
      <c r="S1231" s="8">
        <f t="shared" si="643"/>
        <v>0</v>
      </c>
      <c r="T1231" s="123">
        <f t="shared" si="652"/>
        <v>8.5599999999999996E-2</v>
      </c>
      <c r="U1231" s="122">
        <f t="shared" si="633"/>
        <v>3</v>
      </c>
      <c r="V1231" s="122">
        <v>252</v>
      </c>
      <c r="W1231" s="121">
        <f t="shared" si="644"/>
        <v>1.00097825</v>
      </c>
      <c r="X1231" s="114">
        <f t="shared" si="645"/>
        <v>0.73904524999999999</v>
      </c>
      <c r="Y1231" s="114">
        <f t="shared" si="646"/>
        <v>0</v>
      </c>
      <c r="Z1231" s="126" t="str">
        <f t="shared" si="656"/>
        <v>A+J=</v>
      </c>
      <c r="AA1231" s="119">
        <f t="shared" si="657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3">
        <f t="shared" si="647"/>
        <v>45408</v>
      </c>
      <c r="B1232" s="114">
        <f t="shared" si="639"/>
        <v>756.52606209999999</v>
      </c>
      <c r="C1232" s="114">
        <f t="shared" si="653"/>
        <v>585.28280427000004</v>
      </c>
      <c r="D1232" s="115">
        <f t="shared" si="648"/>
        <v>6858.17</v>
      </c>
      <c r="E1232" s="116">
        <f t="shared" si="635"/>
        <v>6869.14</v>
      </c>
      <c r="F1232" s="117">
        <f t="shared" si="636"/>
        <v>45373</v>
      </c>
      <c r="G1232" s="118">
        <f t="shared" si="640"/>
        <v>1.5995520670966101E-3</v>
      </c>
      <c r="H1232" s="119">
        <f t="shared" si="654"/>
        <v>45432</v>
      </c>
      <c r="I1232" s="119">
        <f t="shared" si="641"/>
        <v>45432</v>
      </c>
      <c r="J1232" s="120">
        <f t="shared" si="649"/>
        <v>19</v>
      </c>
      <c r="K1232" s="120">
        <f t="shared" si="637"/>
        <v>4</v>
      </c>
      <c r="L1232" s="8">
        <f t="shared" si="650"/>
        <v>1.00033653</v>
      </c>
      <c r="M1232" s="121">
        <f t="shared" si="638"/>
        <v>1.00829937</v>
      </c>
      <c r="N1232" s="121">
        <f t="shared" si="632"/>
        <v>1.2904637616820598</v>
      </c>
      <c r="O1232" s="114">
        <f t="shared" si="634"/>
        <v>1.2908980400000001</v>
      </c>
      <c r="P1232" s="114">
        <f t="shared" si="642"/>
        <v>755.54042487000004</v>
      </c>
      <c r="Q1232" s="11">
        <f t="shared" si="655"/>
        <v>0</v>
      </c>
      <c r="R1232" s="30">
        <f t="shared" si="651"/>
        <v>0</v>
      </c>
      <c r="S1232" s="8">
        <f t="shared" si="643"/>
        <v>0</v>
      </c>
      <c r="T1232" s="123">
        <f t="shared" si="652"/>
        <v>8.5599999999999996E-2</v>
      </c>
      <c r="U1232" s="122">
        <f t="shared" si="633"/>
        <v>4</v>
      </c>
      <c r="V1232" s="122">
        <v>252</v>
      </c>
      <c r="W1232" s="121">
        <f t="shared" si="644"/>
        <v>1.0013045460000001</v>
      </c>
      <c r="X1232" s="114">
        <f t="shared" si="645"/>
        <v>0.98563723000000003</v>
      </c>
      <c r="Y1232" s="114">
        <f t="shared" si="646"/>
        <v>0</v>
      </c>
      <c r="Z1232" s="126" t="str">
        <f t="shared" si="656"/>
        <v>A+J=</v>
      </c>
      <c r="AA1232" s="119">
        <f t="shared" si="657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3">
        <f t="shared" si="647"/>
        <v>45409</v>
      </c>
      <c r="B1233" s="114">
        <f t="shared" si="639"/>
        <v>756.83633152999994</v>
      </c>
      <c r="C1233" s="114">
        <f t="shared" si="653"/>
        <v>585.28280427000004</v>
      </c>
      <c r="D1233" s="115">
        <f t="shared" si="648"/>
        <v>6858.17</v>
      </c>
      <c r="E1233" s="116">
        <f t="shared" si="635"/>
        <v>6869.14</v>
      </c>
      <c r="F1233" s="117">
        <f t="shared" si="636"/>
        <v>45373</v>
      </c>
      <c r="G1233" s="118">
        <f t="shared" si="640"/>
        <v>1.5995520670966101E-3</v>
      </c>
      <c r="H1233" s="119">
        <f t="shared" si="654"/>
        <v>45432</v>
      </c>
      <c r="I1233" s="119">
        <f t="shared" si="641"/>
        <v>45432</v>
      </c>
      <c r="J1233" s="120">
        <f t="shared" si="649"/>
        <v>19</v>
      </c>
      <c r="K1233" s="120">
        <f t="shared" si="637"/>
        <v>5</v>
      </c>
      <c r="L1233" s="8">
        <f t="shared" si="650"/>
        <v>1.00042068</v>
      </c>
      <c r="M1233" s="121">
        <f t="shared" si="638"/>
        <v>1.00829937</v>
      </c>
      <c r="N1233" s="121">
        <f t="shared" si="632"/>
        <v>1.2904637616820598</v>
      </c>
      <c r="O1233" s="114">
        <f t="shared" si="634"/>
        <v>1.29100663</v>
      </c>
      <c r="P1233" s="114">
        <f t="shared" si="642"/>
        <v>755.60398072999999</v>
      </c>
      <c r="Q1233" s="11">
        <f t="shared" si="655"/>
        <v>0</v>
      </c>
      <c r="R1233" s="30">
        <f t="shared" si="651"/>
        <v>0</v>
      </c>
      <c r="S1233" s="8">
        <f t="shared" si="643"/>
        <v>0</v>
      </c>
      <c r="T1233" s="123">
        <f t="shared" si="652"/>
        <v>8.5599999999999996E-2</v>
      </c>
      <c r="U1233" s="122">
        <f t="shared" si="633"/>
        <v>5</v>
      </c>
      <c r="V1233" s="122">
        <v>252</v>
      </c>
      <c r="W1233" s="121">
        <f t="shared" si="644"/>
        <v>1.0016309480000001</v>
      </c>
      <c r="X1233" s="114">
        <f t="shared" si="645"/>
        <v>1.2323508000000001</v>
      </c>
      <c r="Y1233" s="114">
        <f t="shared" si="646"/>
        <v>0</v>
      </c>
      <c r="Z1233" s="126" t="str">
        <f t="shared" si="656"/>
        <v>A+J=</v>
      </c>
      <c r="AA1233" s="119">
        <f t="shared" si="657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3">
        <f t="shared" si="647"/>
        <v>45410</v>
      </c>
      <c r="B1234" s="114">
        <f t="shared" si="639"/>
        <v>756.83633152999994</v>
      </c>
      <c r="C1234" s="114">
        <f t="shared" si="653"/>
        <v>585.28280427000004</v>
      </c>
      <c r="D1234" s="115">
        <f t="shared" si="648"/>
        <v>6858.17</v>
      </c>
      <c r="E1234" s="116">
        <f t="shared" si="635"/>
        <v>6869.14</v>
      </c>
      <c r="F1234" s="117">
        <f t="shared" si="636"/>
        <v>45373</v>
      </c>
      <c r="G1234" s="118">
        <f t="shared" si="640"/>
        <v>1.5995520670966101E-3</v>
      </c>
      <c r="H1234" s="119">
        <f t="shared" si="654"/>
        <v>45432</v>
      </c>
      <c r="I1234" s="119">
        <f t="shared" si="641"/>
        <v>45432</v>
      </c>
      <c r="J1234" s="120">
        <f t="shared" si="649"/>
        <v>19</v>
      </c>
      <c r="K1234" s="120">
        <f t="shared" si="637"/>
        <v>5</v>
      </c>
      <c r="L1234" s="8">
        <f t="shared" si="650"/>
        <v>1.00042068</v>
      </c>
      <c r="M1234" s="121">
        <f t="shared" si="638"/>
        <v>1.00829937</v>
      </c>
      <c r="N1234" s="121">
        <f t="shared" si="632"/>
        <v>1.2904637616820598</v>
      </c>
      <c r="O1234" s="114">
        <f t="shared" si="634"/>
        <v>1.29100663</v>
      </c>
      <c r="P1234" s="114">
        <f t="shared" si="642"/>
        <v>755.60398072999999</v>
      </c>
      <c r="Q1234" s="11">
        <f t="shared" si="655"/>
        <v>0</v>
      </c>
      <c r="R1234" s="30">
        <f t="shared" si="651"/>
        <v>0</v>
      </c>
      <c r="S1234" s="8">
        <f t="shared" si="643"/>
        <v>0</v>
      </c>
      <c r="T1234" s="123">
        <f t="shared" si="652"/>
        <v>8.5599999999999996E-2</v>
      </c>
      <c r="U1234" s="122">
        <f t="shared" si="633"/>
        <v>5</v>
      </c>
      <c r="V1234" s="122">
        <v>252</v>
      </c>
      <c r="W1234" s="121">
        <f t="shared" si="644"/>
        <v>1.0016309480000001</v>
      </c>
      <c r="X1234" s="114">
        <f t="shared" si="645"/>
        <v>1.2323508000000001</v>
      </c>
      <c r="Y1234" s="114">
        <f t="shared" si="646"/>
        <v>0</v>
      </c>
      <c r="Z1234" s="126" t="str">
        <f t="shared" si="656"/>
        <v>A+J=</v>
      </c>
      <c r="AA1234" s="119">
        <f t="shared" si="657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3">
        <f t="shared" si="647"/>
        <v>45411</v>
      </c>
      <c r="B1235" s="114">
        <f t="shared" si="639"/>
        <v>756.83633152999994</v>
      </c>
      <c r="C1235" s="114">
        <f t="shared" si="653"/>
        <v>585.28280427000004</v>
      </c>
      <c r="D1235" s="115">
        <f t="shared" si="648"/>
        <v>6858.17</v>
      </c>
      <c r="E1235" s="116">
        <f t="shared" si="635"/>
        <v>6869.14</v>
      </c>
      <c r="F1235" s="117">
        <f t="shared" si="636"/>
        <v>45373</v>
      </c>
      <c r="G1235" s="118">
        <f t="shared" si="640"/>
        <v>1.5995520670966101E-3</v>
      </c>
      <c r="H1235" s="119">
        <f t="shared" si="654"/>
        <v>45432</v>
      </c>
      <c r="I1235" s="119">
        <f t="shared" si="641"/>
        <v>45432</v>
      </c>
      <c r="J1235" s="120">
        <f t="shared" si="649"/>
        <v>19</v>
      </c>
      <c r="K1235" s="120">
        <f t="shared" si="637"/>
        <v>5</v>
      </c>
      <c r="L1235" s="8">
        <f t="shared" si="650"/>
        <v>1.00042068</v>
      </c>
      <c r="M1235" s="121">
        <f t="shared" si="638"/>
        <v>1.00829937</v>
      </c>
      <c r="N1235" s="121">
        <f t="shared" si="632"/>
        <v>1.2904637616820598</v>
      </c>
      <c r="O1235" s="114">
        <f t="shared" si="634"/>
        <v>1.29100663</v>
      </c>
      <c r="P1235" s="114">
        <f t="shared" si="642"/>
        <v>755.60398072999999</v>
      </c>
      <c r="Q1235" s="11">
        <f t="shared" si="655"/>
        <v>0</v>
      </c>
      <c r="R1235" s="30">
        <f t="shared" si="651"/>
        <v>0</v>
      </c>
      <c r="S1235" s="8">
        <f t="shared" si="643"/>
        <v>0</v>
      </c>
      <c r="T1235" s="123">
        <f t="shared" si="652"/>
        <v>8.5599999999999996E-2</v>
      </c>
      <c r="U1235" s="122">
        <f t="shared" si="633"/>
        <v>5</v>
      </c>
      <c r="V1235" s="122">
        <v>252</v>
      </c>
      <c r="W1235" s="121">
        <f t="shared" si="644"/>
        <v>1.0016309480000001</v>
      </c>
      <c r="X1235" s="114">
        <f t="shared" si="645"/>
        <v>1.2323508000000001</v>
      </c>
      <c r="Y1235" s="114">
        <f t="shared" si="646"/>
        <v>0</v>
      </c>
      <c r="Z1235" s="126" t="str">
        <f t="shared" si="656"/>
        <v>A+J=</v>
      </c>
      <c r="AA1235" s="119">
        <f t="shared" si="657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3">
        <f t="shared" si="647"/>
        <v>45412</v>
      </c>
      <c r="B1236" s="114">
        <f t="shared" si="639"/>
        <v>757.14672917000007</v>
      </c>
      <c r="C1236" s="114">
        <f t="shared" si="653"/>
        <v>585.28280427000004</v>
      </c>
      <c r="D1236" s="115">
        <f t="shared" si="648"/>
        <v>6858.17</v>
      </c>
      <c r="E1236" s="116">
        <f t="shared" si="635"/>
        <v>6869.14</v>
      </c>
      <c r="F1236" s="117">
        <f t="shared" si="636"/>
        <v>45373</v>
      </c>
      <c r="G1236" s="118">
        <f t="shared" si="640"/>
        <v>1.5995520670966101E-3</v>
      </c>
      <c r="H1236" s="119">
        <f t="shared" si="654"/>
        <v>45432</v>
      </c>
      <c r="I1236" s="119">
        <f t="shared" si="641"/>
        <v>45432</v>
      </c>
      <c r="J1236" s="120">
        <f t="shared" si="649"/>
        <v>19</v>
      </c>
      <c r="K1236" s="120">
        <f t="shared" si="637"/>
        <v>6</v>
      </c>
      <c r="L1236" s="8">
        <f t="shared" si="650"/>
        <v>1.0005048400000001</v>
      </c>
      <c r="M1236" s="121">
        <f t="shared" si="638"/>
        <v>1.00829937</v>
      </c>
      <c r="N1236" s="121">
        <f t="shared" si="632"/>
        <v>1.2904637616820598</v>
      </c>
      <c r="O1236" s="114">
        <f t="shared" si="634"/>
        <v>1.2911152299999999</v>
      </c>
      <c r="P1236" s="114">
        <f t="shared" si="642"/>
        <v>755.66754245000004</v>
      </c>
      <c r="Q1236" s="11">
        <f t="shared" si="655"/>
        <v>0</v>
      </c>
      <c r="R1236" s="30">
        <f t="shared" si="651"/>
        <v>0</v>
      </c>
      <c r="S1236" s="8">
        <f t="shared" si="643"/>
        <v>0</v>
      </c>
      <c r="T1236" s="123">
        <f t="shared" si="652"/>
        <v>8.5599999999999996E-2</v>
      </c>
      <c r="U1236" s="122">
        <f t="shared" si="633"/>
        <v>6</v>
      </c>
      <c r="V1236" s="122">
        <v>252</v>
      </c>
      <c r="W1236" s="121">
        <f t="shared" si="644"/>
        <v>1.0019574570000001</v>
      </c>
      <c r="X1236" s="114">
        <f t="shared" si="645"/>
        <v>1.47918672</v>
      </c>
      <c r="Y1236" s="114">
        <f t="shared" si="646"/>
        <v>0</v>
      </c>
      <c r="Z1236" s="126" t="str">
        <f t="shared" si="656"/>
        <v>A+J=</v>
      </c>
      <c r="AA1236" s="119">
        <f t="shared" si="657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3">
        <f t="shared" si="647"/>
        <v>45413</v>
      </c>
      <c r="B1237" s="114">
        <f t="shared" si="639"/>
        <v>757.45726014000002</v>
      </c>
      <c r="C1237" s="114">
        <f t="shared" si="653"/>
        <v>585.28280427000004</v>
      </c>
      <c r="D1237" s="115">
        <f t="shared" si="648"/>
        <v>6858.17</v>
      </c>
      <c r="E1237" s="116">
        <f t="shared" si="635"/>
        <v>6869.14</v>
      </c>
      <c r="F1237" s="117">
        <f t="shared" si="636"/>
        <v>45373</v>
      </c>
      <c r="G1237" s="118">
        <f t="shared" si="640"/>
        <v>1.5995520670966101E-3</v>
      </c>
      <c r="H1237" s="119">
        <f t="shared" si="654"/>
        <v>45432</v>
      </c>
      <c r="I1237" s="119">
        <f t="shared" si="641"/>
        <v>45432</v>
      </c>
      <c r="J1237" s="120">
        <f t="shared" si="649"/>
        <v>19</v>
      </c>
      <c r="K1237" s="120">
        <f t="shared" si="637"/>
        <v>7</v>
      </c>
      <c r="L1237" s="8">
        <f t="shared" si="650"/>
        <v>1.0005890099999999</v>
      </c>
      <c r="M1237" s="121">
        <f t="shared" si="638"/>
        <v>1.00829937</v>
      </c>
      <c r="N1237" s="121">
        <f t="shared" si="632"/>
        <v>1.2904637616820598</v>
      </c>
      <c r="O1237" s="114">
        <f t="shared" si="634"/>
        <v>1.29122385</v>
      </c>
      <c r="P1237" s="114">
        <f t="shared" si="642"/>
        <v>755.73111586000005</v>
      </c>
      <c r="Q1237" s="11">
        <f t="shared" si="655"/>
        <v>0</v>
      </c>
      <c r="R1237" s="30">
        <f t="shared" si="651"/>
        <v>0</v>
      </c>
      <c r="S1237" s="8">
        <f t="shared" si="643"/>
        <v>0</v>
      </c>
      <c r="T1237" s="123">
        <f t="shared" si="652"/>
        <v>8.5599999999999996E-2</v>
      </c>
      <c r="U1237" s="122">
        <f t="shared" si="633"/>
        <v>7</v>
      </c>
      <c r="V1237" s="122">
        <v>252</v>
      </c>
      <c r="W1237" s="121">
        <f t="shared" si="644"/>
        <v>1.0022840719999999</v>
      </c>
      <c r="X1237" s="114">
        <f t="shared" si="645"/>
        <v>1.72614428</v>
      </c>
      <c r="Y1237" s="114">
        <f t="shared" si="646"/>
        <v>0</v>
      </c>
      <c r="Z1237" s="126" t="str">
        <f t="shared" si="656"/>
        <v>A+J=</v>
      </c>
      <c r="AA1237" s="119">
        <f t="shared" si="657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3">
        <f t="shared" si="647"/>
        <v>45414</v>
      </c>
      <c r="B1238" s="114">
        <f t="shared" si="639"/>
        <v>757.45726014000002</v>
      </c>
      <c r="C1238" s="114">
        <f t="shared" si="653"/>
        <v>585.28280427000004</v>
      </c>
      <c r="D1238" s="115">
        <f t="shared" si="648"/>
        <v>6858.17</v>
      </c>
      <c r="E1238" s="116">
        <f t="shared" si="635"/>
        <v>6869.14</v>
      </c>
      <c r="F1238" s="117">
        <f t="shared" si="636"/>
        <v>45373</v>
      </c>
      <c r="G1238" s="118">
        <f t="shared" si="640"/>
        <v>1.5995520670966101E-3</v>
      </c>
      <c r="H1238" s="119">
        <f t="shared" si="654"/>
        <v>45432</v>
      </c>
      <c r="I1238" s="119">
        <f t="shared" si="641"/>
        <v>45432</v>
      </c>
      <c r="J1238" s="120">
        <f t="shared" si="649"/>
        <v>19</v>
      </c>
      <c r="K1238" s="120">
        <f t="shared" si="637"/>
        <v>7</v>
      </c>
      <c r="L1238" s="8">
        <f t="shared" si="650"/>
        <v>1.0005890099999999</v>
      </c>
      <c r="M1238" s="121">
        <f t="shared" si="638"/>
        <v>1.00829937</v>
      </c>
      <c r="N1238" s="121">
        <f t="shared" si="632"/>
        <v>1.2904637616820598</v>
      </c>
      <c r="O1238" s="114">
        <f t="shared" si="634"/>
        <v>1.29122385</v>
      </c>
      <c r="P1238" s="114">
        <f t="shared" si="642"/>
        <v>755.73111586000005</v>
      </c>
      <c r="Q1238" s="11">
        <f t="shared" si="655"/>
        <v>0</v>
      </c>
      <c r="R1238" s="30">
        <f t="shared" si="651"/>
        <v>0</v>
      </c>
      <c r="S1238" s="8">
        <f t="shared" si="643"/>
        <v>0</v>
      </c>
      <c r="T1238" s="123">
        <f t="shared" si="652"/>
        <v>8.5599999999999996E-2</v>
      </c>
      <c r="U1238" s="122">
        <f t="shared" si="633"/>
        <v>7</v>
      </c>
      <c r="V1238" s="122">
        <v>252</v>
      </c>
      <c r="W1238" s="121">
        <f t="shared" si="644"/>
        <v>1.0022840719999999</v>
      </c>
      <c r="X1238" s="114">
        <f t="shared" si="645"/>
        <v>1.72614428</v>
      </c>
      <c r="Y1238" s="114">
        <f t="shared" si="646"/>
        <v>0</v>
      </c>
      <c r="Z1238" s="126" t="str">
        <f t="shared" si="656"/>
        <v>A+J=</v>
      </c>
      <c r="AA1238" s="119">
        <f t="shared" si="657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3">
        <f t="shared" si="647"/>
        <v>45415</v>
      </c>
      <c r="B1239" s="114">
        <f t="shared" si="639"/>
        <v>757.76791351999998</v>
      </c>
      <c r="C1239" s="114">
        <f t="shared" si="653"/>
        <v>585.28280427000004</v>
      </c>
      <c r="D1239" s="115">
        <f t="shared" si="648"/>
        <v>6858.17</v>
      </c>
      <c r="E1239" s="116">
        <f t="shared" si="635"/>
        <v>6869.14</v>
      </c>
      <c r="F1239" s="117">
        <f t="shared" si="636"/>
        <v>45373</v>
      </c>
      <c r="G1239" s="118">
        <f t="shared" si="640"/>
        <v>1.5995520670966101E-3</v>
      </c>
      <c r="H1239" s="119">
        <f t="shared" si="654"/>
        <v>45432</v>
      </c>
      <c r="I1239" s="119">
        <f t="shared" si="641"/>
        <v>45432</v>
      </c>
      <c r="J1239" s="120">
        <f t="shared" si="649"/>
        <v>19</v>
      </c>
      <c r="K1239" s="120">
        <f t="shared" si="637"/>
        <v>8</v>
      </c>
      <c r="L1239" s="8">
        <f t="shared" si="650"/>
        <v>1.0006731799999999</v>
      </c>
      <c r="M1239" s="121">
        <f t="shared" si="638"/>
        <v>1.00829937</v>
      </c>
      <c r="N1239" s="121">
        <f t="shared" si="632"/>
        <v>1.2904637616820598</v>
      </c>
      <c r="O1239" s="114">
        <f t="shared" si="634"/>
        <v>1.29133247</v>
      </c>
      <c r="P1239" s="114">
        <f t="shared" si="642"/>
        <v>755.79468927999994</v>
      </c>
      <c r="Q1239" s="11">
        <f t="shared" si="655"/>
        <v>0</v>
      </c>
      <c r="R1239" s="30">
        <f t="shared" si="651"/>
        <v>0</v>
      </c>
      <c r="S1239" s="8">
        <f t="shared" si="643"/>
        <v>0</v>
      </c>
      <c r="T1239" s="123">
        <f t="shared" si="652"/>
        <v>8.5599999999999996E-2</v>
      </c>
      <c r="U1239" s="122">
        <f t="shared" si="633"/>
        <v>8</v>
      </c>
      <c r="V1239" s="122">
        <v>252</v>
      </c>
      <c r="W1239" s="121">
        <f t="shared" si="644"/>
        <v>1.002610794</v>
      </c>
      <c r="X1239" s="114">
        <f t="shared" si="645"/>
        <v>1.97322424</v>
      </c>
      <c r="Y1239" s="114">
        <f t="shared" si="646"/>
        <v>0</v>
      </c>
      <c r="Z1239" s="126" t="str">
        <f t="shared" si="656"/>
        <v>A+J=</v>
      </c>
      <c r="AA1239" s="119">
        <f t="shared" si="657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3">
        <f t="shared" si="647"/>
        <v>45416</v>
      </c>
      <c r="B1240" s="114">
        <f t="shared" si="639"/>
        <v>758.07869442000003</v>
      </c>
      <c r="C1240" s="114">
        <f t="shared" si="653"/>
        <v>585.28280427000004</v>
      </c>
      <c r="D1240" s="115">
        <f t="shared" si="648"/>
        <v>6858.17</v>
      </c>
      <c r="E1240" s="116">
        <f t="shared" si="635"/>
        <v>6869.14</v>
      </c>
      <c r="F1240" s="117">
        <f t="shared" si="636"/>
        <v>45373</v>
      </c>
      <c r="G1240" s="118">
        <f t="shared" si="640"/>
        <v>1.5995520670966101E-3</v>
      </c>
      <c r="H1240" s="119">
        <f t="shared" si="654"/>
        <v>45432</v>
      </c>
      <c r="I1240" s="119">
        <f t="shared" si="641"/>
        <v>45432</v>
      </c>
      <c r="J1240" s="120">
        <f t="shared" si="649"/>
        <v>19</v>
      </c>
      <c r="K1240" s="120">
        <f t="shared" si="637"/>
        <v>9</v>
      </c>
      <c r="L1240" s="8">
        <f t="shared" si="650"/>
        <v>1.0007573599999999</v>
      </c>
      <c r="M1240" s="121">
        <f t="shared" si="638"/>
        <v>1.00829937</v>
      </c>
      <c r="N1240" s="121">
        <f t="shared" si="632"/>
        <v>1.2904637616820598</v>
      </c>
      <c r="O1240" s="114">
        <f t="shared" si="634"/>
        <v>1.2914410999999999</v>
      </c>
      <c r="P1240" s="114">
        <f t="shared" si="642"/>
        <v>755.85826855000005</v>
      </c>
      <c r="Q1240" s="11">
        <f t="shared" si="655"/>
        <v>0</v>
      </c>
      <c r="R1240" s="30">
        <f t="shared" si="651"/>
        <v>0</v>
      </c>
      <c r="S1240" s="8">
        <f t="shared" si="643"/>
        <v>0</v>
      </c>
      <c r="T1240" s="123">
        <f t="shared" si="652"/>
        <v>8.5599999999999996E-2</v>
      </c>
      <c r="U1240" s="122">
        <f t="shared" si="633"/>
        <v>9</v>
      </c>
      <c r="V1240" s="122">
        <v>252</v>
      </c>
      <c r="W1240" s="121">
        <f t="shared" si="644"/>
        <v>1.0029376219999999</v>
      </c>
      <c r="X1240" s="114">
        <f t="shared" si="645"/>
        <v>2.2204258700000001</v>
      </c>
      <c r="Y1240" s="114">
        <f t="shared" si="646"/>
        <v>0</v>
      </c>
      <c r="Z1240" s="126" t="str">
        <f t="shared" si="656"/>
        <v>A+J=</v>
      </c>
      <c r="AA1240" s="119">
        <f t="shared" si="657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3">
        <f t="shared" si="647"/>
        <v>45417</v>
      </c>
      <c r="B1241" s="114">
        <f t="shared" si="639"/>
        <v>758.07869442000003</v>
      </c>
      <c r="C1241" s="114">
        <f t="shared" si="653"/>
        <v>585.28280427000004</v>
      </c>
      <c r="D1241" s="115">
        <f t="shared" si="648"/>
        <v>6858.17</v>
      </c>
      <c r="E1241" s="116">
        <f t="shared" si="635"/>
        <v>6869.14</v>
      </c>
      <c r="F1241" s="117">
        <f t="shared" si="636"/>
        <v>45373</v>
      </c>
      <c r="G1241" s="118">
        <f t="shared" si="640"/>
        <v>1.5995520670966101E-3</v>
      </c>
      <c r="H1241" s="119">
        <f t="shared" si="654"/>
        <v>45432</v>
      </c>
      <c r="I1241" s="119">
        <f t="shared" si="641"/>
        <v>45432</v>
      </c>
      <c r="J1241" s="120">
        <f t="shared" si="649"/>
        <v>19</v>
      </c>
      <c r="K1241" s="120">
        <f t="shared" si="637"/>
        <v>9</v>
      </c>
      <c r="L1241" s="8">
        <f t="shared" si="650"/>
        <v>1.0007573599999999</v>
      </c>
      <c r="M1241" s="121">
        <f t="shared" si="638"/>
        <v>1.00829937</v>
      </c>
      <c r="N1241" s="121">
        <f t="shared" si="632"/>
        <v>1.2904637616820598</v>
      </c>
      <c r="O1241" s="114">
        <f t="shared" si="634"/>
        <v>1.2914410999999999</v>
      </c>
      <c r="P1241" s="114">
        <f t="shared" si="642"/>
        <v>755.85826855000005</v>
      </c>
      <c r="Q1241" s="11">
        <f t="shared" si="655"/>
        <v>0</v>
      </c>
      <c r="R1241" s="30">
        <f t="shared" si="651"/>
        <v>0</v>
      </c>
      <c r="S1241" s="8">
        <f t="shared" si="643"/>
        <v>0</v>
      </c>
      <c r="T1241" s="123">
        <f t="shared" si="652"/>
        <v>8.5599999999999996E-2</v>
      </c>
      <c r="U1241" s="122">
        <f t="shared" si="633"/>
        <v>9</v>
      </c>
      <c r="V1241" s="122">
        <v>252</v>
      </c>
      <c r="W1241" s="121">
        <f t="shared" si="644"/>
        <v>1.0029376219999999</v>
      </c>
      <c r="X1241" s="114">
        <f t="shared" si="645"/>
        <v>2.2204258700000001</v>
      </c>
      <c r="Y1241" s="114">
        <f t="shared" si="646"/>
        <v>0</v>
      </c>
      <c r="Z1241" s="126" t="str">
        <f t="shared" si="656"/>
        <v>A+J=</v>
      </c>
      <c r="AA1241" s="119">
        <f t="shared" si="657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3">
        <f t="shared" si="647"/>
        <v>45418</v>
      </c>
      <c r="B1242" s="114">
        <f t="shared" si="639"/>
        <v>758.07869442000003</v>
      </c>
      <c r="C1242" s="114">
        <f t="shared" si="653"/>
        <v>585.28280427000004</v>
      </c>
      <c r="D1242" s="115">
        <f t="shared" si="648"/>
        <v>6858.17</v>
      </c>
      <c r="E1242" s="116">
        <f t="shared" si="635"/>
        <v>6869.14</v>
      </c>
      <c r="F1242" s="117">
        <f t="shared" si="636"/>
        <v>45373</v>
      </c>
      <c r="G1242" s="118">
        <f t="shared" si="640"/>
        <v>1.5995520670966101E-3</v>
      </c>
      <c r="H1242" s="119">
        <f t="shared" si="654"/>
        <v>45432</v>
      </c>
      <c r="I1242" s="119">
        <f t="shared" si="641"/>
        <v>45432</v>
      </c>
      <c r="J1242" s="120">
        <f t="shared" si="649"/>
        <v>19</v>
      </c>
      <c r="K1242" s="120">
        <f t="shared" si="637"/>
        <v>9</v>
      </c>
      <c r="L1242" s="8">
        <f t="shared" si="650"/>
        <v>1.0007573599999999</v>
      </c>
      <c r="M1242" s="121">
        <f t="shared" si="638"/>
        <v>1.00829937</v>
      </c>
      <c r="N1242" s="121">
        <f t="shared" si="632"/>
        <v>1.2904637616820598</v>
      </c>
      <c r="O1242" s="114">
        <f t="shared" si="634"/>
        <v>1.2914410999999999</v>
      </c>
      <c r="P1242" s="114">
        <f t="shared" si="642"/>
        <v>755.85826855000005</v>
      </c>
      <c r="Q1242" s="11">
        <f t="shared" si="655"/>
        <v>0</v>
      </c>
      <c r="R1242" s="30">
        <f t="shared" si="651"/>
        <v>0</v>
      </c>
      <c r="S1242" s="8">
        <f t="shared" si="643"/>
        <v>0</v>
      </c>
      <c r="T1242" s="123">
        <f t="shared" si="652"/>
        <v>8.5599999999999996E-2</v>
      </c>
      <c r="U1242" s="122">
        <f t="shared" si="633"/>
        <v>9</v>
      </c>
      <c r="V1242" s="122">
        <v>252</v>
      </c>
      <c r="W1242" s="121">
        <f t="shared" si="644"/>
        <v>1.0029376219999999</v>
      </c>
      <c r="X1242" s="114">
        <f t="shared" si="645"/>
        <v>2.2204258700000001</v>
      </c>
      <c r="Y1242" s="114">
        <f t="shared" si="646"/>
        <v>0</v>
      </c>
      <c r="Z1242" s="126" t="str">
        <f t="shared" si="656"/>
        <v>A+J=</v>
      </c>
      <c r="AA1242" s="119">
        <f t="shared" si="657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3">
        <f t="shared" si="647"/>
        <v>45419</v>
      </c>
      <c r="B1243" s="114">
        <f t="shared" si="639"/>
        <v>758.38960877</v>
      </c>
      <c r="C1243" s="114">
        <f t="shared" si="653"/>
        <v>585.28280427000004</v>
      </c>
      <c r="D1243" s="115">
        <f t="shared" si="648"/>
        <v>6858.17</v>
      </c>
      <c r="E1243" s="116">
        <f t="shared" si="635"/>
        <v>6869.14</v>
      </c>
      <c r="F1243" s="117">
        <f t="shared" si="636"/>
        <v>45373</v>
      </c>
      <c r="G1243" s="118">
        <f t="shared" si="640"/>
        <v>1.5995520670966101E-3</v>
      </c>
      <c r="H1243" s="119">
        <f t="shared" si="654"/>
        <v>45432</v>
      </c>
      <c r="I1243" s="119">
        <f t="shared" si="641"/>
        <v>45432</v>
      </c>
      <c r="J1243" s="120">
        <f t="shared" si="649"/>
        <v>19</v>
      </c>
      <c r="K1243" s="120">
        <f t="shared" si="637"/>
        <v>10</v>
      </c>
      <c r="L1243" s="8">
        <f t="shared" si="650"/>
        <v>1.0008415500000001</v>
      </c>
      <c r="M1243" s="121">
        <f t="shared" si="638"/>
        <v>1.00829937</v>
      </c>
      <c r="N1243" s="121">
        <f t="shared" si="632"/>
        <v>1.2904637616820598</v>
      </c>
      <c r="O1243" s="114">
        <f t="shared" si="634"/>
        <v>1.2915497499999999</v>
      </c>
      <c r="P1243" s="114">
        <f t="shared" si="642"/>
        <v>755.92185953000001</v>
      </c>
      <c r="Q1243" s="11">
        <f t="shared" si="655"/>
        <v>0</v>
      </c>
      <c r="R1243" s="30">
        <f t="shared" si="651"/>
        <v>0</v>
      </c>
      <c r="S1243" s="8">
        <f t="shared" si="643"/>
        <v>0</v>
      </c>
      <c r="T1243" s="123">
        <f t="shared" si="652"/>
        <v>8.5599999999999996E-2</v>
      </c>
      <c r="U1243" s="122">
        <f t="shared" si="633"/>
        <v>10</v>
      </c>
      <c r="V1243" s="122">
        <v>252</v>
      </c>
      <c r="W1243" s="121">
        <f t="shared" si="644"/>
        <v>1.003264556</v>
      </c>
      <c r="X1243" s="114">
        <f t="shared" si="645"/>
        <v>2.4677492399999998</v>
      </c>
      <c r="Y1243" s="114">
        <f t="shared" si="646"/>
        <v>0</v>
      </c>
      <c r="Z1243" s="126" t="str">
        <f t="shared" si="656"/>
        <v>A+J=</v>
      </c>
      <c r="AA1243" s="119">
        <f t="shared" si="657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3">
        <f t="shared" si="647"/>
        <v>45420</v>
      </c>
      <c r="B1244" s="114">
        <f t="shared" si="639"/>
        <v>758.70064045999993</v>
      </c>
      <c r="C1244" s="114">
        <f t="shared" si="653"/>
        <v>585.28280427000004</v>
      </c>
      <c r="D1244" s="115">
        <f t="shared" si="648"/>
        <v>6858.17</v>
      </c>
      <c r="E1244" s="116">
        <f t="shared" si="635"/>
        <v>6869.14</v>
      </c>
      <c r="F1244" s="117">
        <f t="shared" si="636"/>
        <v>45373</v>
      </c>
      <c r="G1244" s="118">
        <f t="shared" si="640"/>
        <v>1.5995520670966101E-3</v>
      </c>
      <c r="H1244" s="119">
        <f t="shared" si="654"/>
        <v>45432</v>
      </c>
      <c r="I1244" s="119">
        <f t="shared" si="641"/>
        <v>45432</v>
      </c>
      <c r="J1244" s="120">
        <f t="shared" si="649"/>
        <v>19</v>
      </c>
      <c r="K1244" s="120">
        <f t="shared" si="637"/>
        <v>11</v>
      </c>
      <c r="L1244" s="8">
        <f t="shared" si="650"/>
        <v>1.00092574</v>
      </c>
      <c r="M1244" s="121">
        <f t="shared" si="638"/>
        <v>1.00829937</v>
      </c>
      <c r="N1244" s="121">
        <f t="shared" si="632"/>
        <v>1.2904637616820598</v>
      </c>
      <c r="O1244" s="114">
        <f t="shared" si="634"/>
        <v>1.29165839</v>
      </c>
      <c r="P1244" s="114">
        <f t="shared" si="642"/>
        <v>755.98544464999998</v>
      </c>
      <c r="Q1244" s="11">
        <f t="shared" si="655"/>
        <v>0</v>
      </c>
      <c r="R1244" s="30">
        <f t="shared" si="651"/>
        <v>0</v>
      </c>
      <c r="S1244" s="8">
        <f t="shared" si="643"/>
        <v>0</v>
      </c>
      <c r="T1244" s="123">
        <f t="shared" si="652"/>
        <v>8.5599999999999996E-2</v>
      </c>
      <c r="U1244" s="122">
        <f t="shared" si="633"/>
        <v>11</v>
      </c>
      <c r="V1244" s="122">
        <v>252</v>
      </c>
      <c r="W1244" s="121">
        <f t="shared" si="644"/>
        <v>1.0035915980000001</v>
      </c>
      <c r="X1244" s="114">
        <f t="shared" si="645"/>
        <v>2.71519581</v>
      </c>
      <c r="Y1244" s="114">
        <f t="shared" si="646"/>
        <v>0</v>
      </c>
      <c r="Z1244" s="126" t="str">
        <f t="shared" si="656"/>
        <v>A+J=</v>
      </c>
      <c r="AA1244" s="119">
        <f t="shared" si="657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3">
        <f t="shared" si="647"/>
        <v>45421</v>
      </c>
      <c r="B1245" s="114">
        <f t="shared" si="639"/>
        <v>759.01180488</v>
      </c>
      <c r="C1245" s="114">
        <f t="shared" si="653"/>
        <v>585.28280427000004</v>
      </c>
      <c r="D1245" s="115">
        <f t="shared" si="648"/>
        <v>6858.17</v>
      </c>
      <c r="E1245" s="116">
        <f t="shared" si="635"/>
        <v>6869.14</v>
      </c>
      <c r="F1245" s="117">
        <f t="shared" si="636"/>
        <v>45373</v>
      </c>
      <c r="G1245" s="118">
        <f t="shared" si="640"/>
        <v>1.5995520670966101E-3</v>
      </c>
      <c r="H1245" s="119">
        <f t="shared" si="654"/>
        <v>45432</v>
      </c>
      <c r="I1245" s="119">
        <f t="shared" si="641"/>
        <v>45432</v>
      </c>
      <c r="J1245" s="120">
        <f t="shared" si="649"/>
        <v>19</v>
      </c>
      <c r="K1245" s="120">
        <f t="shared" si="637"/>
        <v>12</v>
      </c>
      <c r="L1245" s="8">
        <f t="shared" si="650"/>
        <v>1.0010099400000001</v>
      </c>
      <c r="M1245" s="121">
        <f t="shared" si="638"/>
        <v>1.00829937</v>
      </c>
      <c r="N1245" s="121">
        <f t="shared" si="632"/>
        <v>1.2904637616820598</v>
      </c>
      <c r="O1245" s="114">
        <f t="shared" si="634"/>
        <v>1.29176705</v>
      </c>
      <c r="P1245" s="114">
        <f t="shared" si="642"/>
        <v>756.04904148000003</v>
      </c>
      <c r="Q1245" s="11">
        <f t="shared" si="655"/>
        <v>0</v>
      </c>
      <c r="R1245" s="30">
        <f t="shared" si="651"/>
        <v>0</v>
      </c>
      <c r="S1245" s="8">
        <f t="shared" si="643"/>
        <v>0</v>
      </c>
      <c r="T1245" s="123">
        <f t="shared" si="652"/>
        <v>8.5599999999999996E-2</v>
      </c>
      <c r="U1245" s="122">
        <f t="shared" si="633"/>
        <v>12</v>
      </c>
      <c r="V1245" s="122">
        <v>252</v>
      </c>
      <c r="W1245" s="121">
        <f t="shared" si="644"/>
        <v>1.003918745</v>
      </c>
      <c r="X1245" s="114">
        <f t="shared" si="645"/>
        <v>2.9627634</v>
      </c>
      <c r="Y1245" s="114">
        <f t="shared" si="646"/>
        <v>0</v>
      </c>
      <c r="Z1245" s="126" t="str">
        <f t="shared" si="656"/>
        <v>A+J=</v>
      </c>
      <c r="AA1245" s="119">
        <f t="shared" si="657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3">
        <f t="shared" si="647"/>
        <v>45422</v>
      </c>
      <c r="B1246" s="114">
        <f t="shared" si="639"/>
        <v>759.32309843999997</v>
      </c>
      <c r="C1246" s="114">
        <f t="shared" si="653"/>
        <v>585.28280427000004</v>
      </c>
      <c r="D1246" s="115">
        <f t="shared" si="648"/>
        <v>6858.17</v>
      </c>
      <c r="E1246" s="116">
        <f t="shared" si="635"/>
        <v>6869.14</v>
      </c>
      <c r="F1246" s="117">
        <f t="shared" si="636"/>
        <v>45373</v>
      </c>
      <c r="G1246" s="118">
        <f t="shared" si="640"/>
        <v>1.5995520670966101E-3</v>
      </c>
      <c r="H1246" s="119">
        <f t="shared" si="654"/>
        <v>45432</v>
      </c>
      <c r="I1246" s="119">
        <f t="shared" si="641"/>
        <v>45432</v>
      </c>
      <c r="J1246" s="120">
        <f t="shared" si="649"/>
        <v>19</v>
      </c>
      <c r="K1246" s="120">
        <f t="shared" si="637"/>
        <v>13</v>
      </c>
      <c r="L1246" s="8">
        <f t="shared" si="650"/>
        <v>1.0010941499999999</v>
      </c>
      <c r="M1246" s="121">
        <f t="shared" si="638"/>
        <v>1.00829937</v>
      </c>
      <c r="N1246" s="121">
        <f t="shared" si="632"/>
        <v>1.2904637616820598</v>
      </c>
      <c r="O1246" s="114">
        <f t="shared" si="634"/>
        <v>1.2918757199999999</v>
      </c>
      <c r="P1246" s="114">
        <f t="shared" si="642"/>
        <v>756.11264415999995</v>
      </c>
      <c r="Q1246" s="11">
        <f t="shared" si="655"/>
        <v>0</v>
      </c>
      <c r="R1246" s="30">
        <f t="shared" si="651"/>
        <v>0</v>
      </c>
      <c r="S1246" s="8">
        <f t="shared" si="643"/>
        <v>0</v>
      </c>
      <c r="T1246" s="123">
        <f t="shared" si="652"/>
        <v>8.5599999999999996E-2</v>
      </c>
      <c r="U1246" s="122">
        <f t="shared" si="633"/>
        <v>13</v>
      </c>
      <c r="V1246" s="122">
        <v>252</v>
      </c>
      <c r="W1246" s="121">
        <f t="shared" si="644"/>
        <v>1.004246</v>
      </c>
      <c r="X1246" s="114">
        <f t="shared" si="645"/>
        <v>3.21045428</v>
      </c>
      <c r="Y1246" s="114">
        <f t="shared" si="646"/>
        <v>0</v>
      </c>
      <c r="Z1246" s="126" t="str">
        <f t="shared" si="656"/>
        <v>A+J=</v>
      </c>
      <c r="AA1246" s="119">
        <f t="shared" si="657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3">
        <f t="shared" si="647"/>
        <v>45423</v>
      </c>
      <c r="B1247" s="114">
        <f t="shared" si="639"/>
        <v>759.63451380000004</v>
      </c>
      <c r="C1247" s="114">
        <f t="shared" si="653"/>
        <v>585.28280427000004</v>
      </c>
      <c r="D1247" s="115">
        <f t="shared" si="648"/>
        <v>6858.17</v>
      </c>
      <c r="E1247" s="116">
        <f t="shared" si="635"/>
        <v>6869.14</v>
      </c>
      <c r="F1247" s="117">
        <f t="shared" si="636"/>
        <v>45373</v>
      </c>
      <c r="G1247" s="118">
        <f t="shared" si="640"/>
        <v>1.5995520670966101E-3</v>
      </c>
      <c r="H1247" s="119">
        <f t="shared" si="654"/>
        <v>45432</v>
      </c>
      <c r="I1247" s="119">
        <f t="shared" si="641"/>
        <v>45432</v>
      </c>
      <c r="J1247" s="120">
        <f t="shared" si="649"/>
        <v>19</v>
      </c>
      <c r="K1247" s="120">
        <f t="shared" si="637"/>
        <v>14</v>
      </c>
      <c r="L1247" s="8">
        <f t="shared" si="650"/>
        <v>1.0011783599999999</v>
      </c>
      <c r="M1247" s="121">
        <f t="shared" si="638"/>
        <v>1.00829937</v>
      </c>
      <c r="N1247" s="121">
        <f t="shared" ref="N1247:N1310" si="658">IF(I1247&gt;I1246,N1246*M1247,N1246)</f>
        <v>1.2904637616820598</v>
      </c>
      <c r="O1247" s="114">
        <f t="shared" si="634"/>
        <v>1.2919843900000001</v>
      </c>
      <c r="P1247" s="114">
        <f t="shared" si="642"/>
        <v>756.17624684999998</v>
      </c>
      <c r="Q1247" s="11">
        <f t="shared" si="655"/>
        <v>0</v>
      </c>
      <c r="R1247" s="30">
        <f t="shared" si="651"/>
        <v>0</v>
      </c>
      <c r="S1247" s="8">
        <f t="shared" si="643"/>
        <v>0</v>
      </c>
      <c r="T1247" s="123">
        <f t="shared" si="652"/>
        <v>8.5599999999999996E-2</v>
      </c>
      <c r="U1247" s="122">
        <f t="shared" si="633"/>
        <v>14</v>
      </c>
      <c r="V1247" s="122">
        <v>252</v>
      </c>
      <c r="W1247" s="121">
        <f t="shared" si="644"/>
        <v>1.0045733610000001</v>
      </c>
      <c r="X1247" s="114">
        <f t="shared" si="645"/>
        <v>3.4582669500000001</v>
      </c>
      <c r="Y1247" s="114">
        <f t="shared" si="646"/>
        <v>0</v>
      </c>
      <c r="Z1247" s="126" t="str">
        <f t="shared" si="656"/>
        <v>A+J=</v>
      </c>
      <c r="AA1247" s="119">
        <f t="shared" si="657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3">
        <f t="shared" si="647"/>
        <v>45424</v>
      </c>
      <c r="B1248" s="114">
        <f t="shared" si="639"/>
        <v>759.63451380000004</v>
      </c>
      <c r="C1248" s="114">
        <f t="shared" si="653"/>
        <v>585.28280427000004</v>
      </c>
      <c r="D1248" s="115">
        <f t="shared" si="648"/>
        <v>6858.17</v>
      </c>
      <c r="E1248" s="116">
        <f t="shared" si="635"/>
        <v>6869.14</v>
      </c>
      <c r="F1248" s="117">
        <f t="shared" si="636"/>
        <v>45373</v>
      </c>
      <c r="G1248" s="118">
        <f t="shared" si="640"/>
        <v>1.5995520670966101E-3</v>
      </c>
      <c r="H1248" s="119">
        <f t="shared" si="654"/>
        <v>45432</v>
      </c>
      <c r="I1248" s="119">
        <f t="shared" si="641"/>
        <v>45432</v>
      </c>
      <c r="J1248" s="120">
        <f t="shared" si="649"/>
        <v>19</v>
      </c>
      <c r="K1248" s="120">
        <f t="shared" si="637"/>
        <v>14</v>
      </c>
      <c r="L1248" s="8">
        <f t="shared" si="650"/>
        <v>1.0011783599999999</v>
      </c>
      <c r="M1248" s="121">
        <f t="shared" si="638"/>
        <v>1.00829937</v>
      </c>
      <c r="N1248" s="121">
        <f t="shared" si="658"/>
        <v>1.2904637616820598</v>
      </c>
      <c r="O1248" s="114">
        <f t="shared" si="634"/>
        <v>1.2919843900000001</v>
      </c>
      <c r="P1248" s="114">
        <f t="shared" si="642"/>
        <v>756.17624684999998</v>
      </c>
      <c r="Q1248" s="11">
        <f t="shared" si="655"/>
        <v>0</v>
      </c>
      <c r="R1248" s="30">
        <f t="shared" si="651"/>
        <v>0</v>
      </c>
      <c r="S1248" s="8">
        <f t="shared" si="643"/>
        <v>0</v>
      </c>
      <c r="T1248" s="123">
        <f t="shared" si="652"/>
        <v>8.5599999999999996E-2</v>
      </c>
      <c r="U1248" s="122">
        <f t="shared" si="633"/>
        <v>14</v>
      </c>
      <c r="V1248" s="122">
        <v>252</v>
      </c>
      <c r="W1248" s="121">
        <f t="shared" si="644"/>
        <v>1.0045733610000001</v>
      </c>
      <c r="X1248" s="114">
        <f t="shared" si="645"/>
        <v>3.4582669500000001</v>
      </c>
      <c r="Y1248" s="114">
        <f t="shared" si="646"/>
        <v>0</v>
      </c>
      <c r="Z1248" s="126" t="str">
        <f t="shared" si="656"/>
        <v>A+J=</v>
      </c>
      <c r="AA1248" s="119">
        <f t="shared" si="657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3">
        <f t="shared" si="647"/>
        <v>45425</v>
      </c>
      <c r="B1249" s="114">
        <f t="shared" si="639"/>
        <v>759.63451380000004</v>
      </c>
      <c r="C1249" s="114">
        <f t="shared" si="653"/>
        <v>585.28280427000004</v>
      </c>
      <c r="D1249" s="115">
        <f t="shared" si="648"/>
        <v>6858.17</v>
      </c>
      <c r="E1249" s="116">
        <f t="shared" si="635"/>
        <v>6869.14</v>
      </c>
      <c r="F1249" s="117">
        <f t="shared" si="636"/>
        <v>45373</v>
      </c>
      <c r="G1249" s="118">
        <f t="shared" si="640"/>
        <v>1.5995520670966101E-3</v>
      </c>
      <c r="H1249" s="119">
        <f t="shared" si="654"/>
        <v>45432</v>
      </c>
      <c r="I1249" s="119">
        <f t="shared" si="641"/>
        <v>45432</v>
      </c>
      <c r="J1249" s="120">
        <f t="shared" si="649"/>
        <v>19</v>
      </c>
      <c r="K1249" s="120">
        <f t="shared" si="637"/>
        <v>14</v>
      </c>
      <c r="L1249" s="8">
        <f t="shared" si="650"/>
        <v>1.0011783599999999</v>
      </c>
      <c r="M1249" s="121">
        <f t="shared" si="638"/>
        <v>1.00829937</v>
      </c>
      <c r="N1249" s="121">
        <f t="shared" si="658"/>
        <v>1.2904637616820598</v>
      </c>
      <c r="O1249" s="114">
        <f t="shared" si="634"/>
        <v>1.2919843900000001</v>
      </c>
      <c r="P1249" s="114">
        <f t="shared" si="642"/>
        <v>756.17624684999998</v>
      </c>
      <c r="Q1249" s="11">
        <f t="shared" si="655"/>
        <v>0</v>
      </c>
      <c r="R1249" s="30">
        <f t="shared" si="651"/>
        <v>0</v>
      </c>
      <c r="S1249" s="8">
        <f t="shared" si="643"/>
        <v>0</v>
      </c>
      <c r="T1249" s="123">
        <f t="shared" si="652"/>
        <v>8.5599999999999996E-2</v>
      </c>
      <c r="U1249" s="122">
        <f t="shared" si="633"/>
        <v>14</v>
      </c>
      <c r="V1249" s="122">
        <v>252</v>
      </c>
      <c r="W1249" s="121">
        <f t="shared" si="644"/>
        <v>1.0045733610000001</v>
      </c>
      <c r="X1249" s="114">
        <f t="shared" si="645"/>
        <v>3.4582669500000001</v>
      </c>
      <c r="Y1249" s="114">
        <f t="shared" si="646"/>
        <v>0</v>
      </c>
      <c r="Z1249" s="126" t="str">
        <f t="shared" si="656"/>
        <v>A+J=</v>
      </c>
      <c r="AA1249" s="119">
        <f t="shared" si="657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3">
        <f t="shared" si="647"/>
        <v>45426</v>
      </c>
      <c r="B1250" s="114">
        <f t="shared" si="639"/>
        <v>759.94606348000002</v>
      </c>
      <c r="C1250" s="114">
        <f t="shared" si="653"/>
        <v>585.28280427000004</v>
      </c>
      <c r="D1250" s="115">
        <f t="shared" si="648"/>
        <v>6858.17</v>
      </c>
      <c r="E1250" s="116">
        <f t="shared" si="635"/>
        <v>6869.14</v>
      </c>
      <c r="F1250" s="117">
        <f t="shared" si="636"/>
        <v>45373</v>
      </c>
      <c r="G1250" s="118">
        <f t="shared" si="640"/>
        <v>1.5995520670966101E-3</v>
      </c>
      <c r="H1250" s="119">
        <f t="shared" si="654"/>
        <v>45432</v>
      </c>
      <c r="I1250" s="119">
        <f t="shared" si="641"/>
        <v>45432</v>
      </c>
      <c r="J1250" s="120">
        <f t="shared" si="649"/>
        <v>19</v>
      </c>
      <c r="K1250" s="120">
        <f t="shared" si="637"/>
        <v>15</v>
      </c>
      <c r="L1250" s="8">
        <f t="shared" si="650"/>
        <v>1.0012625900000001</v>
      </c>
      <c r="M1250" s="121">
        <f t="shared" si="638"/>
        <v>1.00829937</v>
      </c>
      <c r="N1250" s="121">
        <f t="shared" si="658"/>
        <v>1.2904637616820598</v>
      </c>
      <c r="O1250" s="114">
        <f t="shared" si="634"/>
        <v>1.2920930799999999</v>
      </c>
      <c r="P1250" s="114">
        <f t="shared" si="642"/>
        <v>756.23986123999998</v>
      </c>
      <c r="Q1250" s="11">
        <f t="shared" si="655"/>
        <v>0</v>
      </c>
      <c r="R1250" s="30">
        <f t="shared" si="651"/>
        <v>0</v>
      </c>
      <c r="S1250" s="8">
        <f t="shared" si="643"/>
        <v>0</v>
      </c>
      <c r="T1250" s="123">
        <f t="shared" si="652"/>
        <v>8.5599999999999996E-2</v>
      </c>
      <c r="U1250" s="122">
        <f t="shared" si="633"/>
        <v>15</v>
      </c>
      <c r="V1250" s="122">
        <v>252</v>
      </c>
      <c r="W1250" s="121">
        <f t="shared" si="644"/>
        <v>1.0049008290000001</v>
      </c>
      <c r="X1250" s="114">
        <f t="shared" si="645"/>
        <v>3.7062022400000001</v>
      </c>
      <c r="Y1250" s="114">
        <f t="shared" si="646"/>
        <v>0</v>
      </c>
      <c r="Z1250" s="126" t="str">
        <f t="shared" si="656"/>
        <v>A+J=</v>
      </c>
      <c r="AA1250" s="119">
        <f t="shared" si="657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3">
        <f t="shared" si="647"/>
        <v>45427</v>
      </c>
      <c r="B1251" s="114">
        <f t="shared" si="639"/>
        <v>760.25774086999991</v>
      </c>
      <c r="C1251" s="114">
        <f t="shared" si="653"/>
        <v>585.28280427000004</v>
      </c>
      <c r="D1251" s="115">
        <f t="shared" si="648"/>
        <v>6858.17</v>
      </c>
      <c r="E1251" s="116">
        <f t="shared" si="635"/>
        <v>6869.14</v>
      </c>
      <c r="F1251" s="117">
        <f t="shared" si="636"/>
        <v>45373</v>
      </c>
      <c r="G1251" s="118">
        <f t="shared" si="640"/>
        <v>1.5995520670966101E-3</v>
      </c>
      <c r="H1251" s="119">
        <f t="shared" si="654"/>
        <v>45432</v>
      </c>
      <c r="I1251" s="119">
        <f t="shared" si="641"/>
        <v>45432</v>
      </c>
      <c r="J1251" s="120">
        <f t="shared" si="649"/>
        <v>19</v>
      </c>
      <c r="K1251" s="120">
        <f t="shared" si="637"/>
        <v>16</v>
      </c>
      <c r="L1251" s="8">
        <f t="shared" si="650"/>
        <v>1.00134682</v>
      </c>
      <c r="M1251" s="121">
        <f t="shared" si="638"/>
        <v>1.00829937</v>
      </c>
      <c r="N1251" s="121">
        <f t="shared" si="658"/>
        <v>1.2904637616820598</v>
      </c>
      <c r="O1251" s="114">
        <f t="shared" si="634"/>
        <v>1.2922017800000001</v>
      </c>
      <c r="P1251" s="114">
        <f t="shared" si="642"/>
        <v>756.30348147999996</v>
      </c>
      <c r="Q1251" s="11">
        <f t="shared" si="655"/>
        <v>0</v>
      </c>
      <c r="R1251" s="30">
        <f t="shared" si="651"/>
        <v>0</v>
      </c>
      <c r="S1251" s="8">
        <f t="shared" si="643"/>
        <v>0</v>
      </c>
      <c r="T1251" s="123">
        <f t="shared" si="652"/>
        <v>8.5599999999999996E-2</v>
      </c>
      <c r="U1251" s="122">
        <f t="shared" si="633"/>
        <v>16</v>
      </c>
      <c r="V1251" s="122">
        <v>252</v>
      </c>
      <c r="W1251" s="121">
        <f t="shared" si="644"/>
        <v>1.005228403</v>
      </c>
      <c r="X1251" s="114">
        <f t="shared" si="645"/>
        <v>3.9542593899999998</v>
      </c>
      <c r="Y1251" s="114">
        <f t="shared" si="646"/>
        <v>0</v>
      </c>
      <c r="Z1251" s="126" t="str">
        <f t="shared" si="656"/>
        <v>A+J=</v>
      </c>
      <c r="AA1251" s="119">
        <f t="shared" si="657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3">
        <f t="shared" si="647"/>
        <v>45428</v>
      </c>
      <c r="B1252" s="114">
        <f t="shared" si="639"/>
        <v>760.56953572999998</v>
      </c>
      <c r="C1252" s="114">
        <f t="shared" si="653"/>
        <v>585.28280427000004</v>
      </c>
      <c r="D1252" s="115">
        <f t="shared" si="648"/>
        <v>6858.17</v>
      </c>
      <c r="E1252" s="116">
        <f t="shared" si="635"/>
        <v>6869.14</v>
      </c>
      <c r="F1252" s="117">
        <f t="shared" si="636"/>
        <v>45373</v>
      </c>
      <c r="G1252" s="118">
        <f t="shared" si="640"/>
        <v>1.5995520670966101E-3</v>
      </c>
      <c r="H1252" s="119">
        <f t="shared" si="654"/>
        <v>45432</v>
      </c>
      <c r="I1252" s="119">
        <f t="shared" si="641"/>
        <v>45432</v>
      </c>
      <c r="J1252" s="120">
        <f t="shared" si="649"/>
        <v>19</v>
      </c>
      <c r="K1252" s="120">
        <f t="shared" si="637"/>
        <v>17</v>
      </c>
      <c r="L1252" s="8">
        <f t="shared" si="650"/>
        <v>1.0014310500000001</v>
      </c>
      <c r="M1252" s="121">
        <f t="shared" si="638"/>
        <v>1.00829937</v>
      </c>
      <c r="N1252" s="121">
        <f t="shared" si="658"/>
        <v>1.2904637616820598</v>
      </c>
      <c r="O1252" s="114">
        <f t="shared" si="634"/>
        <v>1.2923104700000001</v>
      </c>
      <c r="P1252" s="114">
        <f t="shared" si="642"/>
        <v>756.36709585999995</v>
      </c>
      <c r="Q1252" s="11">
        <f t="shared" si="655"/>
        <v>0</v>
      </c>
      <c r="R1252" s="30">
        <f t="shared" si="651"/>
        <v>0</v>
      </c>
      <c r="S1252" s="8">
        <f t="shared" si="643"/>
        <v>0</v>
      </c>
      <c r="T1252" s="123">
        <f t="shared" si="652"/>
        <v>8.5599999999999996E-2</v>
      </c>
      <c r="U1252" s="122">
        <f t="shared" si="633"/>
        <v>17</v>
      </c>
      <c r="V1252" s="122">
        <v>252</v>
      </c>
      <c r="W1252" s="121">
        <f t="shared" si="644"/>
        <v>1.005556085</v>
      </c>
      <c r="X1252" s="114">
        <f t="shared" si="645"/>
        <v>4.2024398700000001</v>
      </c>
      <c r="Y1252" s="114">
        <f t="shared" si="646"/>
        <v>0</v>
      </c>
      <c r="Z1252" s="126" t="str">
        <f t="shared" si="656"/>
        <v>A+J=</v>
      </c>
      <c r="AA1252" s="119">
        <f t="shared" si="657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3">
        <f t="shared" si="647"/>
        <v>45429</v>
      </c>
      <c r="B1253" s="114">
        <f t="shared" si="639"/>
        <v>760.88147602999993</v>
      </c>
      <c r="C1253" s="114">
        <f t="shared" si="653"/>
        <v>585.28280427000004</v>
      </c>
      <c r="D1253" s="115">
        <f t="shared" si="648"/>
        <v>6858.17</v>
      </c>
      <c r="E1253" s="116">
        <f t="shared" si="635"/>
        <v>6869.14</v>
      </c>
      <c r="F1253" s="117">
        <f t="shared" si="636"/>
        <v>45373</v>
      </c>
      <c r="G1253" s="118">
        <f t="shared" si="640"/>
        <v>1.5995520670966101E-3</v>
      </c>
      <c r="H1253" s="119">
        <f t="shared" si="654"/>
        <v>45432</v>
      </c>
      <c r="I1253" s="119">
        <f t="shared" si="641"/>
        <v>45432</v>
      </c>
      <c r="J1253" s="120">
        <f t="shared" si="649"/>
        <v>19</v>
      </c>
      <c r="K1253" s="120">
        <f t="shared" si="637"/>
        <v>18</v>
      </c>
      <c r="L1253" s="8">
        <f t="shared" si="650"/>
        <v>1.0015153000000001</v>
      </c>
      <c r="M1253" s="121">
        <f t="shared" si="638"/>
        <v>1.00829937</v>
      </c>
      <c r="N1253" s="121">
        <f t="shared" si="658"/>
        <v>1.2904637616820598</v>
      </c>
      <c r="O1253" s="114">
        <f t="shared" si="634"/>
        <v>1.2924192000000001</v>
      </c>
      <c r="P1253" s="114">
        <f t="shared" si="642"/>
        <v>756.43073365999999</v>
      </c>
      <c r="Q1253" s="11">
        <f t="shared" si="655"/>
        <v>0</v>
      </c>
      <c r="R1253" s="30">
        <f t="shared" si="651"/>
        <v>0</v>
      </c>
      <c r="S1253" s="8">
        <f t="shared" si="643"/>
        <v>0</v>
      </c>
      <c r="T1253" s="123">
        <f t="shared" si="652"/>
        <v>8.5599999999999996E-2</v>
      </c>
      <c r="U1253" s="122">
        <f t="shared" ref="U1253:U1316" si="659">IF(Q1252&gt;0,1,IF(K1253=K1252,U1252,U1252+1))</f>
        <v>18</v>
      </c>
      <c r="V1253" s="122">
        <v>252</v>
      </c>
      <c r="W1253" s="121">
        <f t="shared" si="644"/>
        <v>1.0058838729999999</v>
      </c>
      <c r="X1253" s="114">
        <f t="shared" si="645"/>
        <v>4.4507423700000004</v>
      </c>
      <c r="Y1253" s="114">
        <f t="shared" si="646"/>
        <v>0</v>
      </c>
      <c r="Z1253" s="126" t="str">
        <f t="shared" si="656"/>
        <v>A+J=</v>
      </c>
      <c r="AA1253" s="119">
        <f t="shared" si="657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3">
        <f t="shared" si="647"/>
        <v>45430</v>
      </c>
      <c r="B1254" s="114">
        <f t="shared" si="639"/>
        <v>761.19353310000008</v>
      </c>
      <c r="C1254" s="114">
        <f t="shared" si="653"/>
        <v>585.28280427000004</v>
      </c>
      <c r="D1254" s="115">
        <f t="shared" si="648"/>
        <v>6858.17</v>
      </c>
      <c r="E1254" s="116">
        <f t="shared" si="635"/>
        <v>6869.14</v>
      </c>
      <c r="F1254" s="117">
        <f t="shared" si="636"/>
        <v>45373</v>
      </c>
      <c r="G1254" s="118">
        <f t="shared" si="640"/>
        <v>1.5995520670966101E-3</v>
      </c>
      <c r="H1254" s="119">
        <f t="shared" si="654"/>
        <v>45432</v>
      </c>
      <c r="I1254" s="119">
        <f t="shared" si="641"/>
        <v>45432</v>
      </c>
      <c r="J1254" s="120">
        <f t="shared" si="649"/>
        <v>19</v>
      </c>
      <c r="K1254" s="120">
        <f t="shared" si="637"/>
        <v>19</v>
      </c>
      <c r="L1254" s="8">
        <f t="shared" si="650"/>
        <v>1.0015995499999999</v>
      </c>
      <c r="M1254" s="121">
        <f t="shared" si="638"/>
        <v>1.00829937</v>
      </c>
      <c r="N1254" s="121">
        <f t="shared" si="658"/>
        <v>1.2904637616820598</v>
      </c>
      <c r="O1254" s="114">
        <f t="shared" si="634"/>
        <v>1.2925279199999999</v>
      </c>
      <c r="P1254" s="114">
        <f t="shared" si="642"/>
        <v>756.49436561000005</v>
      </c>
      <c r="Q1254" s="11">
        <f t="shared" si="655"/>
        <v>0</v>
      </c>
      <c r="R1254" s="30">
        <f t="shared" si="651"/>
        <v>0</v>
      </c>
      <c r="S1254" s="8">
        <f t="shared" si="643"/>
        <v>0</v>
      </c>
      <c r="T1254" s="123">
        <f t="shared" si="652"/>
        <v>8.5599999999999996E-2</v>
      </c>
      <c r="U1254" s="122">
        <f t="shared" si="659"/>
        <v>19</v>
      </c>
      <c r="V1254" s="122">
        <v>252</v>
      </c>
      <c r="W1254" s="121">
        <f t="shared" si="644"/>
        <v>1.006211768</v>
      </c>
      <c r="X1254" s="114">
        <f t="shared" si="645"/>
        <v>4.6991674899999998</v>
      </c>
      <c r="Y1254" s="114">
        <f t="shared" si="646"/>
        <v>0</v>
      </c>
      <c r="Z1254" s="126" t="str">
        <f t="shared" si="656"/>
        <v>A+J=</v>
      </c>
      <c r="AA1254" s="119">
        <f t="shared" si="657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3">
        <f t="shared" si="647"/>
        <v>45431</v>
      </c>
      <c r="B1255" s="114">
        <f t="shared" si="639"/>
        <v>761.19353310000008</v>
      </c>
      <c r="C1255" s="114">
        <f t="shared" si="653"/>
        <v>585.28280427000004</v>
      </c>
      <c r="D1255" s="115">
        <f t="shared" si="648"/>
        <v>6858.17</v>
      </c>
      <c r="E1255" s="116">
        <f t="shared" si="635"/>
        <v>6869.14</v>
      </c>
      <c r="F1255" s="117">
        <f t="shared" si="636"/>
        <v>45373</v>
      </c>
      <c r="G1255" s="118">
        <f t="shared" si="640"/>
        <v>1.5995520670966101E-3</v>
      </c>
      <c r="H1255" s="119">
        <f t="shared" si="654"/>
        <v>45432</v>
      </c>
      <c r="I1255" s="119">
        <f t="shared" si="641"/>
        <v>45432</v>
      </c>
      <c r="J1255" s="120">
        <f t="shared" si="649"/>
        <v>19</v>
      </c>
      <c r="K1255" s="120">
        <f t="shared" si="637"/>
        <v>19</v>
      </c>
      <c r="L1255" s="8">
        <f t="shared" si="650"/>
        <v>1.0015995499999999</v>
      </c>
      <c r="M1255" s="121">
        <f t="shared" si="638"/>
        <v>1.00829937</v>
      </c>
      <c r="N1255" s="121">
        <f t="shared" si="658"/>
        <v>1.2904637616820598</v>
      </c>
      <c r="O1255" s="114">
        <f t="shared" si="634"/>
        <v>1.2925279199999999</v>
      </c>
      <c r="P1255" s="114">
        <f t="shared" si="642"/>
        <v>756.49436561000005</v>
      </c>
      <c r="Q1255" s="11">
        <f t="shared" si="655"/>
        <v>0</v>
      </c>
      <c r="R1255" s="30">
        <f t="shared" si="651"/>
        <v>0</v>
      </c>
      <c r="S1255" s="8">
        <f t="shared" si="643"/>
        <v>0</v>
      </c>
      <c r="T1255" s="123">
        <f t="shared" si="652"/>
        <v>8.5599999999999996E-2</v>
      </c>
      <c r="U1255" s="122">
        <f t="shared" si="659"/>
        <v>19</v>
      </c>
      <c r="V1255" s="122">
        <v>252</v>
      </c>
      <c r="W1255" s="121">
        <f t="shared" si="644"/>
        <v>1.006211768</v>
      </c>
      <c r="X1255" s="114">
        <f t="shared" si="645"/>
        <v>4.6991674899999998</v>
      </c>
      <c r="Y1255" s="114">
        <f t="shared" si="646"/>
        <v>0</v>
      </c>
      <c r="Z1255" s="126" t="str">
        <f t="shared" si="656"/>
        <v>A+J=</v>
      </c>
      <c r="AA1255" s="119">
        <f t="shared" si="657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3">
        <f t="shared" si="647"/>
        <v>45432</v>
      </c>
      <c r="B1256" s="114">
        <f t="shared" si="639"/>
        <v>761.19353310000008</v>
      </c>
      <c r="C1256" s="114">
        <f t="shared" si="653"/>
        <v>585.28280427000004</v>
      </c>
      <c r="D1256" s="115">
        <f t="shared" si="648"/>
        <v>6858.17</v>
      </c>
      <c r="E1256" s="116">
        <f t="shared" si="635"/>
        <v>6869.14</v>
      </c>
      <c r="F1256" s="117">
        <f t="shared" si="636"/>
        <v>45373</v>
      </c>
      <c r="G1256" s="118">
        <f t="shared" si="640"/>
        <v>1.5995520670966101E-3</v>
      </c>
      <c r="H1256" s="119">
        <f t="shared" si="654"/>
        <v>45463</v>
      </c>
      <c r="I1256" s="119">
        <f t="shared" si="641"/>
        <v>45432</v>
      </c>
      <c r="J1256" s="120">
        <f t="shared" si="649"/>
        <v>19</v>
      </c>
      <c r="K1256" s="120">
        <f t="shared" si="637"/>
        <v>19</v>
      </c>
      <c r="L1256" s="8">
        <f t="shared" si="650"/>
        <v>1.0015995499999999</v>
      </c>
      <c r="M1256" s="121">
        <f t="shared" si="638"/>
        <v>1.00829937</v>
      </c>
      <c r="N1256" s="121">
        <f t="shared" si="658"/>
        <v>1.2904637616820598</v>
      </c>
      <c r="O1256" s="114">
        <f t="shared" si="634"/>
        <v>1.2925279199999999</v>
      </c>
      <c r="P1256" s="114">
        <f t="shared" si="642"/>
        <v>756.49436561000005</v>
      </c>
      <c r="Q1256" s="11">
        <f t="shared" si="655"/>
        <v>41</v>
      </c>
      <c r="R1256" s="30">
        <f t="shared" si="651"/>
        <v>4.7518999999999999E-2</v>
      </c>
      <c r="S1256" s="8">
        <f t="shared" si="643"/>
        <v>35.947855750000002</v>
      </c>
      <c r="T1256" s="123">
        <f t="shared" si="652"/>
        <v>8.5599999999999996E-2</v>
      </c>
      <c r="U1256" s="122">
        <f t="shared" si="659"/>
        <v>19</v>
      </c>
      <c r="V1256" s="122">
        <v>252</v>
      </c>
      <c r="W1256" s="121">
        <f t="shared" si="644"/>
        <v>1.006211768</v>
      </c>
      <c r="X1256" s="114">
        <f t="shared" si="645"/>
        <v>4.6991674899999998</v>
      </c>
      <c r="Y1256" s="114">
        <f t="shared" si="646"/>
        <v>40.647023240000003</v>
      </c>
      <c r="Z1256" s="126" t="str">
        <f t="shared" si="656"/>
        <v>A+J=</v>
      </c>
      <c r="AA1256" s="119">
        <f t="shared" si="657"/>
        <v>45432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3">
        <f t="shared" si="647"/>
        <v>45433</v>
      </c>
      <c r="B1257" s="114">
        <f t="shared" si="639"/>
        <v>720.90564757000004</v>
      </c>
      <c r="C1257" s="114">
        <f t="shared" si="653"/>
        <v>557.47075070000005</v>
      </c>
      <c r="D1257" s="115">
        <f t="shared" si="648"/>
        <v>6869.14</v>
      </c>
      <c r="E1257" s="116">
        <f t="shared" si="635"/>
        <v>6895.24</v>
      </c>
      <c r="F1257" s="117">
        <f t="shared" si="636"/>
        <v>45402</v>
      </c>
      <c r="G1257" s="118">
        <f t="shared" si="640"/>
        <v>3.7996022791790818E-3</v>
      </c>
      <c r="H1257" s="119">
        <f t="shared" si="654"/>
        <v>45463</v>
      </c>
      <c r="I1257" s="119">
        <f t="shared" si="641"/>
        <v>45463</v>
      </c>
      <c r="J1257" s="120">
        <f t="shared" si="649"/>
        <v>22</v>
      </c>
      <c r="K1257" s="120">
        <f t="shared" si="637"/>
        <v>1</v>
      </c>
      <c r="L1257" s="8">
        <f t="shared" si="650"/>
        <v>1.0001723899999999</v>
      </c>
      <c r="M1257" s="121">
        <f t="shared" si="638"/>
        <v>1.0015995499999999</v>
      </c>
      <c r="N1257" s="121">
        <f t="shared" si="658"/>
        <v>1.2925279229920581</v>
      </c>
      <c r="O1257" s="114">
        <f t="shared" ref="O1257:O1320" si="660">TRUNC(TRUNC((L1257*N1257),15),8)</f>
        <v>1.29275074</v>
      </c>
      <c r="P1257" s="114">
        <f t="shared" si="642"/>
        <v>720.67072549</v>
      </c>
      <c r="Q1257" s="11">
        <f t="shared" si="655"/>
        <v>0</v>
      </c>
      <c r="R1257" s="30">
        <f t="shared" si="651"/>
        <v>0</v>
      </c>
      <c r="S1257" s="8">
        <f t="shared" si="643"/>
        <v>0</v>
      </c>
      <c r="T1257" s="123">
        <f t="shared" si="652"/>
        <v>8.5599999999999996E-2</v>
      </c>
      <c r="U1257" s="122">
        <f t="shared" si="659"/>
        <v>1</v>
      </c>
      <c r="V1257" s="122">
        <v>252</v>
      </c>
      <c r="W1257" s="121">
        <f t="shared" si="644"/>
        <v>1.0003259769999999</v>
      </c>
      <c r="X1257" s="114">
        <f t="shared" si="645"/>
        <v>0.23492208000000001</v>
      </c>
      <c r="Y1257" s="114">
        <f t="shared" si="646"/>
        <v>0</v>
      </c>
      <c r="Z1257" s="126" t="str">
        <f t="shared" si="656"/>
        <v>A+J=</v>
      </c>
      <c r="AA1257" s="119">
        <f t="shared" si="657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3">
        <f t="shared" si="647"/>
        <v>45434</v>
      </c>
      <c r="B1258" s="114">
        <f t="shared" si="639"/>
        <v>721.26497056000005</v>
      </c>
      <c r="C1258" s="114">
        <f t="shared" si="653"/>
        <v>557.47075070000005</v>
      </c>
      <c r="D1258" s="115">
        <f t="shared" si="648"/>
        <v>6869.14</v>
      </c>
      <c r="E1258" s="116">
        <f t="shared" ref="E1258:E1321" si="661">IF($K1258=1,VLOOKUP($A1257,$AO$10:$AS$131,4),E1257)</f>
        <v>6895.24</v>
      </c>
      <c r="F1258" s="117">
        <f t="shared" ref="F1258:F1321" si="662">IF($K1258=1,VLOOKUP($A1257,$AO$10:$AS$131,5),F1257)</f>
        <v>45402</v>
      </c>
      <c r="G1258" s="118">
        <f t="shared" si="640"/>
        <v>3.7996022791790818E-3</v>
      </c>
      <c r="H1258" s="119">
        <f t="shared" si="654"/>
        <v>45463</v>
      </c>
      <c r="I1258" s="119">
        <f t="shared" si="641"/>
        <v>45463</v>
      </c>
      <c r="J1258" s="120">
        <f t="shared" si="649"/>
        <v>22</v>
      </c>
      <c r="K1258" s="120">
        <f t="shared" ref="K1258:K1321" si="663">(J1258-(NETWORKDAYS(A1258,I1258,AD$176:AD$502)-1))</f>
        <v>2</v>
      </c>
      <c r="L1258" s="8">
        <f t="shared" si="650"/>
        <v>1.00034482</v>
      </c>
      <c r="M1258" s="121">
        <f t="shared" ref="M1258:M1321" si="664">IF(I1258&gt;I1257,L1257,M1257)</f>
        <v>1.0015995499999999</v>
      </c>
      <c r="N1258" s="121">
        <f t="shared" si="658"/>
        <v>1.2925279229920581</v>
      </c>
      <c r="O1258" s="114">
        <f t="shared" si="660"/>
        <v>1.29297361</v>
      </c>
      <c r="P1258" s="114">
        <f t="shared" si="642"/>
        <v>720.79496900000004</v>
      </c>
      <c r="Q1258" s="11">
        <f t="shared" si="655"/>
        <v>0</v>
      </c>
      <c r="R1258" s="30">
        <f t="shared" si="651"/>
        <v>0</v>
      </c>
      <c r="S1258" s="8">
        <f t="shared" si="643"/>
        <v>0</v>
      </c>
      <c r="T1258" s="123">
        <f t="shared" si="652"/>
        <v>8.5599999999999996E-2</v>
      </c>
      <c r="U1258" s="122">
        <f t="shared" si="659"/>
        <v>2</v>
      </c>
      <c r="V1258" s="122">
        <v>252</v>
      </c>
      <c r="W1258" s="121">
        <f t="shared" si="644"/>
        <v>1.00065206</v>
      </c>
      <c r="X1258" s="114">
        <f t="shared" si="645"/>
        <v>0.47000155999999998</v>
      </c>
      <c r="Y1258" s="114">
        <f t="shared" si="646"/>
        <v>0</v>
      </c>
      <c r="Z1258" s="126" t="str">
        <f t="shared" si="656"/>
        <v>A+J=</v>
      </c>
      <c r="AA1258" s="119">
        <f t="shared" si="657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3">
        <f t="shared" si="647"/>
        <v>45435</v>
      </c>
      <c r="B1259" s="114">
        <f t="shared" si="639"/>
        <v>721.62446288000001</v>
      </c>
      <c r="C1259" s="114">
        <f t="shared" si="653"/>
        <v>557.47075070000005</v>
      </c>
      <c r="D1259" s="115">
        <f t="shared" si="648"/>
        <v>6869.14</v>
      </c>
      <c r="E1259" s="116">
        <f t="shared" si="661"/>
        <v>6895.24</v>
      </c>
      <c r="F1259" s="117">
        <f t="shared" si="662"/>
        <v>45402</v>
      </c>
      <c r="G1259" s="118">
        <f t="shared" si="640"/>
        <v>3.7996022791790818E-3</v>
      </c>
      <c r="H1259" s="119">
        <f t="shared" si="654"/>
        <v>45463</v>
      </c>
      <c r="I1259" s="119">
        <f t="shared" si="641"/>
        <v>45463</v>
      </c>
      <c r="J1259" s="120">
        <f t="shared" si="649"/>
        <v>22</v>
      </c>
      <c r="K1259" s="120">
        <f t="shared" si="663"/>
        <v>3</v>
      </c>
      <c r="L1259" s="8">
        <f t="shared" si="650"/>
        <v>1.00051727</v>
      </c>
      <c r="M1259" s="121">
        <f t="shared" si="664"/>
        <v>1.0015995499999999</v>
      </c>
      <c r="N1259" s="121">
        <f t="shared" si="658"/>
        <v>1.2925279229920581</v>
      </c>
      <c r="O1259" s="114">
        <f t="shared" si="660"/>
        <v>1.2931965000000001</v>
      </c>
      <c r="P1259" s="114">
        <f t="shared" si="642"/>
        <v>720.91922365000005</v>
      </c>
      <c r="Q1259" s="11">
        <f t="shared" si="655"/>
        <v>0</v>
      </c>
      <c r="R1259" s="30">
        <f t="shared" si="651"/>
        <v>0</v>
      </c>
      <c r="S1259" s="8">
        <f t="shared" si="643"/>
        <v>0</v>
      </c>
      <c r="T1259" s="123">
        <f t="shared" si="652"/>
        <v>8.5599999999999996E-2</v>
      </c>
      <c r="U1259" s="122">
        <f t="shared" si="659"/>
        <v>3</v>
      </c>
      <c r="V1259" s="122">
        <v>252</v>
      </c>
      <c r="W1259" s="121">
        <f t="shared" si="644"/>
        <v>1.00097825</v>
      </c>
      <c r="X1259" s="114">
        <f t="shared" si="645"/>
        <v>0.70523922999999999</v>
      </c>
      <c r="Y1259" s="114">
        <f t="shared" si="646"/>
        <v>0</v>
      </c>
      <c r="Z1259" s="126" t="str">
        <f t="shared" si="656"/>
        <v>A+J=</v>
      </c>
      <c r="AA1259" s="119">
        <f t="shared" si="657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3">
        <f t="shared" si="647"/>
        <v>45436</v>
      </c>
      <c r="B1260" s="114">
        <f t="shared" si="639"/>
        <v>721.98414618000004</v>
      </c>
      <c r="C1260" s="114">
        <f t="shared" si="653"/>
        <v>557.47075070000005</v>
      </c>
      <c r="D1260" s="115">
        <f t="shared" si="648"/>
        <v>6869.14</v>
      </c>
      <c r="E1260" s="116">
        <f t="shared" si="661"/>
        <v>6895.24</v>
      </c>
      <c r="F1260" s="117">
        <f t="shared" si="662"/>
        <v>45402</v>
      </c>
      <c r="G1260" s="118">
        <f t="shared" si="640"/>
        <v>3.7996022791790818E-3</v>
      </c>
      <c r="H1260" s="119">
        <f t="shared" si="654"/>
        <v>45463</v>
      </c>
      <c r="I1260" s="119">
        <f t="shared" si="641"/>
        <v>45463</v>
      </c>
      <c r="J1260" s="120">
        <f t="shared" si="649"/>
        <v>22</v>
      </c>
      <c r="K1260" s="120">
        <f t="shared" si="663"/>
        <v>4</v>
      </c>
      <c r="L1260" s="8">
        <f t="shared" si="650"/>
        <v>1.00068976</v>
      </c>
      <c r="M1260" s="121">
        <f t="shared" si="664"/>
        <v>1.0015995499999999</v>
      </c>
      <c r="N1260" s="121">
        <f t="shared" si="658"/>
        <v>1.2925279229920581</v>
      </c>
      <c r="O1260" s="114">
        <f t="shared" si="660"/>
        <v>1.29341945</v>
      </c>
      <c r="P1260" s="114">
        <f t="shared" si="642"/>
        <v>721.04351176</v>
      </c>
      <c r="Q1260" s="11">
        <f t="shared" si="655"/>
        <v>0</v>
      </c>
      <c r="R1260" s="30">
        <f t="shared" si="651"/>
        <v>0</v>
      </c>
      <c r="S1260" s="8">
        <f t="shared" si="643"/>
        <v>0</v>
      </c>
      <c r="T1260" s="123">
        <f t="shared" si="652"/>
        <v>8.5599999999999996E-2</v>
      </c>
      <c r="U1260" s="122">
        <f t="shared" si="659"/>
        <v>4</v>
      </c>
      <c r="V1260" s="122">
        <v>252</v>
      </c>
      <c r="W1260" s="121">
        <f t="shared" si="644"/>
        <v>1.0013045460000001</v>
      </c>
      <c r="X1260" s="114">
        <f t="shared" si="645"/>
        <v>0.94063441999999997</v>
      </c>
      <c r="Y1260" s="114">
        <f t="shared" si="646"/>
        <v>0</v>
      </c>
      <c r="Z1260" s="126" t="str">
        <f t="shared" si="656"/>
        <v>A+J=</v>
      </c>
      <c r="AA1260" s="119">
        <f t="shared" si="657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3">
        <f t="shared" si="647"/>
        <v>45437</v>
      </c>
      <c r="B1261" s="114">
        <f t="shared" si="639"/>
        <v>722.34400936999998</v>
      </c>
      <c r="C1261" s="114">
        <f t="shared" si="653"/>
        <v>557.47075070000005</v>
      </c>
      <c r="D1261" s="115">
        <f t="shared" si="648"/>
        <v>6869.14</v>
      </c>
      <c r="E1261" s="116">
        <f t="shared" si="661"/>
        <v>6895.24</v>
      </c>
      <c r="F1261" s="117">
        <f t="shared" si="662"/>
        <v>45402</v>
      </c>
      <c r="G1261" s="118">
        <f t="shared" si="640"/>
        <v>3.7996022791790818E-3</v>
      </c>
      <c r="H1261" s="119">
        <f t="shared" si="654"/>
        <v>45463</v>
      </c>
      <c r="I1261" s="119">
        <f t="shared" si="641"/>
        <v>45463</v>
      </c>
      <c r="J1261" s="120">
        <f t="shared" si="649"/>
        <v>22</v>
      </c>
      <c r="K1261" s="120">
        <f t="shared" si="663"/>
        <v>5</v>
      </c>
      <c r="L1261" s="8">
        <f t="shared" si="650"/>
        <v>1.00086228</v>
      </c>
      <c r="M1261" s="121">
        <f t="shared" si="664"/>
        <v>1.0015995499999999</v>
      </c>
      <c r="N1261" s="121">
        <f t="shared" si="658"/>
        <v>1.2925279229920581</v>
      </c>
      <c r="O1261" s="114">
        <f t="shared" si="660"/>
        <v>1.2936424399999999</v>
      </c>
      <c r="P1261" s="114">
        <f t="shared" si="642"/>
        <v>721.16782216000001</v>
      </c>
      <c r="Q1261" s="11">
        <f t="shared" si="655"/>
        <v>0</v>
      </c>
      <c r="R1261" s="30">
        <f t="shared" si="651"/>
        <v>0</v>
      </c>
      <c r="S1261" s="8">
        <f t="shared" si="643"/>
        <v>0</v>
      </c>
      <c r="T1261" s="123">
        <f t="shared" si="652"/>
        <v>8.5599999999999996E-2</v>
      </c>
      <c r="U1261" s="122">
        <f t="shared" si="659"/>
        <v>5</v>
      </c>
      <c r="V1261" s="122">
        <v>252</v>
      </c>
      <c r="W1261" s="121">
        <f t="shared" si="644"/>
        <v>1.0016309480000001</v>
      </c>
      <c r="X1261" s="114">
        <f t="shared" si="645"/>
        <v>1.1761872099999999</v>
      </c>
      <c r="Y1261" s="114">
        <f t="shared" si="646"/>
        <v>0</v>
      </c>
      <c r="Z1261" s="126" t="str">
        <f t="shared" si="656"/>
        <v>A+J=</v>
      </c>
      <c r="AA1261" s="119">
        <f t="shared" si="657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3">
        <f t="shared" si="647"/>
        <v>45438</v>
      </c>
      <c r="B1262" s="114">
        <f t="shared" si="639"/>
        <v>722.34400936999998</v>
      </c>
      <c r="C1262" s="114">
        <f t="shared" si="653"/>
        <v>557.47075070000005</v>
      </c>
      <c r="D1262" s="115">
        <f t="shared" si="648"/>
        <v>6869.14</v>
      </c>
      <c r="E1262" s="116">
        <f t="shared" si="661"/>
        <v>6895.24</v>
      </c>
      <c r="F1262" s="117">
        <f t="shared" si="662"/>
        <v>45402</v>
      </c>
      <c r="G1262" s="118">
        <f t="shared" si="640"/>
        <v>3.7996022791790818E-3</v>
      </c>
      <c r="H1262" s="119">
        <f t="shared" si="654"/>
        <v>45463</v>
      </c>
      <c r="I1262" s="119">
        <f t="shared" si="641"/>
        <v>45463</v>
      </c>
      <c r="J1262" s="120">
        <f t="shared" si="649"/>
        <v>22</v>
      </c>
      <c r="K1262" s="120">
        <f t="shared" si="663"/>
        <v>5</v>
      </c>
      <c r="L1262" s="8">
        <f t="shared" si="650"/>
        <v>1.00086228</v>
      </c>
      <c r="M1262" s="121">
        <f t="shared" si="664"/>
        <v>1.0015995499999999</v>
      </c>
      <c r="N1262" s="121">
        <f t="shared" si="658"/>
        <v>1.2925279229920581</v>
      </c>
      <c r="O1262" s="114">
        <f t="shared" si="660"/>
        <v>1.2936424399999999</v>
      </c>
      <c r="P1262" s="114">
        <f t="shared" si="642"/>
        <v>721.16782216000001</v>
      </c>
      <c r="Q1262" s="11">
        <f t="shared" si="655"/>
        <v>0</v>
      </c>
      <c r="R1262" s="30">
        <f t="shared" si="651"/>
        <v>0</v>
      </c>
      <c r="S1262" s="8">
        <f t="shared" si="643"/>
        <v>0</v>
      </c>
      <c r="T1262" s="123">
        <f t="shared" si="652"/>
        <v>8.5599999999999996E-2</v>
      </c>
      <c r="U1262" s="122">
        <f t="shared" si="659"/>
        <v>5</v>
      </c>
      <c r="V1262" s="122">
        <v>252</v>
      </c>
      <c r="W1262" s="121">
        <f t="shared" si="644"/>
        <v>1.0016309480000001</v>
      </c>
      <c r="X1262" s="114">
        <f t="shared" si="645"/>
        <v>1.1761872099999999</v>
      </c>
      <c r="Y1262" s="114">
        <f t="shared" si="646"/>
        <v>0</v>
      </c>
      <c r="Z1262" s="126" t="str">
        <f t="shared" si="656"/>
        <v>A+J=</v>
      </c>
      <c r="AA1262" s="119">
        <f t="shared" si="657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3">
        <f t="shared" si="647"/>
        <v>45439</v>
      </c>
      <c r="B1263" s="114">
        <f t="shared" si="639"/>
        <v>722.34400936999998</v>
      </c>
      <c r="C1263" s="114">
        <f t="shared" si="653"/>
        <v>557.47075070000005</v>
      </c>
      <c r="D1263" s="115">
        <f t="shared" si="648"/>
        <v>6869.14</v>
      </c>
      <c r="E1263" s="116">
        <f t="shared" si="661"/>
        <v>6895.24</v>
      </c>
      <c r="F1263" s="117">
        <f t="shared" si="662"/>
        <v>45402</v>
      </c>
      <c r="G1263" s="118">
        <f t="shared" si="640"/>
        <v>3.7996022791790818E-3</v>
      </c>
      <c r="H1263" s="119">
        <f t="shared" si="654"/>
        <v>45463</v>
      </c>
      <c r="I1263" s="119">
        <f t="shared" si="641"/>
        <v>45463</v>
      </c>
      <c r="J1263" s="120">
        <f t="shared" si="649"/>
        <v>22</v>
      </c>
      <c r="K1263" s="120">
        <f t="shared" si="663"/>
        <v>5</v>
      </c>
      <c r="L1263" s="8">
        <f t="shared" si="650"/>
        <v>1.00086228</v>
      </c>
      <c r="M1263" s="121">
        <f t="shared" si="664"/>
        <v>1.0015995499999999</v>
      </c>
      <c r="N1263" s="121">
        <f t="shared" si="658"/>
        <v>1.2925279229920581</v>
      </c>
      <c r="O1263" s="114">
        <f t="shared" si="660"/>
        <v>1.2936424399999999</v>
      </c>
      <c r="P1263" s="114">
        <f t="shared" si="642"/>
        <v>721.16782216000001</v>
      </c>
      <c r="Q1263" s="11">
        <f t="shared" si="655"/>
        <v>0</v>
      </c>
      <c r="R1263" s="30">
        <f t="shared" si="651"/>
        <v>0</v>
      </c>
      <c r="S1263" s="8">
        <f t="shared" si="643"/>
        <v>0</v>
      </c>
      <c r="T1263" s="123">
        <f t="shared" si="652"/>
        <v>8.5599999999999996E-2</v>
      </c>
      <c r="U1263" s="122">
        <f t="shared" si="659"/>
        <v>5</v>
      </c>
      <c r="V1263" s="122">
        <v>252</v>
      </c>
      <c r="W1263" s="121">
        <f t="shared" si="644"/>
        <v>1.0016309480000001</v>
      </c>
      <c r="X1263" s="114">
        <f t="shared" si="645"/>
        <v>1.1761872099999999</v>
      </c>
      <c r="Y1263" s="114">
        <f t="shared" si="646"/>
        <v>0</v>
      </c>
      <c r="Z1263" s="126" t="str">
        <f t="shared" si="656"/>
        <v>A+J=</v>
      </c>
      <c r="AA1263" s="119">
        <f t="shared" si="657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3">
        <f t="shared" si="647"/>
        <v>45440</v>
      </c>
      <c r="B1264" s="114">
        <f t="shared" si="639"/>
        <v>722.70404206000001</v>
      </c>
      <c r="C1264" s="114">
        <f t="shared" si="653"/>
        <v>557.47075070000005</v>
      </c>
      <c r="D1264" s="115">
        <f t="shared" si="648"/>
        <v>6869.14</v>
      </c>
      <c r="E1264" s="116">
        <f t="shared" si="661"/>
        <v>6895.24</v>
      </c>
      <c r="F1264" s="117">
        <f t="shared" si="662"/>
        <v>45402</v>
      </c>
      <c r="G1264" s="118">
        <f t="shared" si="640"/>
        <v>3.7996022791790818E-3</v>
      </c>
      <c r="H1264" s="119">
        <f t="shared" si="654"/>
        <v>45463</v>
      </c>
      <c r="I1264" s="119">
        <f t="shared" si="641"/>
        <v>45463</v>
      </c>
      <c r="J1264" s="120">
        <f t="shared" si="649"/>
        <v>22</v>
      </c>
      <c r="K1264" s="120">
        <f t="shared" si="663"/>
        <v>6</v>
      </c>
      <c r="L1264" s="8">
        <f t="shared" si="650"/>
        <v>1.0010348200000001</v>
      </c>
      <c r="M1264" s="121">
        <f t="shared" si="664"/>
        <v>1.0015995499999999</v>
      </c>
      <c r="N1264" s="121">
        <f t="shared" si="658"/>
        <v>1.2925279229920581</v>
      </c>
      <c r="O1264" s="114">
        <f t="shared" si="660"/>
        <v>1.29386545</v>
      </c>
      <c r="P1264" s="114">
        <f t="shared" si="642"/>
        <v>721.29214371</v>
      </c>
      <c r="Q1264" s="11">
        <f t="shared" si="655"/>
        <v>0</v>
      </c>
      <c r="R1264" s="30">
        <f t="shared" si="651"/>
        <v>0</v>
      </c>
      <c r="S1264" s="8">
        <f t="shared" si="643"/>
        <v>0</v>
      </c>
      <c r="T1264" s="123">
        <f t="shared" si="652"/>
        <v>8.5599999999999996E-2</v>
      </c>
      <c r="U1264" s="122">
        <f t="shared" si="659"/>
        <v>6</v>
      </c>
      <c r="V1264" s="122">
        <v>252</v>
      </c>
      <c r="W1264" s="121">
        <f t="shared" si="644"/>
        <v>1.0019574570000001</v>
      </c>
      <c r="X1264" s="114">
        <f t="shared" si="645"/>
        <v>1.41189835</v>
      </c>
      <c r="Y1264" s="114">
        <f t="shared" si="646"/>
        <v>0</v>
      </c>
      <c r="Z1264" s="126" t="str">
        <f t="shared" si="656"/>
        <v>A+J=</v>
      </c>
      <c r="AA1264" s="119">
        <f t="shared" si="657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3">
        <f t="shared" si="647"/>
        <v>45441</v>
      </c>
      <c r="B1265" s="114">
        <f t="shared" si="639"/>
        <v>723.06426593000003</v>
      </c>
      <c r="C1265" s="114">
        <f t="shared" si="653"/>
        <v>557.47075070000005</v>
      </c>
      <c r="D1265" s="115">
        <f t="shared" si="648"/>
        <v>6869.14</v>
      </c>
      <c r="E1265" s="116">
        <f t="shared" si="661"/>
        <v>6895.24</v>
      </c>
      <c r="F1265" s="117">
        <f t="shared" si="662"/>
        <v>45402</v>
      </c>
      <c r="G1265" s="118">
        <f t="shared" si="640"/>
        <v>3.7996022791790818E-3</v>
      </c>
      <c r="H1265" s="119">
        <f t="shared" si="654"/>
        <v>45463</v>
      </c>
      <c r="I1265" s="119">
        <f t="shared" si="641"/>
        <v>45463</v>
      </c>
      <c r="J1265" s="120">
        <f t="shared" si="649"/>
        <v>22</v>
      </c>
      <c r="K1265" s="120">
        <f t="shared" si="663"/>
        <v>7</v>
      </c>
      <c r="L1265" s="8">
        <f t="shared" si="650"/>
        <v>1.0012074</v>
      </c>
      <c r="M1265" s="121">
        <f t="shared" si="664"/>
        <v>1.0015995499999999</v>
      </c>
      <c r="N1265" s="121">
        <f t="shared" si="658"/>
        <v>1.2925279229920581</v>
      </c>
      <c r="O1265" s="114">
        <f t="shared" si="660"/>
        <v>1.2940885200000001</v>
      </c>
      <c r="P1265" s="114">
        <f t="shared" si="642"/>
        <v>721.41649871000004</v>
      </c>
      <c r="Q1265" s="11">
        <f t="shared" si="655"/>
        <v>0</v>
      </c>
      <c r="R1265" s="30">
        <f t="shared" si="651"/>
        <v>0</v>
      </c>
      <c r="S1265" s="8">
        <f t="shared" si="643"/>
        <v>0</v>
      </c>
      <c r="T1265" s="123">
        <f t="shared" si="652"/>
        <v>8.5599999999999996E-2</v>
      </c>
      <c r="U1265" s="122">
        <f t="shared" si="659"/>
        <v>7</v>
      </c>
      <c r="V1265" s="122">
        <v>252</v>
      </c>
      <c r="W1265" s="121">
        <f t="shared" si="644"/>
        <v>1.0022840719999999</v>
      </c>
      <c r="X1265" s="114">
        <f t="shared" si="645"/>
        <v>1.64776722</v>
      </c>
      <c r="Y1265" s="114">
        <f t="shared" si="646"/>
        <v>0</v>
      </c>
      <c r="Z1265" s="126" t="str">
        <f t="shared" si="656"/>
        <v>A+J=</v>
      </c>
      <c r="AA1265" s="119">
        <f t="shared" si="657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3">
        <f t="shared" si="647"/>
        <v>45442</v>
      </c>
      <c r="B1266" s="114">
        <f t="shared" si="639"/>
        <v>723.42465942000001</v>
      </c>
      <c r="C1266" s="114">
        <f t="shared" si="653"/>
        <v>557.47075070000005</v>
      </c>
      <c r="D1266" s="115">
        <f t="shared" si="648"/>
        <v>6869.14</v>
      </c>
      <c r="E1266" s="116">
        <f t="shared" si="661"/>
        <v>6895.24</v>
      </c>
      <c r="F1266" s="117">
        <f t="shared" si="662"/>
        <v>45402</v>
      </c>
      <c r="G1266" s="118">
        <f t="shared" si="640"/>
        <v>3.7996022791790818E-3</v>
      </c>
      <c r="H1266" s="119">
        <f t="shared" si="654"/>
        <v>45463</v>
      </c>
      <c r="I1266" s="119">
        <f t="shared" si="641"/>
        <v>45463</v>
      </c>
      <c r="J1266" s="120">
        <f t="shared" si="649"/>
        <v>22</v>
      </c>
      <c r="K1266" s="120">
        <f t="shared" si="663"/>
        <v>8</v>
      </c>
      <c r="L1266" s="8">
        <f t="shared" si="650"/>
        <v>1.0013799999999999</v>
      </c>
      <c r="M1266" s="121">
        <f t="shared" si="664"/>
        <v>1.0015995499999999</v>
      </c>
      <c r="N1266" s="121">
        <f t="shared" si="658"/>
        <v>1.2925279229920581</v>
      </c>
      <c r="O1266" s="114">
        <f t="shared" si="660"/>
        <v>1.2943116100000001</v>
      </c>
      <c r="P1266" s="114">
        <f t="shared" si="642"/>
        <v>721.54086486000006</v>
      </c>
      <c r="Q1266" s="11">
        <f t="shared" si="655"/>
        <v>0</v>
      </c>
      <c r="R1266" s="30">
        <f t="shared" si="651"/>
        <v>0</v>
      </c>
      <c r="S1266" s="8">
        <f t="shared" si="643"/>
        <v>0</v>
      </c>
      <c r="T1266" s="123">
        <f t="shared" si="652"/>
        <v>8.5599999999999996E-2</v>
      </c>
      <c r="U1266" s="122">
        <f t="shared" si="659"/>
        <v>8</v>
      </c>
      <c r="V1266" s="122">
        <v>252</v>
      </c>
      <c r="W1266" s="121">
        <f t="shared" si="644"/>
        <v>1.002610794</v>
      </c>
      <c r="X1266" s="114">
        <f t="shared" si="645"/>
        <v>1.8837945599999999</v>
      </c>
      <c r="Y1266" s="114">
        <f t="shared" si="646"/>
        <v>0</v>
      </c>
      <c r="Z1266" s="126" t="str">
        <f t="shared" si="656"/>
        <v>A+J=</v>
      </c>
      <c r="AA1266" s="119">
        <f t="shared" si="657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3">
        <f t="shared" si="647"/>
        <v>45443</v>
      </c>
      <c r="B1267" s="114">
        <f t="shared" si="639"/>
        <v>723.42465942000001</v>
      </c>
      <c r="C1267" s="114">
        <f t="shared" si="653"/>
        <v>557.47075070000005</v>
      </c>
      <c r="D1267" s="115">
        <f t="shared" si="648"/>
        <v>6869.14</v>
      </c>
      <c r="E1267" s="116">
        <f t="shared" si="661"/>
        <v>6895.24</v>
      </c>
      <c r="F1267" s="117">
        <f t="shared" si="662"/>
        <v>45402</v>
      </c>
      <c r="G1267" s="118">
        <f t="shared" si="640"/>
        <v>3.7996022791790818E-3</v>
      </c>
      <c r="H1267" s="119">
        <f t="shared" si="654"/>
        <v>45463</v>
      </c>
      <c r="I1267" s="119">
        <f t="shared" si="641"/>
        <v>45463</v>
      </c>
      <c r="J1267" s="120">
        <f t="shared" si="649"/>
        <v>22</v>
      </c>
      <c r="K1267" s="120">
        <f t="shared" si="663"/>
        <v>8</v>
      </c>
      <c r="L1267" s="8">
        <f t="shared" si="650"/>
        <v>1.0013799999999999</v>
      </c>
      <c r="M1267" s="121">
        <f t="shared" si="664"/>
        <v>1.0015995499999999</v>
      </c>
      <c r="N1267" s="121">
        <f t="shared" si="658"/>
        <v>1.2925279229920581</v>
      </c>
      <c r="O1267" s="114">
        <f t="shared" si="660"/>
        <v>1.2943116100000001</v>
      </c>
      <c r="P1267" s="114">
        <f t="shared" si="642"/>
        <v>721.54086486000006</v>
      </c>
      <c r="Q1267" s="11">
        <f t="shared" si="655"/>
        <v>0</v>
      </c>
      <c r="R1267" s="30">
        <f t="shared" si="651"/>
        <v>0</v>
      </c>
      <c r="S1267" s="8">
        <f t="shared" si="643"/>
        <v>0</v>
      </c>
      <c r="T1267" s="123">
        <f t="shared" si="652"/>
        <v>8.5599999999999996E-2</v>
      </c>
      <c r="U1267" s="122">
        <f t="shared" si="659"/>
        <v>8</v>
      </c>
      <c r="V1267" s="122">
        <v>252</v>
      </c>
      <c r="W1267" s="121">
        <f t="shared" si="644"/>
        <v>1.002610794</v>
      </c>
      <c r="X1267" s="114">
        <f t="shared" si="645"/>
        <v>1.8837945599999999</v>
      </c>
      <c r="Y1267" s="114">
        <f t="shared" si="646"/>
        <v>0</v>
      </c>
      <c r="Z1267" s="126" t="str">
        <f t="shared" si="656"/>
        <v>A+J=</v>
      </c>
      <c r="AA1267" s="119">
        <f t="shared" si="657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3">
        <f t="shared" si="647"/>
        <v>45444</v>
      </c>
      <c r="B1268" s="114">
        <f t="shared" si="639"/>
        <v>723.78523861999997</v>
      </c>
      <c r="C1268" s="114">
        <f t="shared" si="653"/>
        <v>557.47075070000005</v>
      </c>
      <c r="D1268" s="115">
        <f t="shared" si="648"/>
        <v>6869.14</v>
      </c>
      <c r="E1268" s="116">
        <f t="shared" si="661"/>
        <v>6895.24</v>
      </c>
      <c r="F1268" s="117">
        <f t="shared" si="662"/>
        <v>45402</v>
      </c>
      <c r="G1268" s="118">
        <f t="shared" si="640"/>
        <v>3.7996022791790818E-3</v>
      </c>
      <c r="H1268" s="119">
        <f t="shared" si="654"/>
        <v>45463</v>
      </c>
      <c r="I1268" s="119">
        <f t="shared" si="641"/>
        <v>45463</v>
      </c>
      <c r="J1268" s="120">
        <f t="shared" si="649"/>
        <v>22</v>
      </c>
      <c r="K1268" s="120">
        <f t="shared" si="663"/>
        <v>9</v>
      </c>
      <c r="L1268" s="8">
        <f t="shared" si="650"/>
        <v>1.0015526400000001</v>
      </c>
      <c r="M1268" s="121">
        <f t="shared" si="664"/>
        <v>1.0015995499999999</v>
      </c>
      <c r="N1268" s="121">
        <f t="shared" si="658"/>
        <v>1.2925279229920581</v>
      </c>
      <c r="O1268" s="114">
        <f t="shared" si="660"/>
        <v>1.29453475</v>
      </c>
      <c r="P1268" s="114">
        <f t="shared" si="642"/>
        <v>721.66525888000001</v>
      </c>
      <c r="Q1268" s="11">
        <f t="shared" si="655"/>
        <v>0</v>
      </c>
      <c r="R1268" s="30">
        <f t="shared" si="651"/>
        <v>0</v>
      </c>
      <c r="S1268" s="8">
        <f t="shared" si="643"/>
        <v>0</v>
      </c>
      <c r="T1268" s="123">
        <f t="shared" si="652"/>
        <v>8.5599999999999996E-2</v>
      </c>
      <c r="U1268" s="122">
        <f t="shared" si="659"/>
        <v>9</v>
      </c>
      <c r="V1268" s="122">
        <v>252</v>
      </c>
      <c r="W1268" s="121">
        <f t="shared" si="644"/>
        <v>1.0029376219999999</v>
      </c>
      <c r="X1268" s="114">
        <f t="shared" si="645"/>
        <v>2.1199797399999998</v>
      </c>
      <c r="Y1268" s="114">
        <f t="shared" si="646"/>
        <v>0</v>
      </c>
      <c r="Z1268" s="126" t="str">
        <f t="shared" si="656"/>
        <v>A+J=</v>
      </c>
      <c r="AA1268" s="119">
        <f t="shared" si="657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3">
        <f t="shared" si="647"/>
        <v>45445</v>
      </c>
      <c r="B1269" s="114">
        <f t="shared" si="639"/>
        <v>723.78523861999997</v>
      </c>
      <c r="C1269" s="114">
        <f t="shared" si="653"/>
        <v>557.47075070000005</v>
      </c>
      <c r="D1269" s="115">
        <f t="shared" si="648"/>
        <v>6869.14</v>
      </c>
      <c r="E1269" s="116">
        <f t="shared" si="661"/>
        <v>6895.24</v>
      </c>
      <c r="F1269" s="117">
        <f t="shared" si="662"/>
        <v>45402</v>
      </c>
      <c r="G1269" s="118">
        <f t="shared" si="640"/>
        <v>3.7996022791790818E-3</v>
      </c>
      <c r="H1269" s="119">
        <f t="shared" si="654"/>
        <v>45463</v>
      </c>
      <c r="I1269" s="119">
        <f t="shared" si="641"/>
        <v>45463</v>
      </c>
      <c r="J1269" s="120">
        <f t="shared" si="649"/>
        <v>22</v>
      </c>
      <c r="K1269" s="120">
        <f t="shared" si="663"/>
        <v>9</v>
      </c>
      <c r="L1269" s="8">
        <f t="shared" si="650"/>
        <v>1.0015526400000001</v>
      </c>
      <c r="M1269" s="121">
        <f t="shared" si="664"/>
        <v>1.0015995499999999</v>
      </c>
      <c r="N1269" s="121">
        <f t="shared" si="658"/>
        <v>1.2925279229920581</v>
      </c>
      <c r="O1269" s="114">
        <f t="shared" si="660"/>
        <v>1.29453475</v>
      </c>
      <c r="P1269" s="114">
        <f t="shared" si="642"/>
        <v>721.66525888000001</v>
      </c>
      <c r="Q1269" s="11">
        <f t="shared" si="655"/>
        <v>0</v>
      </c>
      <c r="R1269" s="30">
        <f t="shared" si="651"/>
        <v>0</v>
      </c>
      <c r="S1269" s="8">
        <f t="shared" si="643"/>
        <v>0</v>
      </c>
      <c r="T1269" s="123">
        <f t="shared" si="652"/>
        <v>8.5599999999999996E-2</v>
      </c>
      <c r="U1269" s="122">
        <f t="shared" si="659"/>
        <v>9</v>
      </c>
      <c r="V1269" s="122">
        <v>252</v>
      </c>
      <c r="W1269" s="121">
        <f t="shared" si="644"/>
        <v>1.0029376219999999</v>
      </c>
      <c r="X1269" s="114">
        <f t="shared" si="645"/>
        <v>2.1199797399999998</v>
      </c>
      <c r="Y1269" s="114">
        <f t="shared" si="646"/>
        <v>0</v>
      </c>
      <c r="Z1269" s="126" t="str">
        <f t="shared" si="656"/>
        <v>A+J=</v>
      </c>
      <c r="AA1269" s="119">
        <f t="shared" si="657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3">
        <f t="shared" si="647"/>
        <v>45446</v>
      </c>
      <c r="B1270" s="114">
        <f t="shared" si="639"/>
        <v>723.78523861999997</v>
      </c>
      <c r="C1270" s="114">
        <f t="shared" si="653"/>
        <v>557.47075070000005</v>
      </c>
      <c r="D1270" s="115">
        <f t="shared" si="648"/>
        <v>6869.14</v>
      </c>
      <c r="E1270" s="116">
        <f t="shared" si="661"/>
        <v>6895.24</v>
      </c>
      <c r="F1270" s="117">
        <f t="shared" si="662"/>
        <v>45402</v>
      </c>
      <c r="G1270" s="118">
        <f t="shared" si="640"/>
        <v>3.7996022791790818E-3</v>
      </c>
      <c r="H1270" s="119">
        <f t="shared" si="654"/>
        <v>45463</v>
      </c>
      <c r="I1270" s="119">
        <f t="shared" si="641"/>
        <v>45463</v>
      </c>
      <c r="J1270" s="120">
        <f t="shared" si="649"/>
        <v>22</v>
      </c>
      <c r="K1270" s="120">
        <f t="shared" si="663"/>
        <v>9</v>
      </c>
      <c r="L1270" s="8">
        <f t="shared" si="650"/>
        <v>1.0015526400000001</v>
      </c>
      <c r="M1270" s="121">
        <f t="shared" si="664"/>
        <v>1.0015995499999999</v>
      </c>
      <c r="N1270" s="121">
        <f t="shared" si="658"/>
        <v>1.2925279229920581</v>
      </c>
      <c r="O1270" s="114">
        <f t="shared" si="660"/>
        <v>1.29453475</v>
      </c>
      <c r="P1270" s="114">
        <f t="shared" si="642"/>
        <v>721.66525888000001</v>
      </c>
      <c r="Q1270" s="11">
        <f t="shared" si="655"/>
        <v>0</v>
      </c>
      <c r="R1270" s="30">
        <f t="shared" si="651"/>
        <v>0</v>
      </c>
      <c r="S1270" s="8">
        <f t="shared" si="643"/>
        <v>0</v>
      </c>
      <c r="T1270" s="123">
        <f t="shared" si="652"/>
        <v>8.5599999999999996E-2</v>
      </c>
      <c r="U1270" s="122">
        <f t="shared" si="659"/>
        <v>9</v>
      </c>
      <c r="V1270" s="122">
        <v>252</v>
      </c>
      <c r="W1270" s="121">
        <f t="shared" si="644"/>
        <v>1.0029376219999999</v>
      </c>
      <c r="X1270" s="114">
        <f t="shared" si="645"/>
        <v>2.1199797399999998</v>
      </c>
      <c r="Y1270" s="114">
        <f t="shared" si="646"/>
        <v>0</v>
      </c>
      <c r="Z1270" s="126" t="str">
        <f t="shared" si="656"/>
        <v>A+J=</v>
      </c>
      <c r="AA1270" s="119">
        <f t="shared" si="657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3">
        <f t="shared" si="647"/>
        <v>45447</v>
      </c>
      <c r="B1271" s="114">
        <f t="shared" si="639"/>
        <v>724.14599242000008</v>
      </c>
      <c r="C1271" s="114">
        <f t="shared" si="653"/>
        <v>557.47075070000005</v>
      </c>
      <c r="D1271" s="115">
        <f t="shared" si="648"/>
        <v>6869.14</v>
      </c>
      <c r="E1271" s="116">
        <f t="shared" si="661"/>
        <v>6895.24</v>
      </c>
      <c r="F1271" s="117">
        <f t="shared" si="662"/>
        <v>45402</v>
      </c>
      <c r="G1271" s="118">
        <f t="shared" si="640"/>
        <v>3.7996022791790818E-3</v>
      </c>
      <c r="H1271" s="119">
        <f t="shared" si="654"/>
        <v>45463</v>
      </c>
      <c r="I1271" s="119">
        <f t="shared" si="641"/>
        <v>45463</v>
      </c>
      <c r="J1271" s="120">
        <f t="shared" si="649"/>
        <v>22</v>
      </c>
      <c r="K1271" s="120">
        <f t="shared" si="663"/>
        <v>10</v>
      </c>
      <c r="L1271" s="8">
        <f t="shared" si="650"/>
        <v>1.0017252999999999</v>
      </c>
      <c r="M1271" s="121">
        <f t="shared" si="664"/>
        <v>1.0015995499999999</v>
      </c>
      <c r="N1271" s="121">
        <f t="shared" si="658"/>
        <v>1.2925279229920581</v>
      </c>
      <c r="O1271" s="114">
        <f t="shared" si="660"/>
        <v>1.2947579199999999</v>
      </c>
      <c r="P1271" s="114">
        <f t="shared" si="642"/>
        <v>721.78966963000005</v>
      </c>
      <c r="Q1271" s="11">
        <f t="shared" si="655"/>
        <v>0</v>
      </c>
      <c r="R1271" s="30">
        <f t="shared" si="651"/>
        <v>0</v>
      </c>
      <c r="S1271" s="8">
        <f t="shared" si="643"/>
        <v>0</v>
      </c>
      <c r="T1271" s="123">
        <f t="shared" si="652"/>
        <v>8.5599999999999996E-2</v>
      </c>
      <c r="U1271" s="122">
        <f t="shared" si="659"/>
        <v>10</v>
      </c>
      <c r="V1271" s="122">
        <v>252</v>
      </c>
      <c r="W1271" s="121">
        <f t="shared" si="644"/>
        <v>1.003264556</v>
      </c>
      <c r="X1271" s="114">
        <f t="shared" si="645"/>
        <v>2.3563227900000001</v>
      </c>
      <c r="Y1271" s="114">
        <f t="shared" si="646"/>
        <v>0</v>
      </c>
      <c r="Z1271" s="126" t="str">
        <f t="shared" si="656"/>
        <v>A+J=</v>
      </c>
      <c r="AA1271" s="119">
        <f t="shared" si="657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3">
        <f t="shared" si="647"/>
        <v>45448</v>
      </c>
      <c r="B1272" s="114">
        <f t="shared" si="639"/>
        <v>724.50692232000006</v>
      </c>
      <c r="C1272" s="114">
        <f t="shared" si="653"/>
        <v>557.47075070000005</v>
      </c>
      <c r="D1272" s="115">
        <f t="shared" si="648"/>
        <v>6869.14</v>
      </c>
      <c r="E1272" s="116">
        <f t="shared" si="661"/>
        <v>6895.24</v>
      </c>
      <c r="F1272" s="117">
        <f t="shared" si="662"/>
        <v>45402</v>
      </c>
      <c r="G1272" s="118">
        <f t="shared" si="640"/>
        <v>3.7996022791790818E-3</v>
      </c>
      <c r="H1272" s="119">
        <f t="shared" si="654"/>
        <v>45463</v>
      </c>
      <c r="I1272" s="119">
        <f t="shared" si="641"/>
        <v>45463</v>
      </c>
      <c r="J1272" s="120">
        <f t="shared" si="649"/>
        <v>22</v>
      </c>
      <c r="K1272" s="120">
        <f t="shared" si="663"/>
        <v>11</v>
      </c>
      <c r="L1272" s="8">
        <f t="shared" si="650"/>
        <v>1.00189799</v>
      </c>
      <c r="M1272" s="121">
        <f t="shared" si="664"/>
        <v>1.0015995499999999</v>
      </c>
      <c r="N1272" s="121">
        <f t="shared" si="658"/>
        <v>1.2925279229920581</v>
      </c>
      <c r="O1272" s="114">
        <f t="shared" si="660"/>
        <v>1.2949811200000001</v>
      </c>
      <c r="P1272" s="114">
        <f t="shared" si="642"/>
        <v>721.91409710000005</v>
      </c>
      <c r="Q1272" s="11">
        <f t="shared" si="655"/>
        <v>0</v>
      </c>
      <c r="R1272" s="30">
        <f t="shared" si="651"/>
        <v>0</v>
      </c>
      <c r="S1272" s="8">
        <f t="shared" si="643"/>
        <v>0</v>
      </c>
      <c r="T1272" s="123">
        <f t="shared" si="652"/>
        <v>8.5599999999999996E-2</v>
      </c>
      <c r="U1272" s="122">
        <f t="shared" si="659"/>
        <v>11</v>
      </c>
      <c r="V1272" s="122">
        <v>252</v>
      </c>
      <c r="W1272" s="121">
        <f t="shared" si="644"/>
        <v>1.0035915980000001</v>
      </c>
      <c r="X1272" s="114">
        <f t="shared" si="645"/>
        <v>2.5928252199999999</v>
      </c>
      <c r="Y1272" s="114">
        <f t="shared" si="646"/>
        <v>0</v>
      </c>
      <c r="Z1272" s="126" t="str">
        <f t="shared" si="656"/>
        <v>A+J=</v>
      </c>
      <c r="AA1272" s="119">
        <f t="shared" si="657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3">
        <f t="shared" si="647"/>
        <v>45449</v>
      </c>
      <c r="B1273" s="114">
        <f t="shared" si="639"/>
        <v>724.86804299999994</v>
      </c>
      <c r="C1273" s="114">
        <f t="shared" si="653"/>
        <v>557.47075070000005</v>
      </c>
      <c r="D1273" s="115">
        <f t="shared" si="648"/>
        <v>6869.14</v>
      </c>
      <c r="E1273" s="116">
        <f t="shared" si="661"/>
        <v>6895.24</v>
      </c>
      <c r="F1273" s="117">
        <f t="shared" si="662"/>
        <v>45402</v>
      </c>
      <c r="G1273" s="118">
        <f t="shared" si="640"/>
        <v>3.7996022791790818E-3</v>
      </c>
      <c r="H1273" s="119">
        <f t="shared" si="654"/>
        <v>45463</v>
      </c>
      <c r="I1273" s="119">
        <f t="shared" si="641"/>
        <v>45463</v>
      </c>
      <c r="J1273" s="120">
        <f t="shared" si="649"/>
        <v>22</v>
      </c>
      <c r="K1273" s="120">
        <f t="shared" si="663"/>
        <v>12</v>
      </c>
      <c r="L1273" s="8">
        <f t="shared" si="650"/>
        <v>1.0020707200000001</v>
      </c>
      <c r="M1273" s="121">
        <f t="shared" si="664"/>
        <v>1.0015995499999999</v>
      </c>
      <c r="N1273" s="121">
        <f t="shared" si="658"/>
        <v>1.2925279229920581</v>
      </c>
      <c r="O1273" s="114">
        <f t="shared" si="660"/>
        <v>1.2952043799999999</v>
      </c>
      <c r="P1273" s="114">
        <f t="shared" si="642"/>
        <v>722.03855801999998</v>
      </c>
      <c r="Q1273" s="11">
        <f t="shared" si="655"/>
        <v>0</v>
      </c>
      <c r="R1273" s="30">
        <f t="shared" si="651"/>
        <v>0</v>
      </c>
      <c r="S1273" s="8">
        <f t="shared" si="643"/>
        <v>0</v>
      </c>
      <c r="T1273" s="123">
        <f t="shared" si="652"/>
        <v>8.5599999999999996E-2</v>
      </c>
      <c r="U1273" s="122">
        <f t="shared" si="659"/>
        <v>12</v>
      </c>
      <c r="V1273" s="122">
        <v>252</v>
      </c>
      <c r="W1273" s="121">
        <f t="shared" si="644"/>
        <v>1.003918745</v>
      </c>
      <c r="X1273" s="114">
        <f t="shared" si="645"/>
        <v>2.8294849800000001</v>
      </c>
      <c r="Y1273" s="114">
        <f t="shared" si="646"/>
        <v>0</v>
      </c>
      <c r="Z1273" s="126" t="str">
        <f t="shared" si="656"/>
        <v>A+J=</v>
      </c>
      <c r="AA1273" s="119">
        <f t="shared" si="657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3">
        <f t="shared" si="647"/>
        <v>45450</v>
      </c>
      <c r="B1274" s="114">
        <f t="shared" si="639"/>
        <v>725.22933991000002</v>
      </c>
      <c r="C1274" s="114">
        <f t="shared" si="653"/>
        <v>557.47075070000005</v>
      </c>
      <c r="D1274" s="115">
        <f t="shared" si="648"/>
        <v>6869.14</v>
      </c>
      <c r="E1274" s="116">
        <f t="shared" si="661"/>
        <v>6895.24</v>
      </c>
      <c r="F1274" s="117">
        <f t="shared" si="662"/>
        <v>45402</v>
      </c>
      <c r="G1274" s="118">
        <f t="shared" si="640"/>
        <v>3.7996022791790818E-3</v>
      </c>
      <c r="H1274" s="119">
        <f t="shared" si="654"/>
        <v>45463</v>
      </c>
      <c r="I1274" s="119">
        <f t="shared" si="641"/>
        <v>45463</v>
      </c>
      <c r="J1274" s="120">
        <f t="shared" si="649"/>
        <v>22</v>
      </c>
      <c r="K1274" s="120">
        <f t="shared" si="663"/>
        <v>13</v>
      </c>
      <c r="L1274" s="8">
        <f t="shared" si="650"/>
        <v>1.00224347</v>
      </c>
      <c r="M1274" s="121">
        <f t="shared" si="664"/>
        <v>1.0015995499999999</v>
      </c>
      <c r="N1274" s="121">
        <f t="shared" si="658"/>
        <v>1.2925279229920581</v>
      </c>
      <c r="O1274" s="114">
        <f t="shared" si="660"/>
        <v>1.29542767</v>
      </c>
      <c r="P1274" s="114">
        <f t="shared" si="642"/>
        <v>722.16303567</v>
      </c>
      <c r="Q1274" s="11">
        <f t="shared" si="655"/>
        <v>0</v>
      </c>
      <c r="R1274" s="30">
        <f t="shared" si="651"/>
        <v>0</v>
      </c>
      <c r="S1274" s="8">
        <f t="shared" si="643"/>
        <v>0</v>
      </c>
      <c r="T1274" s="123">
        <f t="shared" si="652"/>
        <v>8.5599999999999996E-2</v>
      </c>
      <c r="U1274" s="122">
        <f t="shared" si="659"/>
        <v>13</v>
      </c>
      <c r="V1274" s="122">
        <v>252</v>
      </c>
      <c r="W1274" s="121">
        <f t="shared" si="644"/>
        <v>1.004246</v>
      </c>
      <c r="X1274" s="114">
        <f t="shared" si="645"/>
        <v>3.06630424</v>
      </c>
      <c r="Y1274" s="114">
        <f t="shared" si="646"/>
        <v>0</v>
      </c>
      <c r="Z1274" s="126" t="str">
        <f t="shared" si="656"/>
        <v>A+J=</v>
      </c>
      <c r="AA1274" s="119">
        <f t="shared" si="657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3">
        <f t="shared" si="647"/>
        <v>45451</v>
      </c>
      <c r="B1275" s="114">
        <f t="shared" si="639"/>
        <v>725.59081724999999</v>
      </c>
      <c r="C1275" s="114">
        <f t="shared" si="653"/>
        <v>557.47075070000005</v>
      </c>
      <c r="D1275" s="115">
        <f t="shared" si="648"/>
        <v>6869.14</v>
      </c>
      <c r="E1275" s="116">
        <f t="shared" si="661"/>
        <v>6895.24</v>
      </c>
      <c r="F1275" s="117">
        <f t="shared" si="662"/>
        <v>45402</v>
      </c>
      <c r="G1275" s="118">
        <f t="shared" si="640"/>
        <v>3.7996022791790818E-3</v>
      </c>
      <c r="H1275" s="119">
        <f t="shared" si="654"/>
        <v>45463</v>
      </c>
      <c r="I1275" s="119">
        <f t="shared" si="641"/>
        <v>45463</v>
      </c>
      <c r="J1275" s="120">
        <f t="shared" si="649"/>
        <v>22</v>
      </c>
      <c r="K1275" s="120">
        <f t="shared" si="663"/>
        <v>14</v>
      </c>
      <c r="L1275" s="8">
        <f t="shared" si="650"/>
        <v>1.0024162599999999</v>
      </c>
      <c r="M1275" s="121">
        <f t="shared" si="664"/>
        <v>1.0015995499999999</v>
      </c>
      <c r="N1275" s="121">
        <f t="shared" si="658"/>
        <v>1.2925279229920581</v>
      </c>
      <c r="O1275" s="114">
        <f t="shared" si="660"/>
        <v>1.2956510000000001</v>
      </c>
      <c r="P1275" s="114">
        <f t="shared" si="642"/>
        <v>722.28753560999996</v>
      </c>
      <c r="Q1275" s="11">
        <f t="shared" si="655"/>
        <v>0</v>
      </c>
      <c r="R1275" s="30">
        <f t="shared" si="651"/>
        <v>0</v>
      </c>
      <c r="S1275" s="8">
        <f t="shared" si="643"/>
        <v>0</v>
      </c>
      <c r="T1275" s="123">
        <f t="shared" si="652"/>
        <v>8.5599999999999996E-2</v>
      </c>
      <c r="U1275" s="122">
        <f t="shared" si="659"/>
        <v>14</v>
      </c>
      <c r="V1275" s="122">
        <v>252</v>
      </c>
      <c r="W1275" s="121">
        <f t="shared" si="644"/>
        <v>1.0045733610000001</v>
      </c>
      <c r="X1275" s="114">
        <f t="shared" si="645"/>
        <v>3.3032816399999998</v>
      </c>
      <c r="Y1275" s="114">
        <f t="shared" si="646"/>
        <v>0</v>
      </c>
      <c r="Z1275" s="126" t="str">
        <f t="shared" si="656"/>
        <v>A+J=</v>
      </c>
      <c r="AA1275" s="119">
        <f t="shared" si="657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3">
        <f t="shared" si="647"/>
        <v>45452</v>
      </c>
      <c r="B1276" s="114">
        <f t="shared" si="639"/>
        <v>725.59081724999999</v>
      </c>
      <c r="C1276" s="114">
        <f t="shared" si="653"/>
        <v>557.47075070000005</v>
      </c>
      <c r="D1276" s="115">
        <f t="shared" si="648"/>
        <v>6869.14</v>
      </c>
      <c r="E1276" s="116">
        <f t="shared" si="661"/>
        <v>6895.24</v>
      </c>
      <c r="F1276" s="117">
        <f t="shared" si="662"/>
        <v>45402</v>
      </c>
      <c r="G1276" s="118">
        <f t="shared" si="640"/>
        <v>3.7996022791790818E-3</v>
      </c>
      <c r="H1276" s="119">
        <f t="shared" si="654"/>
        <v>45463</v>
      </c>
      <c r="I1276" s="119">
        <f t="shared" si="641"/>
        <v>45463</v>
      </c>
      <c r="J1276" s="120">
        <f t="shared" si="649"/>
        <v>22</v>
      </c>
      <c r="K1276" s="120">
        <f t="shared" si="663"/>
        <v>14</v>
      </c>
      <c r="L1276" s="8">
        <f t="shared" si="650"/>
        <v>1.0024162599999999</v>
      </c>
      <c r="M1276" s="121">
        <f t="shared" si="664"/>
        <v>1.0015995499999999</v>
      </c>
      <c r="N1276" s="121">
        <f t="shared" si="658"/>
        <v>1.2925279229920581</v>
      </c>
      <c r="O1276" s="114">
        <f t="shared" si="660"/>
        <v>1.2956510000000001</v>
      </c>
      <c r="P1276" s="114">
        <f t="shared" si="642"/>
        <v>722.28753560999996</v>
      </c>
      <c r="Q1276" s="11">
        <f t="shared" si="655"/>
        <v>0</v>
      </c>
      <c r="R1276" s="30">
        <f t="shared" si="651"/>
        <v>0</v>
      </c>
      <c r="S1276" s="8">
        <f t="shared" si="643"/>
        <v>0</v>
      </c>
      <c r="T1276" s="123">
        <f t="shared" si="652"/>
        <v>8.5599999999999996E-2</v>
      </c>
      <c r="U1276" s="122">
        <f t="shared" si="659"/>
        <v>14</v>
      </c>
      <c r="V1276" s="122">
        <v>252</v>
      </c>
      <c r="W1276" s="121">
        <f t="shared" si="644"/>
        <v>1.0045733610000001</v>
      </c>
      <c r="X1276" s="114">
        <f t="shared" si="645"/>
        <v>3.3032816399999998</v>
      </c>
      <c r="Y1276" s="114">
        <f t="shared" si="646"/>
        <v>0</v>
      </c>
      <c r="Z1276" s="126" t="str">
        <f t="shared" si="656"/>
        <v>A+J=</v>
      </c>
      <c r="AA1276" s="119">
        <f t="shared" si="657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3">
        <f t="shared" si="647"/>
        <v>45453</v>
      </c>
      <c r="B1277" s="114">
        <f t="shared" si="639"/>
        <v>725.59081724999999</v>
      </c>
      <c r="C1277" s="114">
        <f t="shared" si="653"/>
        <v>557.47075070000005</v>
      </c>
      <c r="D1277" s="115">
        <f t="shared" si="648"/>
        <v>6869.14</v>
      </c>
      <c r="E1277" s="116">
        <f t="shared" si="661"/>
        <v>6895.24</v>
      </c>
      <c r="F1277" s="117">
        <f t="shared" si="662"/>
        <v>45402</v>
      </c>
      <c r="G1277" s="118">
        <f t="shared" si="640"/>
        <v>3.7996022791790818E-3</v>
      </c>
      <c r="H1277" s="119">
        <f t="shared" si="654"/>
        <v>45463</v>
      </c>
      <c r="I1277" s="119">
        <f t="shared" si="641"/>
        <v>45463</v>
      </c>
      <c r="J1277" s="120">
        <f t="shared" si="649"/>
        <v>22</v>
      </c>
      <c r="K1277" s="120">
        <f t="shared" si="663"/>
        <v>14</v>
      </c>
      <c r="L1277" s="8">
        <f t="shared" si="650"/>
        <v>1.0024162599999999</v>
      </c>
      <c r="M1277" s="121">
        <f t="shared" si="664"/>
        <v>1.0015995499999999</v>
      </c>
      <c r="N1277" s="121">
        <f t="shared" si="658"/>
        <v>1.2925279229920581</v>
      </c>
      <c r="O1277" s="114">
        <f t="shared" si="660"/>
        <v>1.2956510000000001</v>
      </c>
      <c r="P1277" s="114">
        <f t="shared" si="642"/>
        <v>722.28753560999996</v>
      </c>
      <c r="Q1277" s="11">
        <f t="shared" si="655"/>
        <v>0</v>
      </c>
      <c r="R1277" s="30">
        <f t="shared" si="651"/>
        <v>0</v>
      </c>
      <c r="S1277" s="8">
        <f t="shared" si="643"/>
        <v>0</v>
      </c>
      <c r="T1277" s="123">
        <f t="shared" si="652"/>
        <v>8.5599999999999996E-2</v>
      </c>
      <c r="U1277" s="122">
        <f t="shared" si="659"/>
        <v>14</v>
      </c>
      <c r="V1277" s="122">
        <v>252</v>
      </c>
      <c r="W1277" s="121">
        <f t="shared" si="644"/>
        <v>1.0045733610000001</v>
      </c>
      <c r="X1277" s="114">
        <f t="shared" si="645"/>
        <v>3.3032816399999998</v>
      </c>
      <c r="Y1277" s="114">
        <f t="shared" si="646"/>
        <v>0</v>
      </c>
      <c r="Z1277" s="126" t="str">
        <f t="shared" si="656"/>
        <v>A+J=</v>
      </c>
      <c r="AA1277" s="119">
        <f t="shared" si="657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3">
        <f t="shared" si="647"/>
        <v>45454</v>
      </c>
      <c r="B1278" s="114">
        <f t="shared" si="639"/>
        <v>725.95247021</v>
      </c>
      <c r="C1278" s="114">
        <f t="shared" si="653"/>
        <v>557.47075070000005</v>
      </c>
      <c r="D1278" s="115">
        <f t="shared" si="648"/>
        <v>6869.14</v>
      </c>
      <c r="E1278" s="116">
        <f t="shared" si="661"/>
        <v>6895.24</v>
      </c>
      <c r="F1278" s="117">
        <f t="shared" si="662"/>
        <v>45402</v>
      </c>
      <c r="G1278" s="118">
        <f t="shared" si="640"/>
        <v>3.7996022791790818E-3</v>
      </c>
      <c r="H1278" s="119">
        <f t="shared" si="654"/>
        <v>45463</v>
      </c>
      <c r="I1278" s="119">
        <f t="shared" si="641"/>
        <v>45463</v>
      </c>
      <c r="J1278" s="120">
        <f t="shared" si="649"/>
        <v>22</v>
      </c>
      <c r="K1278" s="120">
        <f t="shared" si="663"/>
        <v>15</v>
      </c>
      <c r="L1278" s="8">
        <f t="shared" si="650"/>
        <v>1.00258907</v>
      </c>
      <c r="M1278" s="121">
        <f t="shared" si="664"/>
        <v>1.0015995499999999</v>
      </c>
      <c r="N1278" s="121">
        <f t="shared" si="658"/>
        <v>1.2925279229920581</v>
      </c>
      <c r="O1278" s="114">
        <f t="shared" si="660"/>
        <v>1.29587436</v>
      </c>
      <c r="P1278" s="114">
        <f t="shared" si="642"/>
        <v>722.41205228000001</v>
      </c>
      <c r="Q1278" s="11">
        <f t="shared" si="655"/>
        <v>0</v>
      </c>
      <c r="R1278" s="30">
        <f t="shared" si="651"/>
        <v>0</v>
      </c>
      <c r="S1278" s="8">
        <f t="shared" si="643"/>
        <v>0</v>
      </c>
      <c r="T1278" s="123">
        <f t="shared" si="652"/>
        <v>8.5599999999999996E-2</v>
      </c>
      <c r="U1278" s="122">
        <f t="shared" si="659"/>
        <v>15</v>
      </c>
      <c r="V1278" s="122">
        <v>252</v>
      </c>
      <c r="W1278" s="121">
        <f t="shared" si="644"/>
        <v>1.0049008290000001</v>
      </c>
      <c r="X1278" s="114">
        <f t="shared" si="645"/>
        <v>3.5404179299999998</v>
      </c>
      <c r="Y1278" s="114">
        <f t="shared" si="646"/>
        <v>0</v>
      </c>
      <c r="Z1278" s="126" t="str">
        <f t="shared" si="656"/>
        <v>A+J=</v>
      </c>
      <c r="AA1278" s="119">
        <f t="shared" si="657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3">
        <f t="shared" si="647"/>
        <v>45455</v>
      </c>
      <c r="B1279" s="114">
        <f t="shared" si="639"/>
        <v>726.31430372</v>
      </c>
      <c r="C1279" s="114">
        <f t="shared" si="653"/>
        <v>557.47075070000005</v>
      </c>
      <c r="D1279" s="115">
        <f t="shared" si="648"/>
        <v>6869.14</v>
      </c>
      <c r="E1279" s="116">
        <f t="shared" si="661"/>
        <v>6895.24</v>
      </c>
      <c r="F1279" s="117">
        <f t="shared" si="662"/>
        <v>45402</v>
      </c>
      <c r="G1279" s="118">
        <f t="shared" si="640"/>
        <v>3.7996022791790818E-3</v>
      </c>
      <c r="H1279" s="119">
        <f t="shared" si="654"/>
        <v>45463</v>
      </c>
      <c r="I1279" s="119">
        <f t="shared" si="641"/>
        <v>45463</v>
      </c>
      <c r="J1279" s="120">
        <f t="shared" si="649"/>
        <v>22</v>
      </c>
      <c r="K1279" s="120">
        <f t="shared" si="663"/>
        <v>16</v>
      </c>
      <c r="L1279" s="8">
        <f t="shared" si="650"/>
        <v>1.00276191</v>
      </c>
      <c r="M1279" s="121">
        <f t="shared" si="664"/>
        <v>1.0015995499999999</v>
      </c>
      <c r="N1279" s="121">
        <f t="shared" si="658"/>
        <v>1.2925279229920581</v>
      </c>
      <c r="O1279" s="114">
        <f t="shared" si="660"/>
        <v>1.2960977600000001</v>
      </c>
      <c r="P1279" s="114">
        <f t="shared" si="642"/>
        <v>722.53659124000001</v>
      </c>
      <c r="Q1279" s="11">
        <f t="shared" si="655"/>
        <v>0</v>
      </c>
      <c r="R1279" s="30">
        <f t="shared" si="651"/>
        <v>0</v>
      </c>
      <c r="S1279" s="8">
        <f t="shared" si="643"/>
        <v>0</v>
      </c>
      <c r="T1279" s="123">
        <f t="shared" si="652"/>
        <v>8.5599999999999996E-2</v>
      </c>
      <c r="U1279" s="122">
        <f t="shared" si="659"/>
        <v>16</v>
      </c>
      <c r="V1279" s="122">
        <v>252</v>
      </c>
      <c r="W1279" s="121">
        <f t="shared" si="644"/>
        <v>1.005228403</v>
      </c>
      <c r="X1279" s="114">
        <f t="shared" si="645"/>
        <v>3.7777124799999999</v>
      </c>
      <c r="Y1279" s="114">
        <f t="shared" si="646"/>
        <v>0</v>
      </c>
      <c r="Z1279" s="126" t="str">
        <f t="shared" si="656"/>
        <v>A+J=</v>
      </c>
      <c r="AA1279" s="119">
        <f t="shared" si="657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3">
        <f t="shared" si="647"/>
        <v>45456</v>
      </c>
      <c r="B1280" s="114">
        <f t="shared" si="639"/>
        <v>726.67633051000007</v>
      </c>
      <c r="C1280" s="114">
        <f t="shared" si="653"/>
        <v>557.47075070000005</v>
      </c>
      <c r="D1280" s="115">
        <f t="shared" si="648"/>
        <v>6869.14</v>
      </c>
      <c r="E1280" s="116">
        <f t="shared" si="661"/>
        <v>6895.24</v>
      </c>
      <c r="F1280" s="117">
        <f t="shared" si="662"/>
        <v>45402</v>
      </c>
      <c r="G1280" s="118">
        <f t="shared" si="640"/>
        <v>3.7996022791790818E-3</v>
      </c>
      <c r="H1280" s="119">
        <f t="shared" si="654"/>
        <v>45463</v>
      </c>
      <c r="I1280" s="119">
        <f t="shared" si="641"/>
        <v>45463</v>
      </c>
      <c r="J1280" s="120">
        <f t="shared" si="649"/>
        <v>22</v>
      </c>
      <c r="K1280" s="120">
        <f t="shared" si="663"/>
        <v>17</v>
      </c>
      <c r="L1280" s="8">
        <f t="shared" si="650"/>
        <v>1.0029347900000001</v>
      </c>
      <c r="M1280" s="121">
        <f t="shared" si="664"/>
        <v>1.0015995499999999</v>
      </c>
      <c r="N1280" s="121">
        <f t="shared" si="658"/>
        <v>1.2925279229920581</v>
      </c>
      <c r="O1280" s="114">
        <f t="shared" si="660"/>
        <v>1.2963212200000001</v>
      </c>
      <c r="P1280" s="114">
        <f t="shared" si="642"/>
        <v>722.66116366000006</v>
      </c>
      <c r="Q1280" s="11">
        <f t="shared" si="655"/>
        <v>0</v>
      </c>
      <c r="R1280" s="30">
        <f t="shared" si="651"/>
        <v>0</v>
      </c>
      <c r="S1280" s="8">
        <f t="shared" si="643"/>
        <v>0</v>
      </c>
      <c r="T1280" s="123">
        <f t="shared" si="652"/>
        <v>8.5599999999999996E-2</v>
      </c>
      <c r="U1280" s="122">
        <f t="shared" si="659"/>
        <v>17</v>
      </c>
      <c r="V1280" s="122">
        <v>252</v>
      </c>
      <c r="W1280" s="121">
        <f t="shared" si="644"/>
        <v>1.005556085</v>
      </c>
      <c r="X1280" s="114">
        <f t="shared" si="645"/>
        <v>4.01516685</v>
      </c>
      <c r="Y1280" s="114">
        <f t="shared" si="646"/>
        <v>0</v>
      </c>
      <c r="Z1280" s="126" t="str">
        <f t="shared" si="656"/>
        <v>A+J=</v>
      </c>
      <c r="AA1280" s="119">
        <f t="shared" si="657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3">
        <f t="shared" si="647"/>
        <v>45457</v>
      </c>
      <c r="B1281" s="114">
        <f t="shared" si="639"/>
        <v>727.03852115999996</v>
      </c>
      <c r="C1281" s="114">
        <f t="shared" si="653"/>
        <v>557.47075070000005</v>
      </c>
      <c r="D1281" s="115">
        <f t="shared" si="648"/>
        <v>6869.14</v>
      </c>
      <c r="E1281" s="116">
        <f t="shared" si="661"/>
        <v>6895.24</v>
      </c>
      <c r="F1281" s="117">
        <f t="shared" si="662"/>
        <v>45402</v>
      </c>
      <c r="G1281" s="118">
        <f t="shared" si="640"/>
        <v>3.7996022791790818E-3</v>
      </c>
      <c r="H1281" s="119">
        <f t="shared" si="654"/>
        <v>45463</v>
      </c>
      <c r="I1281" s="119">
        <f t="shared" si="641"/>
        <v>45463</v>
      </c>
      <c r="J1281" s="120">
        <f t="shared" si="649"/>
        <v>22</v>
      </c>
      <c r="K1281" s="120">
        <f t="shared" si="663"/>
        <v>18</v>
      </c>
      <c r="L1281" s="8">
        <f t="shared" si="650"/>
        <v>1.00310769</v>
      </c>
      <c r="M1281" s="121">
        <f t="shared" si="664"/>
        <v>1.0015995499999999</v>
      </c>
      <c r="N1281" s="121">
        <f t="shared" si="658"/>
        <v>1.2925279229920581</v>
      </c>
      <c r="O1281" s="114">
        <f t="shared" si="660"/>
        <v>1.2965446899999999</v>
      </c>
      <c r="P1281" s="114">
        <f t="shared" si="642"/>
        <v>722.78574164999998</v>
      </c>
      <c r="Q1281" s="11">
        <f t="shared" si="655"/>
        <v>0</v>
      </c>
      <c r="R1281" s="30">
        <f t="shared" si="651"/>
        <v>0</v>
      </c>
      <c r="S1281" s="8">
        <f t="shared" si="643"/>
        <v>0</v>
      </c>
      <c r="T1281" s="123">
        <f t="shared" si="652"/>
        <v>8.5599999999999996E-2</v>
      </c>
      <c r="U1281" s="122">
        <f t="shared" si="659"/>
        <v>18</v>
      </c>
      <c r="V1281" s="122">
        <v>252</v>
      </c>
      <c r="W1281" s="121">
        <f t="shared" si="644"/>
        <v>1.0058838729999999</v>
      </c>
      <c r="X1281" s="114">
        <f t="shared" si="645"/>
        <v>4.2527795099999999</v>
      </c>
      <c r="Y1281" s="114">
        <f t="shared" si="646"/>
        <v>0</v>
      </c>
      <c r="Z1281" s="126" t="str">
        <f t="shared" si="656"/>
        <v>A+J=</v>
      </c>
      <c r="AA1281" s="119">
        <f t="shared" si="657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3">
        <f t="shared" si="647"/>
        <v>45458</v>
      </c>
      <c r="B1282" s="114">
        <f t="shared" si="639"/>
        <v>727.40089886999999</v>
      </c>
      <c r="C1282" s="114">
        <f t="shared" si="653"/>
        <v>557.47075070000005</v>
      </c>
      <c r="D1282" s="115">
        <f t="shared" si="648"/>
        <v>6869.14</v>
      </c>
      <c r="E1282" s="116">
        <f t="shared" si="661"/>
        <v>6895.24</v>
      </c>
      <c r="F1282" s="117">
        <f t="shared" si="662"/>
        <v>45402</v>
      </c>
      <c r="G1282" s="118">
        <f t="shared" si="640"/>
        <v>3.7996022791790818E-3</v>
      </c>
      <c r="H1282" s="119">
        <f t="shared" si="654"/>
        <v>45463</v>
      </c>
      <c r="I1282" s="119">
        <f t="shared" si="641"/>
        <v>45463</v>
      </c>
      <c r="J1282" s="120">
        <f t="shared" si="649"/>
        <v>22</v>
      </c>
      <c r="K1282" s="120">
        <f t="shared" si="663"/>
        <v>19</v>
      </c>
      <c r="L1282" s="8">
        <f t="shared" si="650"/>
        <v>1.00328062</v>
      </c>
      <c r="M1282" s="121">
        <f t="shared" si="664"/>
        <v>1.0015995499999999</v>
      </c>
      <c r="N1282" s="121">
        <f t="shared" si="658"/>
        <v>1.2925279229920581</v>
      </c>
      <c r="O1282" s="114">
        <f t="shared" si="660"/>
        <v>1.29676821</v>
      </c>
      <c r="P1282" s="114">
        <f t="shared" si="642"/>
        <v>722.91034750999995</v>
      </c>
      <c r="Q1282" s="11">
        <f t="shared" si="655"/>
        <v>0</v>
      </c>
      <c r="R1282" s="30">
        <f t="shared" si="651"/>
        <v>0</v>
      </c>
      <c r="S1282" s="8">
        <f t="shared" si="643"/>
        <v>0</v>
      </c>
      <c r="T1282" s="123">
        <f t="shared" si="652"/>
        <v>8.5599999999999996E-2</v>
      </c>
      <c r="U1282" s="122">
        <f t="shared" si="659"/>
        <v>19</v>
      </c>
      <c r="V1282" s="122">
        <v>252</v>
      </c>
      <c r="W1282" s="121">
        <f t="shared" si="644"/>
        <v>1.006211768</v>
      </c>
      <c r="X1282" s="114">
        <f t="shared" si="645"/>
        <v>4.4905513600000004</v>
      </c>
      <c r="Y1282" s="114">
        <f t="shared" si="646"/>
        <v>0</v>
      </c>
      <c r="Z1282" s="126" t="str">
        <f t="shared" si="656"/>
        <v>A+J=</v>
      </c>
      <c r="AA1282" s="119">
        <f t="shared" si="657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3">
        <f t="shared" si="647"/>
        <v>45459</v>
      </c>
      <c r="B1283" s="114">
        <f t="shared" si="639"/>
        <v>727.40089886999999</v>
      </c>
      <c r="C1283" s="114">
        <f t="shared" si="653"/>
        <v>557.47075070000005</v>
      </c>
      <c r="D1283" s="115">
        <f t="shared" si="648"/>
        <v>6869.14</v>
      </c>
      <c r="E1283" s="116">
        <f t="shared" si="661"/>
        <v>6895.24</v>
      </c>
      <c r="F1283" s="117">
        <f t="shared" si="662"/>
        <v>45402</v>
      </c>
      <c r="G1283" s="118">
        <f t="shared" si="640"/>
        <v>3.7996022791790818E-3</v>
      </c>
      <c r="H1283" s="119">
        <f t="shared" si="654"/>
        <v>45463</v>
      </c>
      <c r="I1283" s="119">
        <f t="shared" si="641"/>
        <v>45463</v>
      </c>
      <c r="J1283" s="120">
        <f t="shared" si="649"/>
        <v>22</v>
      </c>
      <c r="K1283" s="120">
        <f t="shared" si="663"/>
        <v>19</v>
      </c>
      <c r="L1283" s="8">
        <f t="shared" si="650"/>
        <v>1.00328062</v>
      </c>
      <c r="M1283" s="121">
        <f t="shared" si="664"/>
        <v>1.0015995499999999</v>
      </c>
      <c r="N1283" s="121">
        <f t="shared" si="658"/>
        <v>1.2925279229920581</v>
      </c>
      <c r="O1283" s="114">
        <f t="shared" si="660"/>
        <v>1.29676821</v>
      </c>
      <c r="P1283" s="114">
        <f t="shared" si="642"/>
        <v>722.91034750999995</v>
      </c>
      <c r="Q1283" s="11">
        <f t="shared" si="655"/>
        <v>0</v>
      </c>
      <c r="R1283" s="30">
        <f t="shared" si="651"/>
        <v>0</v>
      </c>
      <c r="S1283" s="8">
        <f t="shared" si="643"/>
        <v>0</v>
      </c>
      <c r="T1283" s="123">
        <f t="shared" si="652"/>
        <v>8.5599999999999996E-2</v>
      </c>
      <c r="U1283" s="122">
        <f t="shared" si="659"/>
        <v>19</v>
      </c>
      <c r="V1283" s="122">
        <v>252</v>
      </c>
      <c r="W1283" s="121">
        <f t="shared" si="644"/>
        <v>1.006211768</v>
      </c>
      <c r="X1283" s="114">
        <f t="shared" si="645"/>
        <v>4.4905513600000004</v>
      </c>
      <c r="Y1283" s="114">
        <f t="shared" si="646"/>
        <v>0</v>
      </c>
      <c r="Z1283" s="126" t="str">
        <f t="shared" si="656"/>
        <v>A+J=</v>
      </c>
      <c r="AA1283" s="119">
        <f t="shared" si="657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3">
        <f t="shared" si="647"/>
        <v>45460</v>
      </c>
      <c r="B1284" s="114">
        <f t="shared" si="639"/>
        <v>727.40089886999999</v>
      </c>
      <c r="C1284" s="114">
        <f t="shared" si="653"/>
        <v>557.47075070000005</v>
      </c>
      <c r="D1284" s="115">
        <f t="shared" si="648"/>
        <v>6869.14</v>
      </c>
      <c r="E1284" s="116">
        <f t="shared" si="661"/>
        <v>6895.24</v>
      </c>
      <c r="F1284" s="117">
        <f t="shared" si="662"/>
        <v>45402</v>
      </c>
      <c r="G1284" s="118">
        <f t="shared" si="640"/>
        <v>3.7996022791790818E-3</v>
      </c>
      <c r="H1284" s="119">
        <f t="shared" si="654"/>
        <v>45463</v>
      </c>
      <c r="I1284" s="119">
        <f t="shared" si="641"/>
        <v>45463</v>
      </c>
      <c r="J1284" s="120">
        <f t="shared" si="649"/>
        <v>22</v>
      </c>
      <c r="K1284" s="120">
        <f t="shared" si="663"/>
        <v>19</v>
      </c>
      <c r="L1284" s="8">
        <f t="shared" si="650"/>
        <v>1.00328062</v>
      </c>
      <c r="M1284" s="121">
        <f t="shared" si="664"/>
        <v>1.0015995499999999</v>
      </c>
      <c r="N1284" s="121">
        <f t="shared" si="658"/>
        <v>1.2925279229920581</v>
      </c>
      <c r="O1284" s="114">
        <f t="shared" si="660"/>
        <v>1.29676821</v>
      </c>
      <c r="P1284" s="114">
        <f t="shared" si="642"/>
        <v>722.91034750999995</v>
      </c>
      <c r="Q1284" s="11">
        <f t="shared" si="655"/>
        <v>0</v>
      </c>
      <c r="R1284" s="30">
        <f t="shared" si="651"/>
        <v>0</v>
      </c>
      <c r="S1284" s="8">
        <f t="shared" si="643"/>
        <v>0</v>
      </c>
      <c r="T1284" s="123">
        <f t="shared" si="652"/>
        <v>8.5599999999999996E-2</v>
      </c>
      <c r="U1284" s="122">
        <f t="shared" si="659"/>
        <v>19</v>
      </c>
      <c r="V1284" s="122">
        <v>252</v>
      </c>
      <c r="W1284" s="121">
        <f t="shared" si="644"/>
        <v>1.006211768</v>
      </c>
      <c r="X1284" s="114">
        <f t="shared" si="645"/>
        <v>4.4905513600000004</v>
      </c>
      <c r="Y1284" s="114">
        <f t="shared" si="646"/>
        <v>0</v>
      </c>
      <c r="Z1284" s="126" t="str">
        <f t="shared" si="656"/>
        <v>A+J=</v>
      </c>
      <c r="AA1284" s="119">
        <f t="shared" si="657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3">
        <f t="shared" si="647"/>
        <v>45461</v>
      </c>
      <c r="B1285" s="114">
        <f t="shared" si="639"/>
        <v>727.76345810999999</v>
      </c>
      <c r="C1285" s="114">
        <f t="shared" si="653"/>
        <v>557.47075070000005</v>
      </c>
      <c r="D1285" s="115">
        <f t="shared" si="648"/>
        <v>6869.14</v>
      </c>
      <c r="E1285" s="116">
        <f t="shared" si="661"/>
        <v>6895.24</v>
      </c>
      <c r="F1285" s="117">
        <f t="shared" si="662"/>
        <v>45402</v>
      </c>
      <c r="G1285" s="118">
        <f t="shared" si="640"/>
        <v>3.7996022791790818E-3</v>
      </c>
      <c r="H1285" s="119">
        <f t="shared" si="654"/>
        <v>45463</v>
      </c>
      <c r="I1285" s="119">
        <f t="shared" si="641"/>
        <v>45463</v>
      </c>
      <c r="J1285" s="120">
        <f t="shared" si="649"/>
        <v>22</v>
      </c>
      <c r="K1285" s="120">
        <f t="shared" si="663"/>
        <v>20</v>
      </c>
      <c r="L1285" s="8">
        <f t="shared" si="650"/>
        <v>1.00345358</v>
      </c>
      <c r="M1285" s="121">
        <f t="shared" si="664"/>
        <v>1.0015995499999999</v>
      </c>
      <c r="N1285" s="121">
        <f t="shared" si="658"/>
        <v>1.2925279229920581</v>
      </c>
      <c r="O1285" s="114">
        <f t="shared" si="660"/>
        <v>1.29699177</v>
      </c>
      <c r="P1285" s="114">
        <f t="shared" si="642"/>
        <v>723.03497566999999</v>
      </c>
      <c r="Q1285" s="11">
        <f t="shared" si="655"/>
        <v>0</v>
      </c>
      <c r="R1285" s="30">
        <f t="shared" si="651"/>
        <v>0</v>
      </c>
      <c r="S1285" s="8">
        <f t="shared" si="643"/>
        <v>0</v>
      </c>
      <c r="T1285" s="123">
        <f t="shared" si="652"/>
        <v>8.5599999999999996E-2</v>
      </c>
      <c r="U1285" s="122">
        <f t="shared" si="659"/>
        <v>20</v>
      </c>
      <c r="V1285" s="122">
        <v>252</v>
      </c>
      <c r="W1285" s="121">
        <f t="shared" si="644"/>
        <v>1.0065397700000001</v>
      </c>
      <c r="X1285" s="114">
        <f t="shared" si="645"/>
        <v>4.7284824399999996</v>
      </c>
      <c r="Y1285" s="114">
        <f t="shared" si="646"/>
        <v>0</v>
      </c>
      <c r="Z1285" s="126" t="str">
        <f t="shared" si="656"/>
        <v>A+J=</v>
      </c>
      <c r="AA1285" s="119">
        <f t="shared" si="657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3">
        <f t="shared" si="647"/>
        <v>45462</v>
      </c>
      <c r="B1286" s="114">
        <f t="shared" si="639"/>
        <v>728.12619892999999</v>
      </c>
      <c r="C1286" s="114">
        <f t="shared" si="653"/>
        <v>557.47075070000005</v>
      </c>
      <c r="D1286" s="115">
        <f t="shared" si="648"/>
        <v>6869.14</v>
      </c>
      <c r="E1286" s="116">
        <f t="shared" si="661"/>
        <v>6895.24</v>
      </c>
      <c r="F1286" s="117">
        <f t="shared" si="662"/>
        <v>45402</v>
      </c>
      <c r="G1286" s="118">
        <f t="shared" si="640"/>
        <v>3.7996022791790818E-3</v>
      </c>
      <c r="H1286" s="119">
        <f t="shared" si="654"/>
        <v>45463</v>
      </c>
      <c r="I1286" s="119">
        <f t="shared" si="641"/>
        <v>45463</v>
      </c>
      <c r="J1286" s="120">
        <f t="shared" si="649"/>
        <v>22</v>
      </c>
      <c r="K1286" s="120">
        <f t="shared" si="663"/>
        <v>21</v>
      </c>
      <c r="L1286" s="8">
        <f t="shared" si="650"/>
        <v>1.0036265799999999</v>
      </c>
      <c r="M1286" s="121">
        <f t="shared" si="664"/>
        <v>1.0015995499999999</v>
      </c>
      <c r="N1286" s="121">
        <f t="shared" si="658"/>
        <v>1.2925279229920581</v>
      </c>
      <c r="O1286" s="114">
        <f t="shared" si="660"/>
        <v>1.29721537</v>
      </c>
      <c r="P1286" s="114">
        <f t="shared" si="642"/>
        <v>723.15962612999999</v>
      </c>
      <c r="Q1286" s="11">
        <f t="shared" si="655"/>
        <v>0</v>
      </c>
      <c r="R1286" s="30">
        <f t="shared" si="651"/>
        <v>0</v>
      </c>
      <c r="S1286" s="8">
        <f t="shared" si="643"/>
        <v>0</v>
      </c>
      <c r="T1286" s="123">
        <f t="shared" si="652"/>
        <v>8.5599999999999996E-2</v>
      </c>
      <c r="U1286" s="122">
        <f t="shared" si="659"/>
        <v>21</v>
      </c>
      <c r="V1286" s="122">
        <v>252</v>
      </c>
      <c r="W1286" s="121">
        <f t="shared" si="644"/>
        <v>1.0068678790000001</v>
      </c>
      <c r="X1286" s="114">
        <f t="shared" si="645"/>
        <v>4.9665727999999998</v>
      </c>
      <c r="Y1286" s="114">
        <f t="shared" si="646"/>
        <v>0</v>
      </c>
      <c r="Z1286" s="126" t="str">
        <f t="shared" si="656"/>
        <v>A+J=</v>
      </c>
      <c r="AA1286" s="119">
        <f t="shared" si="657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3">
        <f t="shared" si="647"/>
        <v>45463</v>
      </c>
      <c r="B1287" s="114">
        <f t="shared" si="639"/>
        <v>728.48912140999994</v>
      </c>
      <c r="C1287" s="114">
        <f t="shared" si="653"/>
        <v>557.47075070000005</v>
      </c>
      <c r="D1287" s="115">
        <f t="shared" si="648"/>
        <v>6869.14</v>
      </c>
      <c r="E1287" s="116">
        <f t="shared" si="661"/>
        <v>6895.24</v>
      </c>
      <c r="F1287" s="117">
        <f t="shared" si="662"/>
        <v>45402</v>
      </c>
      <c r="G1287" s="118">
        <f t="shared" si="640"/>
        <v>3.7996022791790818E-3</v>
      </c>
      <c r="H1287" s="119">
        <f t="shared" si="654"/>
        <v>45495</v>
      </c>
      <c r="I1287" s="119">
        <f t="shared" si="641"/>
        <v>45463</v>
      </c>
      <c r="J1287" s="120">
        <f t="shared" si="649"/>
        <v>22</v>
      </c>
      <c r="K1287" s="120">
        <f t="shared" si="663"/>
        <v>22</v>
      </c>
      <c r="L1287" s="8">
        <f t="shared" si="650"/>
        <v>1.0037996</v>
      </c>
      <c r="M1287" s="121">
        <f t="shared" si="664"/>
        <v>1.0015995499999999</v>
      </c>
      <c r="N1287" s="121">
        <f t="shared" si="658"/>
        <v>1.2925279229920581</v>
      </c>
      <c r="O1287" s="114">
        <f t="shared" si="660"/>
        <v>1.2974390099999999</v>
      </c>
      <c r="P1287" s="114">
        <f t="shared" si="642"/>
        <v>723.28429888999995</v>
      </c>
      <c r="Q1287" s="11">
        <f t="shared" si="655"/>
        <v>42</v>
      </c>
      <c r="R1287" s="30">
        <f t="shared" si="651"/>
        <v>4.9216000000000003E-2</v>
      </c>
      <c r="S1287" s="8">
        <f t="shared" si="643"/>
        <v>35.597160049999999</v>
      </c>
      <c r="T1287" s="123">
        <f t="shared" si="652"/>
        <v>8.5599999999999996E-2</v>
      </c>
      <c r="U1287" s="122">
        <f t="shared" si="659"/>
        <v>22</v>
      </c>
      <c r="V1287" s="122">
        <v>252</v>
      </c>
      <c r="W1287" s="121">
        <f t="shared" si="644"/>
        <v>1.0071960950000001</v>
      </c>
      <c r="X1287" s="114">
        <f t="shared" si="645"/>
        <v>5.2048225199999996</v>
      </c>
      <c r="Y1287" s="114">
        <f t="shared" si="646"/>
        <v>40.80198257</v>
      </c>
      <c r="Z1287" s="126" t="str">
        <f t="shared" si="656"/>
        <v>A+J=</v>
      </c>
      <c r="AA1287" s="119">
        <f t="shared" si="657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3">
        <f t="shared" si="647"/>
        <v>45464</v>
      </c>
      <c r="B1288" s="114">
        <f t="shared" si="639"/>
        <v>688.05483078000009</v>
      </c>
      <c r="C1288" s="114">
        <f t="shared" si="653"/>
        <v>530.03427023999996</v>
      </c>
      <c r="D1288" s="115">
        <f t="shared" si="648"/>
        <v>6895.24</v>
      </c>
      <c r="E1288" s="116">
        <f t="shared" si="661"/>
        <v>6926.96</v>
      </c>
      <c r="F1288" s="117">
        <f t="shared" si="662"/>
        <v>45432</v>
      </c>
      <c r="G1288" s="118">
        <f t="shared" si="640"/>
        <v>4.600274972299756E-3</v>
      </c>
      <c r="H1288" s="119">
        <f t="shared" si="654"/>
        <v>45495</v>
      </c>
      <c r="I1288" s="119">
        <f t="shared" si="641"/>
        <v>45495</v>
      </c>
      <c r="J1288" s="120">
        <f t="shared" si="649"/>
        <v>22</v>
      </c>
      <c r="K1288" s="120">
        <f t="shared" si="663"/>
        <v>1</v>
      </c>
      <c r="L1288" s="8">
        <f t="shared" si="650"/>
        <v>1.0002086400000001</v>
      </c>
      <c r="M1288" s="121">
        <f t="shared" si="664"/>
        <v>1.0037996</v>
      </c>
      <c r="N1288" s="121">
        <f t="shared" si="658"/>
        <v>1.2974390120882588</v>
      </c>
      <c r="O1288" s="114">
        <f t="shared" si="660"/>
        <v>1.2977097</v>
      </c>
      <c r="P1288" s="114">
        <f t="shared" si="642"/>
        <v>687.83061382000005</v>
      </c>
      <c r="Q1288" s="11">
        <f t="shared" si="655"/>
        <v>0</v>
      </c>
      <c r="R1288" s="30">
        <f t="shared" si="651"/>
        <v>0</v>
      </c>
      <c r="S1288" s="8">
        <f t="shared" si="643"/>
        <v>0</v>
      </c>
      <c r="T1288" s="123">
        <f t="shared" si="652"/>
        <v>8.5599999999999996E-2</v>
      </c>
      <c r="U1288" s="122">
        <f t="shared" si="659"/>
        <v>1</v>
      </c>
      <c r="V1288" s="122">
        <v>252</v>
      </c>
      <c r="W1288" s="121">
        <f t="shared" si="644"/>
        <v>1.0003259769999999</v>
      </c>
      <c r="X1288" s="114">
        <f t="shared" si="645"/>
        <v>0.22421695999999999</v>
      </c>
      <c r="Y1288" s="114">
        <f t="shared" si="646"/>
        <v>0</v>
      </c>
      <c r="Z1288" s="126" t="str">
        <f t="shared" si="656"/>
        <v>A+J=</v>
      </c>
      <c r="AA1288" s="119">
        <f t="shared" si="657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3">
        <f t="shared" si="647"/>
        <v>45465</v>
      </c>
      <c r="B1289" s="114">
        <f t="shared" si="639"/>
        <v>688.42273161000003</v>
      </c>
      <c r="C1289" s="114">
        <f t="shared" si="653"/>
        <v>530.03427023999996</v>
      </c>
      <c r="D1289" s="115">
        <f t="shared" si="648"/>
        <v>6895.24</v>
      </c>
      <c r="E1289" s="116">
        <f t="shared" si="661"/>
        <v>6926.96</v>
      </c>
      <c r="F1289" s="117">
        <f t="shared" si="662"/>
        <v>45432</v>
      </c>
      <c r="G1289" s="118">
        <f t="shared" si="640"/>
        <v>4.600274972299756E-3</v>
      </c>
      <c r="H1289" s="119">
        <f t="shared" si="654"/>
        <v>45495</v>
      </c>
      <c r="I1289" s="119">
        <f t="shared" si="641"/>
        <v>45495</v>
      </c>
      <c r="J1289" s="120">
        <f t="shared" si="649"/>
        <v>22</v>
      </c>
      <c r="K1289" s="120">
        <f t="shared" si="663"/>
        <v>2</v>
      </c>
      <c r="L1289" s="8">
        <f t="shared" si="650"/>
        <v>1.0004173300000001</v>
      </c>
      <c r="M1289" s="121">
        <f t="shared" si="664"/>
        <v>1.0037996</v>
      </c>
      <c r="N1289" s="121">
        <f t="shared" si="658"/>
        <v>1.2974390120882588</v>
      </c>
      <c r="O1289" s="114">
        <f t="shared" si="660"/>
        <v>1.2979804699999999</v>
      </c>
      <c r="P1289" s="114">
        <f t="shared" si="642"/>
        <v>687.97413119999999</v>
      </c>
      <c r="Q1289" s="11">
        <f t="shared" si="655"/>
        <v>0</v>
      </c>
      <c r="R1289" s="30">
        <f t="shared" si="651"/>
        <v>0</v>
      </c>
      <c r="S1289" s="8">
        <f t="shared" si="643"/>
        <v>0</v>
      </c>
      <c r="T1289" s="123">
        <f t="shared" si="652"/>
        <v>8.5599999999999996E-2</v>
      </c>
      <c r="U1289" s="122">
        <f t="shared" si="659"/>
        <v>2</v>
      </c>
      <c r="V1289" s="122">
        <v>252</v>
      </c>
      <c r="W1289" s="121">
        <f t="shared" si="644"/>
        <v>1.00065206</v>
      </c>
      <c r="X1289" s="114">
        <f t="shared" si="645"/>
        <v>0.44860041</v>
      </c>
      <c r="Y1289" s="114">
        <f t="shared" si="646"/>
        <v>0</v>
      </c>
      <c r="Z1289" s="126" t="str">
        <f t="shared" si="656"/>
        <v>A+J=</v>
      </c>
      <c r="AA1289" s="119">
        <f t="shared" si="657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3">
        <f t="shared" si="647"/>
        <v>45466</v>
      </c>
      <c r="B1290" s="114">
        <f t="shared" ref="B1290:B1353" si="665">(P1290+X1290)</f>
        <v>688.42273161000003</v>
      </c>
      <c r="C1290" s="114">
        <f t="shared" si="653"/>
        <v>530.03427023999996</v>
      </c>
      <c r="D1290" s="115">
        <f t="shared" si="648"/>
        <v>6895.24</v>
      </c>
      <c r="E1290" s="116">
        <f t="shared" si="661"/>
        <v>6926.96</v>
      </c>
      <c r="F1290" s="117">
        <f t="shared" si="662"/>
        <v>45432</v>
      </c>
      <c r="G1290" s="118">
        <f t="shared" ref="G1290:G1353" si="666">(E1290/D1290)-1</f>
        <v>4.600274972299756E-3</v>
      </c>
      <c r="H1290" s="119">
        <f t="shared" si="654"/>
        <v>45495</v>
      </c>
      <c r="I1290" s="119">
        <f t="shared" ref="I1290:I1353" si="667">IF(A1290&gt;I1289,H1290,I1289)</f>
        <v>45495</v>
      </c>
      <c r="J1290" s="120">
        <f t="shared" si="649"/>
        <v>22</v>
      </c>
      <c r="K1290" s="120">
        <f t="shared" si="663"/>
        <v>2</v>
      </c>
      <c r="L1290" s="8">
        <f t="shared" si="650"/>
        <v>1.0004173300000001</v>
      </c>
      <c r="M1290" s="121">
        <f t="shared" si="664"/>
        <v>1.0037996</v>
      </c>
      <c r="N1290" s="121">
        <f t="shared" si="658"/>
        <v>1.2974390120882588</v>
      </c>
      <c r="O1290" s="114">
        <f t="shared" si="660"/>
        <v>1.2979804699999999</v>
      </c>
      <c r="P1290" s="114">
        <f t="shared" ref="P1290:P1353" si="668">TRUNC(C1290*O1290,8)</f>
        <v>687.97413119999999</v>
      </c>
      <c r="Q1290" s="11">
        <f t="shared" si="655"/>
        <v>0</v>
      </c>
      <c r="R1290" s="30">
        <f t="shared" si="651"/>
        <v>0</v>
      </c>
      <c r="S1290" s="8">
        <f t="shared" ref="S1290:S1353" si="669">IF(R1290&gt;0,TRUNC(R1290*P1290,8),0)</f>
        <v>0</v>
      </c>
      <c r="T1290" s="123">
        <f t="shared" si="652"/>
        <v>8.5599999999999996E-2</v>
      </c>
      <c r="U1290" s="122">
        <f t="shared" si="659"/>
        <v>2</v>
      </c>
      <c r="V1290" s="122">
        <v>252</v>
      </c>
      <c r="W1290" s="121">
        <f t="shared" ref="W1290:W1353" si="670">ROUND((1+T1290)^TRUNC((U1290/V1290),9),9)</f>
        <v>1.00065206</v>
      </c>
      <c r="X1290" s="114">
        <f t="shared" ref="X1290:X1353" si="671">TRUNC((P1290*(W1290-1)),8)</f>
        <v>0.44860041</v>
      </c>
      <c r="Y1290" s="114">
        <f t="shared" ref="Y1290:Y1353" si="672">IF(Q1290&gt;0,S1290+X1290,0)</f>
        <v>0</v>
      </c>
      <c r="Z1290" s="126" t="str">
        <f t="shared" si="656"/>
        <v>A+J=</v>
      </c>
      <c r="AA1290" s="119">
        <f t="shared" si="657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3">
        <f t="shared" ref="A1291:A1354" si="673">(A1290+1)</f>
        <v>45467</v>
      </c>
      <c r="B1291" s="114">
        <f t="shared" si="665"/>
        <v>688.42273161000003</v>
      </c>
      <c r="C1291" s="114">
        <f t="shared" si="653"/>
        <v>530.03427023999996</v>
      </c>
      <c r="D1291" s="115">
        <f t="shared" ref="D1291:D1354" si="674">IF(E1291=E1290,D1290,E1290)</f>
        <v>6895.24</v>
      </c>
      <c r="E1291" s="116">
        <f t="shared" si="661"/>
        <v>6926.96</v>
      </c>
      <c r="F1291" s="117">
        <f t="shared" si="662"/>
        <v>45432</v>
      </c>
      <c r="G1291" s="118">
        <f t="shared" si="666"/>
        <v>4.600274972299756E-3</v>
      </c>
      <c r="H1291" s="119">
        <f t="shared" si="654"/>
        <v>45495</v>
      </c>
      <c r="I1291" s="119">
        <f t="shared" si="667"/>
        <v>45495</v>
      </c>
      <c r="J1291" s="120">
        <f t="shared" ref="J1291:J1354" si="675">IF(I1291=I1290,J1290,NETWORKDAYS(I1290,I1291,$AD$176:$AD$502)-1)</f>
        <v>22</v>
      </c>
      <c r="K1291" s="120">
        <f t="shared" si="663"/>
        <v>2</v>
      </c>
      <c r="L1291" s="8">
        <f t="shared" ref="L1291:L1354" si="676">IF(E1291&lt;D1291,1,TRUNC((E1291/D1291)^TRUNC((K1291/J1291),9),8))</f>
        <v>1.0004173300000001</v>
      </c>
      <c r="M1291" s="121">
        <f t="shared" si="664"/>
        <v>1.0037996</v>
      </c>
      <c r="N1291" s="121">
        <f t="shared" si="658"/>
        <v>1.2974390120882588</v>
      </c>
      <c r="O1291" s="114">
        <f t="shared" si="660"/>
        <v>1.2979804699999999</v>
      </c>
      <c r="P1291" s="114">
        <f t="shared" si="668"/>
        <v>687.97413119999999</v>
      </c>
      <c r="Q1291" s="11">
        <f t="shared" si="655"/>
        <v>0</v>
      </c>
      <c r="R1291" s="30">
        <f t="shared" ref="R1291:R1354" si="677">IF(Q1291&gt;0,VLOOKUP($A1291,$AD$10:$AI$170,6),0)</f>
        <v>0</v>
      </c>
      <c r="S1291" s="8">
        <f t="shared" si="669"/>
        <v>0</v>
      </c>
      <c r="T1291" s="123">
        <f t="shared" ref="T1291:T1354" si="678">(T1290)</f>
        <v>8.5599999999999996E-2</v>
      </c>
      <c r="U1291" s="122">
        <f t="shared" si="659"/>
        <v>2</v>
      </c>
      <c r="V1291" s="122">
        <v>252</v>
      </c>
      <c r="W1291" s="121">
        <f t="shared" si="670"/>
        <v>1.00065206</v>
      </c>
      <c r="X1291" s="114">
        <f t="shared" si="671"/>
        <v>0.44860041</v>
      </c>
      <c r="Y1291" s="114">
        <f t="shared" si="672"/>
        <v>0</v>
      </c>
      <c r="Z1291" s="126" t="str">
        <f t="shared" si="656"/>
        <v>A+J=</v>
      </c>
      <c r="AA1291" s="119">
        <f t="shared" si="657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3">
        <f t="shared" si="673"/>
        <v>45468</v>
      </c>
      <c r="B1292" s="114">
        <f t="shared" si="665"/>
        <v>688.79082089000008</v>
      </c>
      <c r="C1292" s="114">
        <f t="shared" ref="C1292:C1355" si="679">TRUNC(IF(Q1291&gt;0,VLOOKUP(A1291,$AD$12:$AE$170,2),C1291),8)</f>
        <v>530.03427023999996</v>
      </c>
      <c r="D1292" s="115">
        <f t="shared" si="674"/>
        <v>6895.24</v>
      </c>
      <c r="E1292" s="116">
        <f t="shared" si="661"/>
        <v>6926.96</v>
      </c>
      <c r="F1292" s="117">
        <f t="shared" si="662"/>
        <v>45432</v>
      </c>
      <c r="G1292" s="118">
        <f t="shared" si="666"/>
        <v>4.600274972299756E-3</v>
      </c>
      <c r="H1292" s="119">
        <f t="shared" ref="H1292:H1355" si="680">IF(DAY(A1292)=H$9,VLOOKUP(A1292,AH$118:AN$450,4),H1291)</f>
        <v>45495</v>
      </c>
      <c r="I1292" s="119">
        <f t="shared" si="667"/>
        <v>45495</v>
      </c>
      <c r="J1292" s="120">
        <f t="shared" si="675"/>
        <v>22</v>
      </c>
      <c r="K1292" s="120">
        <f t="shared" si="663"/>
        <v>3</v>
      </c>
      <c r="L1292" s="8">
        <f t="shared" si="676"/>
        <v>1.0006260600000001</v>
      </c>
      <c r="M1292" s="121">
        <f t="shared" si="664"/>
        <v>1.0037996</v>
      </c>
      <c r="N1292" s="121">
        <f t="shared" si="658"/>
        <v>1.2974390120882588</v>
      </c>
      <c r="O1292" s="114">
        <f t="shared" si="660"/>
        <v>1.2982512799999999</v>
      </c>
      <c r="P1292" s="114">
        <f t="shared" si="668"/>
        <v>688.11766978000003</v>
      </c>
      <c r="Q1292" s="11">
        <f t="shared" ref="Q1292:Q1355" si="681">IF(VLOOKUP(A1292,AD$10:AK$170,8)=VLOOKUP(A1291,AD$10:AK$170,8),0,VLOOKUP(A1292,AD$10:AK$170,8))</f>
        <v>0</v>
      </c>
      <c r="R1292" s="30">
        <f t="shared" si="677"/>
        <v>0</v>
      </c>
      <c r="S1292" s="8">
        <f t="shared" si="669"/>
        <v>0</v>
      </c>
      <c r="T1292" s="123">
        <f t="shared" si="678"/>
        <v>8.5599999999999996E-2</v>
      </c>
      <c r="U1292" s="122">
        <f t="shared" si="659"/>
        <v>3</v>
      </c>
      <c r="V1292" s="122">
        <v>252</v>
      </c>
      <c r="W1292" s="121">
        <f t="shared" si="670"/>
        <v>1.00097825</v>
      </c>
      <c r="X1292" s="114">
        <f t="shared" si="671"/>
        <v>0.67315111000000005</v>
      </c>
      <c r="Y1292" s="114">
        <f t="shared" si="672"/>
        <v>0</v>
      </c>
      <c r="Z1292" s="126" t="str">
        <f t="shared" ref="Z1292:Z1355" si="682">IF($Q1291&gt;0,VLOOKUP($A1291,$AD$10:$AM$170,9),Z1291)</f>
        <v>A+J=</v>
      </c>
      <c r="AA1292" s="119">
        <f t="shared" ref="AA1292:AA1355" si="683">IF($Q1291&gt;0,VLOOKUP($A1291,$AD$10:$AM$170,10),AA1291)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3">
        <f t="shared" si="673"/>
        <v>45469</v>
      </c>
      <c r="B1293" s="114">
        <f t="shared" si="665"/>
        <v>689.15911391000009</v>
      </c>
      <c r="C1293" s="114">
        <f t="shared" si="679"/>
        <v>530.03427023999996</v>
      </c>
      <c r="D1293" s="115">
        <f t="shared" si="674"/>
        <v>6895.24</v>
      </c>
      <c r="E1293" s="116">
        <f t="shared" si="661"/>
        <v>6926.96</v>
      </c>
      <c r="F1293" s="117">
        <f t="shared" si="662"/>
        <v>45432</v>
      </c>
      <c r="G1293" s="118">
        <f t="shared" si="666"/>
        <v>4.600274972299756E-3</v>
      </c>
      <c r="H1293" s="119">
        <f t="shared" si="680"/>
        <v>45495</v>
      </c>
      <c r="I1293" s="119">
        <f t="shared" si="667"/>
        <v>45495</v>
      </c>
      <c r="J1293" s="120">
        <f t="shared" si="675"/>
        <v>22</v>
      </c>
      <c r="K1293" s="120">
        <f t="shared" si="663"/>
        <v>4</v>
      </c>
      <c r="L1293" s="8">
        <f t="shared" si="676"/>
        <v>1.00083484</v>
      </c>
      <c r="M1293" s="121">
        <f t="shared" si="664"/>
        <v>1.0037996</v>
      </c>
      <c r="N1293" s="121">
        <f t="shared" si="658"/>
        <v>1.2974390120882588</v>
      </c>
      <c r="O1293" s="114">
        <f t="shared" si="660"/>
        <v>1.2985221600000001</v>
      </c>
      <c r="P1293" s="114">
        <f t="shared" si="668"/>
        <v>688.26124546000005</v>
      </c>
      <c r="Q1293" s="11">
        <f t="shared" si="681"/>
        <v>0</v>
      </c>
      <c r="R1293" s="30">
        <f t="shared" si="677"/>
        <v>0</v>
      </c>
      <c r="S1293" s="8">
        <f t="shared" si="669"/>
        <v>0</v>
      </c>
      <c r="T1293" s="123">
        <f t="shared" si="678"/>
        <v>8.5599999999999996E-2</v>
      </c>
      <c r="U1293" s="122">
        <f t="shared" si="659"/>
        <v>4</v>
      </c>
      <c r="V1293" s="122">
        <v>252</v>
      </c>
      <c r="W1293" s="121">
        <f t="shared" si="670"/>
        <v>1.0013045460000001</v>
      </c>
      <c r="X1293" s="114">
        <f t="shared" si="671"/>
        <v>0.89786845000000004</v>
      </c>
      <c r="Y1293" s="114">
        <f t="shared" si="672"/>
        <v>0</v>
      </c>
      <c r="Z1293" s="126" t="str">
        <f t="shared" si="682"/>
        <v>A+J=</v>
      </c>
      <c r="AA1293" s="119">
        <f t="shared" si="683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3">
        <f t="shared" si="673"/>
        <v>45470</v>
      </c>
      <c r="B1294" s="114">
        <f t="shared" si="665"/>
        <v>689.52760015000001</v>
      </c>
      <c r="C1294" s="114">
        <f t="shared" si="679"/>
        <v>530.03427023999996</v>
      </c>
      <c r="D1294" s="115">
        <f t="shared" si="674"/>
        <v>6895.24</v>
      </c>
      <c r="E1294" s="116">
        <f t="shared" si="661"/>
        <v>6926.96</v>
      </c>
      <c r="F1294" s="117">
        <f t="shared" si="662"/>
        <v>45432</v>
      </c>
      <c r="G1294" s="118">
        <f t="shared" si="666"/>
        <v>4.600274972299756E-3</v>
      </c>
      <c r="H1294" s="119">
        <f t="shared" si="680"/>
        <v>45495</v>
      </c>
      <c r="I1294" s="119">
        <f t="shared" si="667"/>
        <v>45495</v>
      </c>
      <c r="J1294" s="120">
        <f t="shared" si="675"/>
        <v>22</v>
      </c>
      <c r="K1294" s="120">
        <f t="shared" si="663"/>
        <v>5</v>
      </c>
      <c r="L1294" s="8">
        <f t="shared" si="676"/>
        <v>1.0010436599999999</v>
      </c>
      <c r="M1294" s="121">
        <f t="shared" si="664"/>
        <v>1.0037996</v>
      </c>
      <c r="N1294" s="121">
        <f t="shared" si="658"/>
        <v>1.2974390120882588</v>
      </c>
      <c r="O1294" s="114">
        <f t="shared" si="660"/>
        <v>1.29879309</v>
      </c>
      <c r="P1294" s="114">
        <f t="shared" si="668"/>
        <v>688.40484764999997</v>
      </c>
      <c r="Q1294" s="11">
        <f t="shared" si="681"/>
        <v>0</v>
      </c>
      <c r="R1294" s="30">
        <f t="shared" si="677"/>
        <v>0</v>
      </c>
      <c r="S1294" s="8">
        <f t="shared" si="669"/>
        <v>0</v>
      </c>
      <c r="T1294" s="123">
        <f t="shared" si="678"/>
        <v>8.5599999999999996E-2</v>
      </c>
      <c r="U1294" s="122">
        <f t="shared" si="659"/>
        <v>5</v>
      </c>
      <c r="V1294" s="122">
        <v>252</v>
      </c>
      <c r="W1294" s="121">
        <f t="shared" si="670"/>
        <v>1.0016309480000001</v>
      </c>
      <c r="X1294" s="114">
        <f t="shared" si="671"/>
        <v>1.1227525</v>
      </c>
      <c r="Y1294" s="114">
        <f t="shared" si="672"/>
        <v>0</v>
      </c>
      <c r="Z1294" s="126" t="str">
        <f t="shared" si="682"/>
        <v>A+J=</v>
      </c>
      <c r="AA1294" s="119">
        <f t="shared" si="683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3">
        <f t="shared" si="673"/>
        <v>45471</v>
      </c>
      <c r="B1295" s="114">
        <f t="shared" si="665"/>
        <v>689.89628567</v>
      </c>
      <c r="C1295" s="114">
        <f t="shared" si="679"/>
        <v>530.03427023999996</v>
      </c>
      <c r="D1295" s="115">
        <f t="shared" si="674"/>
        <v>6895.24</v>
      </c>
      <c r="E1295" s="116">
        <f t="shared" si="661"/>
        <v>6926.96</v>
      </c>
      <c r="F1295" s="117">
        <f t="shared" si="662"/>
        <v>45432</v>
      </c>
      <c r="G1295" s="118">
        <f t="shared" si="666"/>
        <v>4.600274972299756E-3</v>
      </c>
      <c r="H1295" s="119">
        <f t="shared" si="680"/>
        <v>45495</v>
      </c>
      <c r="I1295" s="119">
        <f t="shared" si="667"/>
        <v>45495</v>
      </c>
      <c r="J1295" s="120">
        <f t="shared" si="675"/>
        <v>22</v>
      </c>
      <c r="K1295" s="120">
        <f t="shared" si="663"/>
        <v>6</v>
      </c>
      <c r="L1295" s="8">
        <f t="shared" si="676"/>
        <v>1.00125252</v>
      </c>
      <c r="M1295" s="121">
        <f t="shared" si="664"/>
        <v>1.0037996</v>
      </c>
      <c r="N1295" s="121">
        <f t="shared" si="658"/>
        <v>1.2974390120882588</v>
      </c>
      <c r="O1295" s="114">
        <f t="shared" si="660"/>
        <v>1.29906408</v>
      </c>
      <c r="P1295" s="114">
        <f t="shared" si="668"/>
        <v>688.54848162999997</v>
      </c>
      <c r="Q1295" s="11">
        <f t="shared" si="681"/>
        <v>0</v>
      </c>
      <c r="R1295" s="30">
        <f t="shared" si="677"/>
        <v>0</v>
      </c>
      <c r="S1295" s="8">
        <f t="shared" si="669"/>
        <v>0</v>
      </c>
      <c r="T1295" s="123">
        <f t="shared" si="678"/>
        <v>8.5599999999999996E-2</v>
      </c>
      <c r="U1295" s="122">
        <f t="shared" si="659"/>
        <v>6</v>
      </c>
      <c r="V1295" s="122">
        <v>252</v>
      </c>
      <c r="W1295" s="121">
        <f t="shared" si="670"/>
        <v>1.0019574570000001</v>
      </c>
      <c r="X1295" s="114">
        <f t="shared" si="671"/>
        <v>1.34780404</v>
      </c>
      <c r="Y1295" s="114">
        <f t="shared" si="672"/>
        <v>0</v>
      </c>
      <c r="Z1295" s="126" t="str">
        <f t="shared" si="682"/>
        <v>A+J=</v>
      </c>
      <c r="AA1295" s="119">
        <f t="shared" si="683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3">
        <f t="shared" si="673"/>
        <v>45472</v>
      </c>
      <c r="B1296" s="114">
        <f t="shared" si="665"/>
        <v>690.26516455000001</v>
      </c>
      <c r="C1296" s="114">
        <f t="shared" si="679"/>
        <v>530.03427023999996</v>
      </c>
      <c r="D1296" s="115">
        <f t="shared" si="674"/>
        <v>6895.24</v>
      </c>
      <c r="E1296" s="116">
        <f t="shared" si="661"/>
        <v>6926.96</v>
      </c>
      <c r="F1296" s="117">
        <f t="shared" si="662"/>
        <v>45432</v>
      </c>
      <c r="G1296" s="118">
        <f t="shared" si="666"/>
        <v>4.600274972299756E-3</v>
      </c>
      <c r="H1296" s="119">
        <f t="shared" si="680"/>
        <v>45495</v>
      </c>
      <c r="I1296" s="119">
        <f t="shared" si="667"/>
        <v>45495</v>
      </c>
      <c r="J1296" s="120">
        <f t="shared" si="675"/>
        <v>22</v>
      </c>
      <c r="K1296" s="120">
        <f t="shared" si="663"/>
        <v>7</v>
      </c>
      <c r="L1296" s="8">
        <f t="shared" si="676"/>
        <v>1.00146143</v>
      </c>
      <c r="M1296" s="121">
        <f t="shared" si="664"/>
        <v>1.0037996</v>
      </c>
      <c r="N1296" s="121">
        <f t="shared" si="658"/>
        <v>1.2974390120882588</v>
      </c>
      <c r="O1296" s="114">
        <f t="shared" si="660"/>
        <v>1.2993351200000001</v>
      </c>
      <c r="P1296" s="114">
        <f t="shared" si="668"/>
        <v>688.69214211999997</v>
      </c>
      <c r="Q1296" s="11">
        <f t="shared" si="681"/>
        <v>0</v>
      </c>
      <c r="R1296" s="30">
        <f t="shared" si="677"/>
        <v>0</v>
      </c>
      <c r="S1296" s="8">
        <f t="shared" si="669"/>
        <v>0</v>
      </c>
      <c r="T1296" s="123">
        <f t="shared" si="678"/>
        <v>8.5599999999999996E-2</v>
      </c>
      <c r="U1296" s="122">
        <f t="shared" si="659"/>
        <v>7</v>
      </c>
      <c r="V1296" s="122">
        <v>252</v>
      </c>
      <c r="W1296" s="121">
        <f t="shared" si="670"/>
        <v>1.0022840719999999</v>
      </c>
      <c r="X1296" s="114">
        <f t="shared" si="671"/>
        <v>1.57302243</v>
      </c>
      <c r="Y1296" s="114">
        <f t="shared" si="672"/>
        <v>0</v>
      </c>
      <c r="Z1296" s="126" t="str">
        <f t="shared" si="682"/>
        <v>A+J=</v>
      </c>
      <c r="AA1296" s="119">
        <f t="shared" si="683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3">
        <f t="shared" si="673"/>
        <v>45473</v>
      </c>
      <c r="B1297" s="114">
        <f t="shared" si="665"/>
        <v>690.26516455000001</v>
      </c>
      <c r="C1297" s="114">
        <f t="shared" si="679"/>
        <v>530.03427023999996</v>
      </c>
      <c r="D1297" s="115">
        <f t="shared" si="674"/>
        <v>6895.24</v>
      </c>
      <c r="E1297" s="116">
        <f t="shared" si="661"/>
        <v>6926.96</v>
      </c>
      <c r="F1297" s="117">
        <f t="shared" si="662"/>
        <v>45432</v>
      </c>
      <c r="G1297" s="118">
        <f t="shared" si="666"/>
        <v>4.600274972299756E-3</v>
      </c>
      <c r="H1297" s="119">
        <f t="shared" si="680"/>
        <v>45495</v>
      </c>
      <c r="I1297" s="119">
        <f t="shared" si="667"/>
        <v>45495</v>
      </c>
      <c r="J1297" s="120">
        <f t="shared" si="675"/>
        <v>22</v>
      </c>
      <c r="K1297" s="120">
        <f t="shared" si="663"/>
        <v>7</v>
      </c>
      <c r="L1297" s="8">
        <f t="shared" si="676"/>
        <v>1.00146143</v>
      </c>
      <c r="M1297" s="121">
        <f t="shared" si="664"/>
        <v>1.0037996</v>
      </c>
      <c r="N1297" s="121">
        <f t="shared" si="658"/>
        <v>1.2974390120882588</v>
      </c>
      <c r="O1297" s="114">
        <f t="shared" si="660"/>
        <v>1.2993351200000001</v>
      </c>
      <c r="P1297" s="114">
        <f t="shared" si="668"/>
        <v>688.69214211999997</v>
      </c>
      <c r="Q1297" s="11">
        <f t="shared" si="681"/>
        <v>0</v>
      </c>
      <c r="R1297" s="30">
        <f t="shared" si="677"/>
        <v>0</v>
      </c>
      <c r="S1297" s="8">
        <f t="shared" si="669"/>
        <v>0</v>
      </c>
      <c r="T1297" s="123">
        <f t="shared" si="678"/>
        <v>8.5599999999999996E-2</v>
      </c>
      <c r="U1297" s="122">
        <f t="shared" si="659"/>
        <v>7</v>
      </c>
      <c r="V1297" s="122">
        <v>252</v>
      </c>
      <c r="W1297" s="121">
        <f t="shared" si="670"/>
        <v>1.0022840719999999</v>
      </c>
      <c r="X1297" s="114">
        <f t="shared" si="671"/>
        <v>1.57302243</v>
      </c>
      <c r="Y1297" s="114">
        <f t="shared" si="672"/>
        <v>0</v>
      </c>
      <c r="Z1297" s="126" t="str">
        <f t="shared" si="682"/>
        <v>A+J=</v>
      </c>
      <c r="AA1297" s="119">
        <f t="shared" si="683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3">
        <f t="shared" si="673"/>
        <v>45474</v>
      </c>
      <c r="B1298" s="114">
        <f t="shared" si="665"/>
        <v>690.26516455000001</v>
      </c>
      <c r="C1298" s="114">
        <f t="shared" si="679"/>
        <v>530.03427023999996</v>
      </c>
      <c r="D1298" s="115">
        <f t="shared" si="674"/>
        <v>6895.24</v>
      </c>
      <c r="E1298" s="116">
        <f t="shared" si="661"/>
        <v>6926.96</v>
      </c>
      <c r="F1298" s="117">
        <f t="shared" si="662"/>
        <v>45432</v>
      </c>
      <c r="G1298" s="118">
        <f t="shared" si="666"/>
        <v>4.600274972299756E-3</v>
      </c>
      <c r="H1298" s="119">
        <f t="shared" si="680"/>
        <v>45495</v>
      </c>
      <c r="I1298" s="119">
        <f t="shared" si="667"/>
        <v>45495</v>
      </c>
      <c r="J1298" s="120">
        <f t="shared" si="675"/>
        <v>22</v>
      </c>
      <c r="K1298" s="120">
        <f t="shared" si="663"/>
        <v>7</v>
      </c>
      <c r="L1298" s="8">
        <f t="shared" si="676"/>
        <v>1.00146143</v>
      </c>
      <c r="M1298" s="121">
        <f t="shared" si="664"/>
        <v>1.0037996</v>
      </c>
      <c r="N1298" s="121">
        <f t="shared" si="658"/>
        <v>1.2974390120882588</v>
      </c>
      <c r="O1298" s="114">
        <f t="shared" si="660"/>
        <v>1.2993351200000001</v>
      </c>
      <c r="P1298" s="114">
        <f t="shared" si="668"/>
        <v>688.69214211999997</v>
      </c>
      <c r="Q1298" s="11">
        <f t="shared" si="681"/>
        <v>0</v>
      </c>
      <c r="R1298" s="30">
        <f t="shared" si="677"/>
        <v>0</v>
      </c>
      <c r="S1298" s="8">
        <f t="shared" si="669"/>
        <v>0</v>
      </c>
      <c r="T1298" s="123">
        <f t="shared" si="678"/>
        <v>8.5599999999999996E-2</v>
      </c>
      <c r="U1298" s="122">
        <f t="shared" si="659"/>
        <v>7</v>
      </c>
      <c r="V1298" s="122">
        <v>252</v>
      </c>
      <c r="W1298" s="121">
        <f t="shared" si="670"/>
        <v>1.0022840719999999</v>
      </c>
      <c r="X1298" s="114">
        <f t="shared" si="671"/>
        <v>1.57302243</v>
      </c>
      <c r="Y1298" s="114">
        <f t="shared" si="672"/>
        <v>0</v>
      </c>
      <c r="Z1298" s="126" t="str">
        <f t="shared" si="682"/>
        <v>A+J=</v>
      </c>
      <c r="AA1298" s="119">
        <f t="shared" si="683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3">
        <f t="shared" si="673"/>
        <v>45475</v>
      </c>
      <c r="B1299" s="114">
        <f t="shared" si="665"/>
        <v>690.63424286999998</v>
      </c>
      <c r="C1299" s="114">
        <f t="shared" si="679"/>
        <v>530.03427023999996</v>
      </c>
      <c r="D1299" s="115">
        <f t="shared" si="674"/>
        <v>6895.24</v>
      </c>
      <c r="E1299" s="116">
        <f t="shared" si="661"/>
        <v>6926.96</v>
      </c>
      <c r="F1299" s="117">
        <f t="shared" si="662"/>
        <v>45432</v>
      </c>
      <c r="G1299" s="118">
        <f t="shared" si="666"/>
        <v>4.600274972299756E-3</v>
      </c>
      <c r="H1299" s="119">
        <f t="shared" si="680"/>
        <v>45495</v>
      </c>
      <c r="I1299" s="119">
        <f t="shared" si="667"/>
        <v>45495</v>
      </c>
      <c r="J1299" s="120">
        <f t="shared" si="675"/>
        <v>22</v>
      </c>
      <c r="K1299" s="120">
        <f t="shared" si="663"/>
        <v>8</v>
      </c>
      <c r="L1299" s="8">
        <f t="shared" si="676"/>
        <v>1.00167038</v>
      </c>
      <c r="M1299" s="121">
        <f t="shared" si="664"/>
        <v>1.0037996</v>
      </c>
      <c r="N1299" s="121">
        <f t="shared" si="658"/>
        <v>1.2974390120882588</v>
      </c>
      <c r="O1299" s="114">
        <f t="shared" si="660"/>
        <v>1.29960622</v>
      </c>
      <c r="P1299" s="114">
        <f t="shared" si="668"/>
        <v>688.83583440999996</v>
      </c>
      <c r="Q1299" s="11">
        <f t="shared" si="681"/>
        <v>0</v>
      </c>
      <c r="R1299" s="30">
        <f t="shared" si="677"/>
        <v>0</v>
      </c>
      <c r="S1299" s="8">
        <f t="shared" si="669"/>
        <v>0</v>
      </c>
      <c r="T1299" s="123">
        <f t="shared" si="678"/>
        <v>8.5599999999999996E-2</v>
      </c>
      <c r="U1299" s="122">
        <f t="shared" si="659"/>
        <v>8</v>
      </c>
      <c r="V1299" s="122">
        <v>252</v>
      </c>
      <c r="W1299" s="121">
        <f t="shared" si="670"/>
        <v>1.002610794</v>
      </c>
      <c r="X1299" s="114">
        <f t="shared" si="671"/>
        <v>1.7984084600000001</v>
      </c>
      <c r="Y1299" s="114">
        <f t="shared" si="672"/>
        <v>0</v>
      </c>
      <c r="Z1299" s="126" t="str">
        <f t="shared" si="682"/>
        <v>A+J=</v>
      </c>
      <c r="AA1299" s="119">
        <f t="shared" si="683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3">
        <f t="shared" si="673"/>
        <v>45476</v>
      </c>
      <c r="B1300" s="114">
        <f t="shared" si="665"/>
        <v>691.00352000000009</v>
      </c>
      <c r="C1300" s="114">
        <f t="shared" si="679"/>
        <v>530.03427023999996</v>
      </c>
      <c r="D1300" s="115">
        <f t="shared" si="674"/>
        <v>6895.24</v>
      </c>
      <c r="E1300" s="116">
        <f t="shared" si="661"/>
        <v>6926.96</v>
      </c>
      <c r="F1300" s="117">
        <f t="shared" si="662"/>
        <v>45432</v>
      </c>
      <c r="G1300" s="118">
        <f t="shared" si="666"/>
        <v>4.600274972299756E-3</v>
      </c>
      <c r="H1300" s="119">
        <f t="shared" si="680"/>
        <v>45495</v>
      </c>
      <c r="I1300" s="119">
        <f t="shared" si="667"/>
        <v>45495</v>
      </c>
      <c r="J1300" s="120">
        <f t="shared" si="675"/>
        <v>22</v>
      </c>
      <c r="K1300" s="120">
        <f t="shared" si="663"/>
        <v>9</v>
      </c>
      <c r="L1300" s="8">
        <f t="shared" si="676"/>
        <v>1.0018793699999999</v>
      </c>
      <c r="M1300" s="121">
        <f t="shared" si="664"/>
        <v>1.0037996</v>
      </c>
      <c r="N1300" s="121">
        <f t="shared" si="658"/>
        <v>1.2974390120882588</v>
      </c>
      <c r="O1300" s="114">
        <f t="shared" si="660"/>
        <v>1.2998773800000001</v>
      </c>
      <c r="P1300" s="114">
        <f t="shared" si="668"/>
        <v>688.97955850000005</v>
      </c>
      <c r="Q1300" s="11">
        <f t="shared" si="681"/>
        <v>0</v>
      </c>
      <c r="R1300" s="30">
        <f t="shared" si="677"/>
        <v>0</v>
      </c>
      <c r="S1300" s="8">
        <f t="shared" si="669"/>
        <v>0</v>
      </c>
      <c r="T1300" s="123">
        <f t="shared" si="678"/>
        <v>8.5599999999999996E-2</v>
      </c>
      <c r="U1300" s="122">
        <f t="shared" si="659"/>
        <v>9</v>
      </c>
      <c r="V1300" s="122">
        <v>252</v>
      </c>
      <c r="W1300" s="121">
        <f t="shared" si="670"/>
        <v>1.0029376219999999</v>
      </c>
      <c r="X1300" s="114">
        <f t="shared" si="671"/>
        <v>2.0239615</v>
      </c>
      <c r="Y1300" s="114">
        <f t="shared" si="672"/>
        <v>0</v>
      </c>
      <c r="Z1300" s="126" t="str">
        <f t="shared" si="682"/>
        <v>A+J=</v>
      </c>
      <c r="AA1300" s="119">
        <f t="shared" si="683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3">
        <f t="shared" si="673"/>
        <v>45477</v>
      </c>
      <c r="B1301" s="114">
        <f t="shared" si="665"/>
        <v>691.37299073000008</v>
      </c>
      <c r="C1301" s="114">
        <f t="shared" si="679"/>
        <v>530.03427023999996</v>
      </c>
      <c r="D1301" s="115">
        <f t="shared" si="674"/>
        <v>6895.24</v>
      </c>
      <c r="E1301" s="116">
        <f t="shared" si="661"/>
        <v>6926.96</v>
      </c>
      <c r="F1301" s="117">
        <f t="shared" si="662"/>
        <v>45432</v>
      </c>
      <c r="G1301" s="118">
        <f t="shared" si="666"/>
        <v>4.600274972299756E-3</v>
      </c>
      <c r="H1301" s="119">
        <f t="shared" si="680"/>
        <v>45495</v>
      </c>
      <c r="I1301" s="119">
        <f t="shared" si="667"/>
        <v>45495</v>
      </c>
      <c r="J1301" s="120">
        <f t="shared" si="675"/>
        <v>22</v>
      </c>
      <c r="K1301" s="120">
        <f t="shared" si="663"/>
        <v>10</v>
      </c>
      <c r="L1301" s="8">
        <f t="shared" si="676"/>
        <v>1.00208841</v>
      </c>
      <c r="M1301" s="121">
        <f t="shared" si="664"/>
        <v>1.0037996</v>
      </c>
      <c r="N1301" s="121">
        <f t="shared" si="658"/>
        <v>1.2974390120882588</v>
      </c>
      <c r="O1301" s="114">
        <f t="shared" si="660"/>
        <v>1.30014859</v>
      </c>
      <c r="P1301" s="114">
        <f t="shared" si="668"/>
        <v>689.12330910000003</v>
      </c>
      <c r="Q1301" s="11">
        <f t="shared" si="681"/>
        <v>0</v>
      </c>
      <c r="R1301" s="30">
        <f t="shared" si="677"/>
        <v>0</v>
      </c>
      <c r="S1301" s="8">
        <f t="shared" si="669"/>
        <v>0</v>
      </c>
      <c r="T1301" s="123">
        <f t="shared" si="678"/>
        <v>8.5599999999999996E-2</v>
      </c>
      <c r="U1301" s="122">
        <f t="shared" si="659"/>
        <v>10</v>
      </c>
      <c r="V1301" s="122">
        <v>252</v>
      </c>
      <c r="W1301" s="121">
        <f t="shared" si="670"/>
        <v>1.003264556</v>
      </c>
      <c r="X1301" s="114">
        <f t="shared" si="671"/>
        <v>2.24968163</v>
      </c>
      <c r="Y1301" s="114">
        <f t="shared" si="672"/>
        <v>0</v>
      </c>
      <c r="Z1301" s="126" t="str">
        <f t="shared" si="682"/>
        <v>A+J=</v>
      </c>
      <c r="AA1301" s="119">
        <f t="shared" si="683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3">
        <f t="shared" si="673"/>
        <v>45478</v>
      </c>
      <c r="B1302" s="114">
        <f t="shared" si="665"/>
        <v>691.74266179999995</v>
      </c>
      <c r="C1302" s="114">
        <f t="shared" si="679"/>
        <v>530.03427023999996</v>
      </c>
      <c r="D1302" s="115">
        <f t="shared" si="674"/>
        <v>6895.24</v>
      </c>
      <c r="E1302" s="116">
        <f t="shared" si="661"/>
        <v>6926.96</v>
      </c>
      <c r="F1302" s="117">
        <f t="shared" si="662"/>
        <v>45432</v>
      </c>
      <c r="G1302" s="118">
        <f t="shared" si="666"/>
        <v>4.600274972299756E-3</v>
      </c>
      <c r="H1302" s="119">
        <f t="shared" si="680"/>
        <v>45495</v>
      </c>
      <c r="I1302" s="119">
        <f t="shared" si="667"/>
        <v>45495</v>
      </c>
      <c r="J1302" s="120">
        <f t="shared" si="675"/>
        <v>22</v>
      </c>
      <c r="K1302" s="120">
        <f t="shared" si="663"/>
        <v>11</v>
      </c>
      <c r="L1302" s="8">
        <f t="shared" si="676"/>
        <v>1.0022974899999999</v>
      </c>
      <c r="M1302" s="121">
        <f t="shared" si="664"/>
        <v>1.0037996</v>
      </c>
      <c r="N1302" s="121">
        <f t="shared" si="658"/>
        <v>1.2974390120882588</v>
      </c>
      <c r="O1302" s="114">
        <f t="shared" si="660"/>
        <v>1.3004198600000001</v>
      </c>
      <c r="P1302" s="114">
        <f t="shared" si="668"/>
        <v>689.26709149999999</v>
      </c>
      <c r="Q1302" s="11">
        <f t="shared" si="681"/>
        <v>0</v>
      </c>
      <c r="R1302" s="30">
        <f t="shared" si="677"/>
        <v>0</v>
      </c>
      <c r="S1302" s="8">
        <f t="shared" si="669"/>
        <v>0</v>
      </c>
      <c r="T1302" s="123">
        <f t="shared" si="678"/>
        <v>8.5599999999999996E-2</v>
      </c>
      <c r="U1302" s="122">
        <f t="shared" si="659"/>
        <v>11</v>
      </c>
      <c r="V1302" s="122">
        <v>252</v>
      </c>
      <c r="W1302" s="121">
        <f t="shared" si="670"/>
        <v>1.0035915980000001</v>
      </c>
      <c r="X1302" s="114">
        <f t="shared" si="671"/>
        <v>2.4755702999999998</v>
      </c>
      <c r="Y1302" s="114">
        <f t="shared" si="672"/>
        <v>0</v>
      </c>
      <c r="Z1302" s="126" t="str">
        <f t="shared" si="682"/>
        <v>A+J=</v>
      </c>
      <c r="AA1302" s="119">
        <f t="shared" si="683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3">
        <f t="shared" si="673"/>
        <v>45479</v>
      </c>
      <c r="B1303" s="114">
        <f t="shared" si="665"/>
        <v>692.11253122000005</v>
      </c>
      <c r="C1303" s="114">
        <f t="shared" si="679"/>
        <v>530.03427023999996</v>
      </c>
      <c r="D1303" s="115">
        <f t="shared" si="674"/>
        <v>6895.24</v>
      </c>
      <c r="E1303" s="116">
        <f t="shared" si="661"/>
        <v>6926.96</v>
      </c>
      <c r="F1303" s="117">
        <f t="shared" si="662"/>
        <v>45432</v>
      </c>
      <c r="G1303" s="118">
        <f t="shared" si="666"/>
        <v>4.600274972299756E-3</v>
      </c>
      <c r="H1303" s="119">
        <f t="shared" si="680"/>
        <v>45495</v>
      </c>
      <c r="I1303" s="119">
        <f t="shared" si="667"/>
        <v>45495</v>
      </c>
      <c r="J1303" s="120">
        <f t="shared" si="675"/>
        <v>22</v>
      </c>
      <c r="K1303" s="120">
        <f t="shared" si="663"/>
        <v>12</v>
      </c>
      <c r="L1303" s="8">
        <f t="shared" si="676"/>
        <v>1.0025066199999999</v>
      </c>
      <c r="M1303" s="121">
        <f t="shared" si="664"/>
        <v>1.0037996</v>
      </c>
      <c r="N1303" s="121">
        <f t="shared" si="658"/>
        <v>1.2974390120882588</v>
      </c>
      <c r="O1303" s="114">
        <f t="shared" si="660"/>
        <v>1.30069119</v>
      </c>
      <c r="P1303" s="114">
        <f t="shared" si="668"/>
        <v>689.41090569000005</v>
      </c>
      <c r="Q1303" s="11">
        <f t="shared" si="681"/>
        <v>0</v>
      </c>
      <c r="R1303" s="30">
        <f t="shared" si="677"/>
        <v>0</v>
      </c>
      <c r="S1303" s="8">
        <f t="shared" si="669"/>
        <v>0</v>
      </c>
      <c r="T1303" s="123">
        <f t="shared" si="678"/>
        <v>8.5599999999999996E-2</v>
      </c>
      <c r="U1303" s="122">
        <f t="shared" si="659"/>
        <v>12</v>
      </c>
      <c r="V1303" s="122">
        <v>252</v>
      </c>
      <c r="W1303" s="121">
        <f t="shared" si="670"/>
        <v>1.003918745</v>
      </c>
      <c r="X1303" s="114">
        <f t="shared" si="671"/>
        <v>2.7016255299999998</v>
      </c>
      <c r="Y1303" s="114">
        <f t="shared" si="672"/>
        <v>0</v>
      </c>
      <c r="Z1303" s="126" t="str">
        <f t="shared" si="682"/>
        <v>A+J=</v>
      </c>
      <c r="AA1303" s="119">
        <f t="shared" si="683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3">
        <f t="shared" si="673"/>
        <v>45480</v>
      </c>
      <c r="B1304" s="114">
        <f t="shared" si="665"/>
        <v>692.11253122000005</v>
      </c>
      <c r="C1304" s="114">
        <f t="shared" si="679"/>
        <v>530.03427023999996</v>
      </c>
      <c r="D1304" s="115">
        <f t="shared" si="674"/>
        <v>6895.24</v>
      </c>
      <c r="E1304" s="116">
        <f t="shared" si="661"/>
        <v>6926.96</v>
      </c>
      <c r="F1304" s="117">
        <f t="shared" si="662"/>
        <v>45432</v>
      </c>
      <c r="G1304" s="118">
        <f t="shared" si="666"/>
        <v>4.600274972299756E-3</v>
      </c>
      <c r="H1304" s="119">
        <f t="shared" si="680"/>
        <v>45495</v>
      </c>
      <c r="I1304" s="119">
        <f t="shared" si="667"/>
        <v>45495</v>
      </c>
      <c r="J1304" s="120">
        <f t="shared" si="675"/>
        <v>22</v>
      </c>
      <c r="K1304" s="120">
        <f t="shared" si="663"/>
        <v>12</v>
      </c>
      <c r="L1304" s="8">
        <f t="shared" si="676"/>
        <v>1.0025066199999999</v>
      </c>
      <c r="M1304" s="121">
        <f t="shared" si="664"/>
        <v>1.0037996</v>
      </c>
      <c r="N1304" s="121">
        <f t="shared" si="658"/>
        <v>1.2974390120882588</v>
      </c>
      <c r="O1304" s="114">
        <f t="shared" si="660"/>
        <v>1.30069119</v>
      </c>
      <c r="P1304" s="114">
        <f t="shared" si="668"/>
        <v>689.41090569000005</v>
      </c>
      <c r="Q1304" s="11">
        <f t="shared" si="681"/>
        <v>0</v>
      </c>
      <c r="R1304" s="30">
        <f t="shared" si="677"/>
        <v>0</v>
      </c>
      <c r="S1304" s="8">
        <f t="shared" si="669"/>
        <v>0</v>
      </c>
      <c r="T1304" s="123">
        <f t="shared" si="678"/>
        <v>8.5599999999999996E-2</v>
      </c>
      <c r="U1304" s="122">
        <f t="shared" si="659"/>
        <v>12</v>
      </c>
      <c r="V1304" s="122">
        <v>252</v>
      </c>
      <c r="W1304" s="121">
        <f t="shared" si="670"/>
        <v>1.003918745</v>
      </c>
      <c r="X1304" s="114">
        <f t="shared" si="671"/>
        <v>2.7016255299999998</v>
      </c>
      <c r="Y1304" s="114">
        <f t="shared" si="672"/>
        <v>0</v>
      </c>
      <c r="Z1304" s="126" t="str">
        <f t="shared" si="682"/>
        <v>A+J=</v>
      </c>
      <c r="AA1304" s="119">
        <f t="shared" si="683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3">
        <f t="shared" si="673"/>
        <v>45481</v>
      </c>
      <c r="B1305" s="114">
        <f t="shared" si="665"/>
        <v>692.11253122000005</v>
      </c>
      <c r="C1305" s="114">
        <f t="shared" si="679"/>
        <v>530.03427023999996</v>
      </c>
      <c r="D1305" s="115">
        <f t="shared" si="674"/>
        <v>6895.24</v>
      </c>
      <c r="E1305" s="116">
        <f t="shared" si="661"/>
        <v>6926.96</v>
      </c>
      <c r="F1305" s="117">
        <f t="shared" si="662"/>
        <v>45432</v>
      </c>
      <c r="G1305" s="118">
        <f t="shared" si="666"/>
        <v>4.600274972299756E-3</v>
      </c>
      <c r="H1305" s="119">
        <f t="shared" si="680"/>
        <v>45495</v>
      </c>
      <c r="I1305" s="119">
        <f t="shared" si="667"/>
        <v>45495</v>
      </c>
      <c r="J1305" s="120">
        <f t="shared" si="675"/>
        <v>22</v>
      </c>
      <c r="K1305" s="120">
        <f t="shared" si="663"/>
        <v>12</v>
      </c>
      <c r="L1305" s="8">
        <f t="shared" si="676"/>
        <v>1.0025066199999999</v>
      </c>
      <c r="M1305" s="121">
        <f t="shared" si="664"/>
        <v>1.0037996</v>
      </c>
      <c r="N1305" s="121">
        <f t="shared" si="658"/>
        <v>1.2974390120882588</v>
      </c>
      <c r="O1305" s="114">
        <f t="shared" si="660"/>
        <v>1.30069119</v>
      </c>
      <c r="P1305" s="114">
        <f t="shared" si="668"/>
        <v>689.41090569000005</v>
      </c>
      <c r="Q1305" s="11">
        <f t="shared" si="681"/>
        <v>0</v>
      </c>
      <c r="R1305" s="30">
        <f t="shared" si="677"/>
        <v>0</v>
      </c>
      <c r="S1305" s="8">
        <f t="shared" si="669"/>
        <v>0</v>
      </c>
      <c r="T1305" s="123">
        <f t="shared" si="678"/>
        <v>8.5599999999999996E-2</v>
      </c>
      <c r="U1305" s="122">
        <f t="shared" si="659"/>
        <v>12</v>
      </c>
      <c r="V1305" s="122">
        <v>252</v>
      </c>
      <c r="W1305" s="121">
        <f t="shared" si="670"/>
        <v>1.003918745</v>
      </c>
      <c r="X1305" s="114">
        <f t="shared" si="671"/>
        <v>2.7016255299999998</v>
      </c>
      <c r="Y1305" s="114">
        <f t="shared" si="672"/>
        <v>0</v>
      </c>
      <c r="Z1305" s="126" t="str">
        <f t="shared" si="682"/>
        <v>A+J=</v>
      </c>
      <c r="AA1305" s="119">
        <f t="shared" si="683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3">
        <f t="shared" si="673"/>
        <v>45482</v>
      </c>
      <c r="B1306" s="114">
        <f t="shared" si="665"/>
        <v>692.48260115999994</v>
      </c>
      <c r="C1306" s="114">
        <f t="shared" si="679"/>
        <v>530.03427023999996</v>
      </c>
      <c r="D1306" s="115">
        <f t="shared" si="674"/>
        <v>6895.24</v>
      </c>
      <c r="E1306" s="116">
        <f t="shared" si="661"/>
        <v>6926.96</v>
      </c>
      <c r="F1306" s="117">
        <f t="shared" si="662"/>
        <v>45432</v>
      </c>
      <c r="G1306" s="118">
        <f t="shared" si="666"/>
        <v>4.600274972299756E-3</v>
      </c>
      <c r="H1306" s="119">
        <f t="shared" si="680"/>
        <v>45495</v>
      </c>
      <c r="I1306" s="119">
        <f t="shared" si="667"/>
        <v>45495</v>
      </c>
      <c r="J1306" s="120">
        <f t="shared" si="675"/>
        <v>22</v>
      </c>
      <c r="K1306" s="120">
        <f t="shared" si="663"/>
        <v>13</v>
      </c>
      <c r="L1306" s="8">
        <f t="shared" si="676"/>
        <v>1.0027157900000001</v>
      </c>
      <c r="M1306" s="121">
        <f t="shared" si="664"/>
        <v>1.0037996</v>
      </c>
      <c r="N1306" s="121">
        <f t="shared" si="658"/>
        <v>1.2974390120882588</v>
      </c>
      <c r="O1306" s="114">
        <f t="shared" si="660"/>
        <v>1.30096258</v>
      </c>
      <c r="P1306" s="114">
        <f t="shared" si="668"/>
        <v>689.55475168999999</v>
      </c>
      <c r="Q1306" s="11">
        <f t="shared" si="681"/>
        <v>0</v>
      </c>
      <c r="R1306" s="30">
        <f t="shared" si="677"/>
        <v>0</v>
      </c>
      <c r="S1306" s="8">
        <f t="shared" si="669"/>
        <v>0</v>
      </c>
      <c r="T1306" s="123">
        <f t="shared" si="678"/>
        <v>8.5599999999999996E-2</v>
      </c>
      <c r="U1306" s="122">
        <f t="shared" si="659"/>
        <v>13</v>
      </c>
      <c r="V1306" s="122">
        <v>252</v>
      </c>
      <c r="W1306" s="121">
        <f t="shared" si="670"/>
        <v>1.004246</v>
      </c>
      <c r="X1306" s="114">
        <f t="shared" si="671"/>
        <v>2.92784947</v>
      </c>
      <c r="Y1306" s="114">
        <f t="shared" si="672"/>
        <v>0</v>
      </c>
      <c r="Z1306" s="126" t="str">
        <f t="shared" si="682"/>
        <v>A+J=</v>
      </c>
      <c r="AA1306" s="119">
        <f t="shared" si="683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3">
        <f t="shared" si="673"/>
        <v>45483</v>
      </c>
      <c r="B1307" s="114">
        <f t="shared" si="665"/>
        <v>692.85286498000005</v>
      </c>
      <c r="C1307" s="114">
        <f t="shared" si="679"/>
        <v>530.03427023999996</v>
      </c>
      <c r="D1307" s="115">
        <f t="shared" si="674"/>
        <v>6895.24</v>
      </c>
      <c r="E1307" s="116">
        <f t="shared" si="661"/>
        <v>6926.96</v>
      </c>
      <c r="F1307" s="117">
        <f t="shared" si="662"/>
        <v>45432</v>
      </c>
      <c r="G1307" s="118">
        <f t="shared" si="666"/>
        <v>4.600274972299756E-3</v>
      </c>
      <c r="H1307" s="119">
        <f t="shared" si="680"/>
        <v>45495</v>
      </c>
      <c r="I1307" s="119">
        <f t="shared" si="667"/>
        <v>45495</v>
      </c>
      <c r="J1307" s="120">
        <f t="shared" si="675"/>
        <v>22</v>
      </c>
      <c r="K1307" s="120">
        <f t="shared" si="663"/>
        <v>14</v>
      </c>
      <c r="L1307" s="8">
        <f t="shared" si="676"/>
        <v>1.0029250000000001</v>
      </c>
      <c r="M1307" s="121">
        <f t="shared" si="664"/>
        <v>1.0037996</v>
      </c>
      <c r="N1307" s="121">
        <f t="shared" si="658"/>
        <v>1.2974390120882588</v>
      </c>
      <c r="O1307" s="114">
        <f t="shared" si="660"/>
        <v>1.3012340200000001</v>
      </c>
      <c r="P1307" s="114">
        <f t="shared" si="668"/>
        <v>689.69862420000004</v>
      </c>
      <c r="Q1307" s="11">
        <f t="shared" si="681"/>
        <v>0</v>
      </c>
      <c r="R1307" s="30">
        <f t="shared" si="677"/>
        <v>0</v>
      </c>
      <c r="S1307" s="8">
        <f t="shared" si="669"/>
        <v>0</v>
      </c>
      <c r="T1307" s="123">
        <f t="shared" si="678"/>
        <v>8.5599999999999996E-2</v>
      </c>
      <c r="U1307" s="122">
        <f t="shared" si="659"/>
        <v>14</v>
      </c>
      <c r="V1307" s="122">
        <v>252</v>
      </c>
      <c r="W1307" s="121">
        <f t="shared" si="670"/>
        <v>1.0045733610000001</v>
      </c>
      <c r="X1307" s="114">
        <f t="shared" si="671"/>
        <v>3.1542407799999999</v>
      </c>
      <c r="Y1307" s="114">
        <f t="shared" si="672"/>
        <v>0</v>
      </c>
      <c r="Z1307" s="126" t="str">
        <f t="shared" si="682"/>
        <v>A+J=</v>
      </c>
      <c r="AA1307" s="119">
        <f t="shared" si="683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3">
        <f t="shared" si="673"/>
        <v>45484</v>
      </c>
      <c r="B1308" s="114">
        <f t="shared" si="665"/>
        <v>693.22332875999996</v>
      </c>
      <c r="C1308" s="114">
        <f t="shared" si="679"/>
        <v>530.03427023999996</v>
      </c>
      <c r="D1308" s="115">
        <f t="shared" si="674"/>
        <v>6895.24</v>
      </c>
      <c r="E1308" s="116">
        <f t="shared" si="661"/>
        <v>6926.96</v>
      </c>
      <c r="F1308" s="117">
        <f t="shared" si="662"/>
        <v>45432</v>
      </c>
      <c r="G1308" s="118">
        <f t="shared" si="666"/>
        <v>4.600274972299756E-3</v>
      </c>
      <c r="H1308" s="119">
        <f t="shared" si="680"/>
        <v>45495</v>
      </c>
      <c r="I1308" s="119">
        <f t="shared" si="667"/>
        <v>45495</v>
      </c>
      <c r="J1308" s="120">
        <f t="shared" si="675"/>
        <v>22</v>
      </c>
      <c r="K1308" s="120">
        <f t="shared" si="663"/>
        <v>15</v>
      </c>
      <c r="L1308" s="8">
        <f t="shared" si="676"/>
        <v>1.0031342599999999</v>
      </c>
      <c r="M1308" s="121">
        <f t="shared" si="664"/>
        <v>1.0037996</v>
      </c>
      <c r="N1308" s="121">
        <f t="shared" si="658"/>
        <v>1.2974390120882588</v>
      </c>
      <c r="O1308" s="114">
        <f t="shared" si="660"/>
        <v>1.3015055200000001</v>
      </c>
      <c r="P1308" s="114">
        <f t="shared" si="668"/>
        <v>689.84252849999996</v>
      </c>
      <c r="Q1308" s="11">
        <f t="shared" si="681"/>
        <v>0</v>
      </c>
      <c r="R1308" s="30">
        <f t="shared" si="677"/>
        <v>0</v>
      </c>
      <c r="S1308" s="8">
        <f t="shared" si="669"/>
        <v>0</v>
      </c>
      <c r="T1308" s="123">
        <f t="shared" si="678"/>
        <v>8.5599999999999996E-2</v>
      </c>
      <c r="U1308" s="122">
        <f t="shared" si="659"/>
        <v>15</v>
      </c>
      <c r="V1308" s="122">
        <v>252</v>
      </c>
      <c r="W1308" s="121">
        <f t="shared" si="670"/>
        <v>1.0049008290000001</v>
      </c>
      <c r="X1308" s="114">
        <f t="shared" si="671"/>
        <v>3.38080026</v>
      </c>
      <c r="Y1308" s="114">
        <f t="shared" si="672"/>
        <v>0</v>
      </c>
      <c r="Z1308" s="126" t="str">
        <f t="shared" si="682"/>
        <v>A+J=</v>
      </c>
      <c r="AA1308" s="119">
        <f t="shared" si="683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3">
        <f t="shared" si="673"/>
        <v>45485</v>
      </c>
      <c r="B1309" s="114">
        <f t="shared" si="665"/>
        <v>693.59398124999996</v>
      </c>
      <c r="C1309" s="114">
        <f t="shared" si="679"/>
        <v>530.03427023999996</v>
      </c>
      <c r="D1309" s="115">
        <f t="shared" si="674"/>
        <v>6895.24</v>
      </c>
      <c r="E1309" s="116">
        <f t="shared" si="661"/>
        <v>6926.96</v>
      </c>
      <c r="F1309" s="117">
        <f t="shared" si="662"/>
        <v>45432</v>
      </c>
      <c r="G1309" s="118">
        <f t="shared" si="666"/>
        <v>4.600274972299756E-3</v>
      </c>
      <c r="H1309" s="119">
        <f t="shared" si="680"/>
        <v>45495</v>
      </c>
      <c r="I1309" s="119">
        <f t="shared" si="667"/>
        <v>45495</v>
      </c>
      <c r="J1309" s="120">
        <f t="shared" si="675"/>
        <v>22</v>
      </c>
      <c r="K1309" s="120">
        <f t="shared" si="663"/>
        <v>16</v>
      </c>
      <c r="L1309" s="8">
        <f t="shared" si="676"/>
        <v>1.0033435500000001</v>
      </c>
      <c r="M1309" s="121">
        <f t="shared" si="664"/>
        <v>1.0037996</v>
      </c>
      <c r="N1309" s="121">
        <f t="shared" si="658"/>
        <v>1.2974390120882588</v>
      </c>
      <c r="O1309" s="114">
        <f t="shared" si="660"/>
        <v>1.30177706</v>
      </c>
      <c r="P1309" s="114">
        <f t="shared" si="668"/>
        <v>689.98645400999999</v>
      </c>
      <c r="Q1309" s="11">
        <f t="shared" si="681"/>
        <v>0</v>
      </c>
      <c r="R1309" s="30">
        <f t="shared" si="677"/>
        <v>0</v>
      </c>
      <c r="S1309" s="8">
        <f t="shared" si="669"/>
        <v>0</v>
      </c>
      <c r="T1309" s="123">
        <f t="shared" si="678"/>
        <v>8.5599999999999996E-2</v>
      </c>
      <c r="U1309" s="122">
        <f t="shared" si="659"/>
        <v>16</v>
      </c>
      <c r="V1309" s="122">
        <v>252</v>
      </c>
      <c r="W1309" s="121">
        <f t="shared" si="670"/>
        <v>1.005228403</v>
      </c>
      <c r="X1309" s="114">
        <f t="shared" si="671"/>
        <v>3.60752724</v>
      </c>
      <c r="Y1309" s="114">
        <f t="shared" si="672"/>
        <v>0</v>
      </c>
      <c r="Z1309" s="126" t="str">
        <f t="shared" si="682"/>
        <v>A+J=</v>
      </c>
      <c r="AA1309" s="119">
        <f t="shared" si="683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3">
        <f t="shared" si="673"/>
        <v>45486</v>
      </c>
      <c r="B1310" s="114">
        <f t="shared" si="665"/>
        <v>693.96484520000001</v>
      </c>
      <c r="C1310" s="114">
        <f t="shared" si="679"/>
        <v>530.03427023999996</v>
      </c>
      <c r="D1310" s="115">
        <f t="shared" si="674"/>
        <v>6895.24</v>
      </c>
      <c r="E1310" s="116">
        <f t="shared" si="661"/>
        <v>6926.96</v>
      </c>
      <c r="F1310" s="117">
        <f t="shared" si="662"/>
        <v>45432</v>
      </c>
      <c r="G1310" s="118">
        <f t="shared" si="666"/>
        <v>4.600274972299756E-3</v>
      </c>
      <c r="H1310" s="119">
        <f t="shared" si="680"/>
        <v>45495</v>
      </c>
      <c r="I1310" s="119">
        <f t="shared" si="667"/>
        <v>45495</v>
      </c>
      <c r="J1310" s="120">
        <f t="shared" si="675"/>
        <v>22</v>
      </c>
      <c r="K1310" s="120">
        <f t="shared" si="663"/>
        <v>17</v>
      </c>
      <c r="L1310" s="8">
        <f t="shared" si="676"/>
        <v>1.0035529000000001</v>
      </c>
      <c r="M1310" s="121">
        <f t="shared" si="664"/>
        <v>1.0037996</v>
      </c>
      <c r="N1310" s="121">
        <f t="shared" si="658"/>
        <v>1.2974390120882588</v>
      </c>
      <c r="O1310" s="114">
        <f t="shared" si="660"/>
        <v>1.30204868</v>
      </c>
      <c r="P1310" s="114">
        <f t="shared" si="668"/>
        <v>690.13042192</v>
      </c>
      <c r="Q1310" s="11">
        <f t="shared" si="681"/>
        <v>0</v>
      </c>
      <c r="R1310" s="30">
        <f t="shared" si="677"/>
        <v>0</v>
      </c>
      <c r="S1310" s="8">
        <f t="shared" si="669"/>
        <v>0</v>
      </c>
      <c r="T1310" s="123">
        <f t="shared" si="678"/>
        <v>8.5599999999999996E-2</v>
      </c>
      <c r="U1310" s="122">
        <f t="shared" si="659"/>
        <v>17</v>
      </c>
      <c r="V1310" s="122">
        <v>252</v>
      </c>
      <c r="W1310" s="121">
        <f t="shared" si="670"/>
        <v>1.005556085</v>
      </c>
      <c r="X1310" s="114">
        <f t="shared" si="671"/>
        <v>3.8344232800000002</v>
      </c>
      <c r="Y1310" s="114">
        <f t="shared" si="672"/>
        <v>0</v>
      </c>
      <c r="Z1310" s="126" t="str">
        <f t="shared" si="682"/>
        <v>A+J=</v>
      </c>
      <c r="AA1310" s="119">
        <f t="shared" si="683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3">
        <f t="shared" si="673"/>
        <v>45487</v>
      </c>
      <c r="B1311" s="114">
        <f t="shared" si="665"/>
        <v>693.96484520000001</v>
      </c>
      <c r="C1311" s="114">
        <f t="shared" si="679"/>
        <v>530.03427023999996</v>
      </c>
      <c r="D1311" s="115">
        <f t="shared" si="674"/>
        <v>6895.24</v>
      </c>
      <c r="E1311" s="116">
        <f t="shared" si="661"/>
        <v>6926.96</v>
      </c>
      <c r="F1311" s="117">
        <f t="shared" si="662"/>
        <v>45432</v>
      </c>
      <c r="G1311" s="118">
        <f t="shared" si="666"/>
        <v>4.600274972299756E-3</v>
      </c>
      <c r="H1311" s="119">
        <f t="shared" si="680"/>
        <v>45495</v>
      </c>
      <c r="I1311" s="119">
        <f t="shared" si="667"/>
        <v>45495</v>
      </c>
      <c r="J1311" s="120">
        <f t="shared" si="675"/>
        <v>22</v>
      </c>
      <c r="K1311" s="120">
        <f t="shared" si="663"/>
        <v>17</v>
      </c>
      <c r="L1311" s="8">
        <f t="shared" si="676"/>
        <v>1.0035529000000001</v>
      </c>
      <c r="M1311" s="121">
        <f t="shared" si="664"/>
        <v>1.0037996</v>
      </c>
      <c r="N1311" s="121">
        <f t="shared" ref="N1311:N1374" si="684">IF(I1311&gt;I1310,N1310*M1311,N1310)</f>
        <v>1.2974390120882588</v>
      </c>
      <c r="O1311" s="114">
        <f t="shared" si="660"/>
        <v>1.30204868</v>
      </c>
      <c r="P1311" s="114">
        <f t="shared" si="668"/>
        <v>690.13042192</v>
      </c>
      <c r="Q1311" s="11">
        <f t="shared" si="681"/>
        <v>0</v>
      </c>
      <c r="R1311" s="30">
        <f t="shared" si="677"/>
        <v>0</v>
      </c>
      <c r="S1311" s="8">
        <f t="shared" si="669"/>
        <v>0</v>
      </c>
      <c r="T1311" s="123">
        <f t="shared" si="678"/>
        <v>8.5599999999999996E-2</v>
      </c>
      <c r="U1311" s="122">
        <f t="shared" si="659"/>
        <v>17</v>
      </c>
      <c r="V1311" s="122">
        <v>252</v>
      </c>
      <c r="W1311" s="121">
        <f t="shared" si="670"/>
        <v>1.005556085</v>
      </c>
      <c r="X1311" s="114">
        <f t="shared" si="671"/>
        <v>3.8344232800000002</v>
      </c>
      <c r="Y1311" s="114">
        <f t="shared" si="672"/>
        <v>0</v>
      </c>
      <c r="Z1311" s="126" t="str">
        <f t="shared" si="682"/>
        <v>A+J=</v>
      </c>
      <c r="AA1311" s="119">
        <f t="shared" si="683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3">
        <f t="shared" si="673"/>
        <v>45488</v>
      </c>
      <c r="B1312" s="114">
        <f t="shared" si="665"/>
        <v>693.96484520000001</v>
      </c>
      <c r="C1312" s="114">
        <f t="shared" si="679"/>
        <v>530.03427023999996</v>
      </c>
      <c r="D1312" s="115">
        <f t="shared" si="674"/>
        <v>6895.24</v>
      </c>
      <c r="E1312" s="116">
        <f t="shared" si="661"/>
        <v>6926.96</v>
      </c>
      <c r="F1312" s="117">
        <f t="shared" si="662"/>
        <v>45432</v>
      </c>
      <c r="G1312" s="118">
        <f t="shared" si="666"/>
        <v>4.600274972299756E-3</v>
      </c>
      <c r="H1312" s="119">
        <f t="shared" si="680"/>
        <v>45495</v>
      </c>
      <c r="I1312" s="119">
        <f t="shared" si="667"/>
        <v>45495</v>
      </c>
      <c r="J1312" s="120">
        <f t="shared" si="675"/>
        <v>22</v>
      </c>
      <c r="K1312" s="120">
        <f t="shared" si="663"/>
        <v>17</v>
      </c>
      <c r="L1312" s="8">
        <f t="shared" si="676"/>
        <v>1.0035529000000001</v>
      </c>
      <c r="M1312" s="121">
        <f t="shared" si="664"/>
        <v>1.0037996</v>
      </c>
      <c r="N1312" s="121">
        <f t="shared" si="684"/>
        <v>1.2974390120882588</v>
      </c>
      <c r="O1312" s="114">
        <f t="shared" si="660"/>
        <v>1.30204868</v>
      </c>
      <c r="P1312" s="114">
        <f t="shared" si="668"/>
        <v>690.13042192</v>
      </c>
      <c r="Q1312" s="11">
        <f t="shared" si="681"/>
        <v>0</v>
      </c>
      <c r="R1312" s="30">
        <f t="shared" si="677"/>
        <v>0</v>
      </c>
      <c r="S1312" s="8">
        <f t="shared" si="669"/>
        <v>0</v>
      </c>
      <c r="T1312" s="123">
        <f t="shared" si="678"/>
        <v>8.5599999999999996E-2</v>
      </c>
      <c r="U1312" s="122">
        <f t="shared" si="659"/>
        <v>17</v>
      </c>
      <c r="V1312" s="122">
        <v>252</v>
      </c>
      <c r="W1312" s="121">
        <f t="shared" si="670"/>
        <v>1.005556085</v>
      </c>
      <c r="X1312" s="114">
        <f t="shared" si="671"/>
        <v>3.8344232800000002</v>
      </c>
      <c r="Y1312" s="114">
        <f t="shared" si="672"/>
        <v>0</v>
      </c>
      <c r="Z1312" s="126" t="str">
        <f t="shared" si="682"/>
        <v>A+J=</v>
      </c>
      <c r="AA1312" s="119">
        <f t="shared" si="683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3">
        <f t="shared" si="673"/>
        <v>45489</v>
      </c>
      <c r="B1313" s="114">
        <f t="shared" si="665"/>
        <v>694.33590333000006</v>
      </c>
      <c r="C1313" s="114">
        <f t="shared" si="679"/>
        <v>530.03427023999996</v>
      </c>
      <c r="D1313" s="115">
        <f t="shared" si="674"/>
        <v>6895.24</v>
      </c>
      <c r="E1313" s="116">
        <f t="shared" si="661"/>
        <v>6926.96</v>
      </c>
      <c r="F1313" s="117">
        <f t="shared" si="662"/>
        <v>45432</v>
      </c>
      <c r="G1313" s="118">
        <f t="shared" si="666"/>
        <v>4.600274972299756E-3</v>
      </c>
      <c r="H1313" s="119">
        <f t="shared" si="680"/>
        <v>45495</v>
      </c>
      <c r="I1313" s="119">
        <f t="shared" si="667"/>
        <v>45495</v>
      </c>
      <c r="J1313" s="120">
        <f t="shared" si="675"/>
        <v>22</v>
      </c>
      <c r="K1313" s="120">
        <f t="shared" si="663"/>
        <v>18</v>
      </c>
      <c r="L1313" s="8">
        <f t="shared" si="676"/>
        <v>1.0037622900000001</v>
      </c>
      <c r="M1313" s="121">
        <f t="shared" si="664"/>
        <v>1.0037996</v>
      </c>
      <c r="N1313" s="121">
        <f t="shared" si="684"/>
        <v>1.2974390120882588</v>
      </c>
      <c r="O1313" s="114">
        <f t="shared" si="660"/>
        <v>1.30232035</v>
      </c>
      <c r="P1313" s="114">
        <f t="shared" si="668"/>
        <v>690.27441633000001</v>
      </c>
      <c r="Q1313" s="11">
        <f t="shared" si="681"/>
        <v>0</v>
      </c>
      <c r="R1313" s="30">
        <f t="shared" si="677"/>
        <v>0</v>
      </c>
      <c r="S1313" s="8">
        <f t="shared" si="669"/>
        <v>0</v>
      </c>
      <c r="T1313" s="123">
        <f t="shared" si="678"/>
        <v>8.5599999999999996E-2</v>
      </c>
      <c r="U1313" s="122">
        <f t="shared" si="659"/>
        <v>18</v>
      </c>
      <c r="V1313" s="122">
        <v>252</v>
      </c>
      <c r="W1313" s="121">
        <f t="shared" si="670"/>
        <v>1.0058838729999999</v>
      </c>
      <c r="X1313" s="114">
        <f t="shared" si="671"/>
        <v>4.0614869999999996</v>
      </c>
      <c r="Y1313" s="114">
        <f t="shared" si="672"/>
        <v>0</v>
      </c>
      <c r="Z1313" s="126" t="str">
        <f t="shared" si="682"/>
        <v>A+J=</v>
      </c>
      <c r="AA1313" s="119">
        <f t="shared" si="683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3">
        <f t="shared" si="673"/>
        <v>45490</v>
      </c>
      <c r="B1314" s="114">
        <f t="shared" si="665"/>
        <v>694.70715639000002</v>
      </c>
      <c r="C1314" s="114">
        <f t="shared" si="679"/>
        <v>530.03427023999996</v>
      </c>
      <c r="D1314" s="115">
        <f t="shared" si="674"/>
        <v>6895.24</v>
      </c>
      <c r="E1314" s="116">
        <f t="shared" si="661"/>
        <v>6926.96</v>
      </c>
      <c r="F1314" s="117">
        <f t="shared" si="662"/>
        <v>45432</v>
      </c>
      <c r="G1314" s="118">
        <f t="shared" si="666"/>
        <v>4.600274972299756E-3</v>
      </c>
      <c r="H1314" s="119">
        <f t="shared" si="680"/>
        <v>45495</v>
      </c>
      <c r="I1314" s="119">
        <f t="shared" si="667"/>
        <v>45495</v>
      </c>
      <c r="J1314" s="120">
        <f t="shared" si="675"/>
        <v>22</v>
      </c>
      <c r="K1314" s="120">
        <f t="shared" si="663"/>
        <v>19</v>
      </c>
      <c r="L1314" s="8">
        <f t="shared" si="676"/>
        <v>1.00397172</v>
      </c>
      <c r="M1314" s="121">
        <f t="shared" si="664"/>
        <v>1.0037996</v>
      </c>
      <c r="N1314" s="121">
        <f t="shared" si="684"/>
        <v>1.2974390120882588</v>
      </c>
      <c r="O1314" s="114">
        <f t="shared" si="660"/>
        <v>1.30259207</v>
      </c>
      <c r="P1314" s="114">
        <f t="shared" si="668"/>
        <v>690.41843724</v>
      </c>
      <c r="Q1314" s="11">
        <f t="shared" si="681"/>
        <v>0</v>
      </c>
      <c r="R1314" s="30">
        <f t="shared" si="677"/>
        <v>0</v>
      </c>
      <c r="S1314" s="8">
        <f t="shared" si="669"/>
        <v>0</v>
      </c>
      <c r="T1314" s="123">
        <f t="shared" si="678"/>
        <v>8.5599999999999996E-2</v>
      </c>
      <c r="U1314" s="122">
        <f t="shared" si="659"/>
        <v>19</v>
      </c>
      <c r="V1314" s="122">
        <v>252</v>
      </c>
      <c r="W1314" s="121">
        <f t="shared" si="670"/>
        <v>1.006211768</v>
      </c>
      <c r="X1314" s="114">
        <f t="shared" si="671"/>
        <v>4.2887191500000004</v>
      </c>
      <c r="Y1314" s="114">
        <f t="shared" si="672"/>
        <v>0</v>
      </c>
      <c r="Z1314" s="126" t="str">
        <f t="shared" si="682"/>
        <v>A+J=</v>
      </c>
      <c r="AA1314" s="119">
        <f t="shared" si="683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3">
        <f t="shared" si="673"/>
        <v>45491</v>
      </c>
      <c r="B1315" s="114">
        <f t="shared" si="665"/>
        <v>695.07860979999998</v>
      </c>
      <c r="C1315" s="114">
        <f t="shared" si="679"/>
        <v>530.03427023999996</v>
      </c>
      <c r="D1315" s="115">
        <f t="shared" si="674"/>
        <v>6895.24</v>
      </c>
      <c r="E1315" s="116">
        <f t="shared" si="661"/>
        <v>6926.96</v>
      </c>
      <c r="F1315" s="117">
        <f t="shared" si="662"/>
        <v>45432</v>
      </c>
      <c r="G1315" s="118">
        <f t="shared" si="666"/>
        <v>4.600274972299756E-3</v>
      </c>
      <c r="H1315" s="119">
        <f t="shared" si="680"/>
        <v>45495</v>
      </c>
      <c r="I1315" s="119">
        <f t="shared" si="667"/>
        <v>45495</v>
      </c>
      <c r="J1315" s="120">
        <f t="shared" si="675"/>
        <v>22</v>
      </c>
      <c r="K1315" s="120">
        <f t="shared" si="663"/>
        <v>20</v>
      </c>
      <c r="L1315" s="8">
        <f t="shared" si="676"/>
        <v>1.0041811899999999</v>
      </c>
      <c r="M1315" s="121">
        <f t="shared" si="664"/>
        <v>1.0037996</v>
      </c>
      <c r="N1315" s="121">
        <f t="shared" si="684"/>
        <v>1.2974390120882588</v>
      </c>
      <c r="O1315" s="114">
        <f t="shared" si="660"/>
        <v>1.30286385</v>
      </c>
      <c r="P1315" s="114">
        <f t="shared" si="668"/>
        <v>690.56248994999999</v>
      </c>
      <c r="Q1315" s="11">
        <f t="shared" si="681"/>
        <v>0</v>
      </c>
      <c r="R1315" s="30">
        <f t="shared" si="677"/>
        <v>0</v>
      </c>
      <c r="S1315" s="8">
        <f t="shared" si="669"/>
        <v>0</v>
      </c>
      <c r="T1315" s="123">
        <f t="shared" si="678"/>
        <v>8.5599999999999996E-2</v>
      </c>
      <c r="U1315" s="122">
        <f t="shared" si="659"/>
        <v>20</v>
      </c>
      <c r="V1315" s="122">
        <v>252</v>
      </c>
      <c r="W1315" s="121">
        <f t="shared" si="670"/>
        <v>1.0065397700000001</v>
      </c>
      <c r="X1315" s="114">
        <f t="shared" si="671"/>
        <v>4.5161198499999999</v>
      </c>
      <c r="Y1315" s="114">
        <f t="shared" si="672"/>
        <v>0</v>
      </c>
      <c r="Z1315" s="126" t="str">
        <f t="shared" si="682"/>
        <v>A+J=</v>
      </c>
      <c r="AA1315" s="119">
        <f t="shared" si="683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3">
        <f t="shared" si="673"/>
        <v>45492</v>
      </c>
      <c r="B1316" s="114">
        <f t="shared" si="665"/>
        <v>695.45026364</v>
      </c>
      <c r="C1316" s="114">
        <f t="shared" si="679"/>
        <v>530.03427023999996</v>
      </c>
      <c r="D1316" s="115">
        <f t="shared" si="674"/>
        <v>6895.24</v>
      </c>
      <c r="E1316" s="116">
        <f t="shared" si="661"/>
        <v>6926.96</v>
      </c>
      <c r="F1316" s="117">
        <f t="shared" si="662"/>
        <v>45432</v>
      </c>
      <c r="G1316" s="118">
        <f t="shared" si="666"/>
        <v>4.600274972299756E-3</v>
      </c>
      <c r="H1316" s="119">
        <f t="shared" si="680"/>
        <v>45495</v>
      </c>
      <c r="I1316" s="119">
        <f t="shared" si="667"/>
        <v>45495</v>
      </c>
      <c r="J1316" s="120">
        <f t="shared" si="675"/>
        <v>22</v>
      </c>
      <c r="K1316" s="120">
        <f t="shared" si="663"/>
        <v>21</v>
      </c>
      <c r="L1316" s="8">
        <f t="shared" si="676"/>
        <v>1.00439071</v>
      </c>
      <c r="M1316" s="121">
        <f t="shared" si="664"/>
        <v>1.0037996</v>
      </c>
      <c r="N1316" s="121">
        <f t="shared" si="684"/>
        <v>1.2974390120882588</v>
      </c>
      <c r="O1316" s="114">
        <f t="shared" si="660"/>
        <v>1.30313569</v>
      </c>
      <c r="P1316" s="114">
        <f t="shared" si="668"/>
        <v>690.70657446999996</v>
      </c>
      <c r="Q1316" s="11">
        <f t="shared" si="681"/>
        <v>0</v>
      </c>
      <c r="R1316" s="30">
        <f t="shared" si="677"/>
        <v>0</v>
      </c>
      <c r="S1316" s="8">
        <f t="shared" si="669"/>
        <v>0</v>
      </c>
      <c r="T1316" s="123">
        <f t="shared" si="678"/>
        <v>8.5599999999999996E-2</v>
      </c>
      <c r="U1316" s="122">
        <f t="shared" si="659"/>
        <v>21</v>
      </c>
      <c r="V1316" s="122">
        <v>252</v>
      </c>
      <c r="W1316" s="121">
        <f t="shared" si="670"/>
        <v>1.0068678790000001</v>
      </c>
      <c r="X1316" s="114">
        <f t="shared" si="671"/>
        <v>4.7436891699999997</v>
      </c>
      <c r="Y1316" s="114">
        <f t="shared" si="672"/>
        <v>0</v>
      </c>
      <c r="Z1316" s="126" t="str">
        <f t="shared" si="682"/>
        <v>A+J=</v>
      </c>
      <c r="AA1316" s="119">
        <f t="shared" si="683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3">
        <f t="shared" si="673"/>
        <v>45493</v>
      </c>
      <c r="B1317" s="114">
        <f t="shared" si="665"/>
        <v>695.82211265000001</v>
      </c>
      <c r="C1317" s="114">
        <f t="shared" si="679"/>
        <v>530.03427023999996</v>
      </c>
      <c r="D1317" s="115">
        <f t="shared" si="674"/>
        <v>6895.24</v>
      </c>
      <c r="E1317" s="116">
        <f t="shared" si="661"/>
        <v>6926.96</v>
      </c>
      <c r="F1317" s="117">
        <f t="shared" si="662"/>
        <v>45432</v>
      </c>
      <c r="G1317" s="118">
        <f t="shared" si="666"/>
        <v>4.600274972299756E-3</v>
      </c>
      <c r="H1317" s="119">
        <f t="shared" si="680"/>
        <v>45524</v>
      </c>
      <c r="I1317" s="119">
        <f t="shared" si="667"/>
        <v>45495</v>
      </c>
      <c r="J1317" s="120">
        <f t="shared" si="675"/>
        <v>22</v>
      </c>
      <c r="K1317" s="120">
        <f t="shared" si="663"/>
        <v>22</v>
      </c>
      <c r="L1317" s="8">
        <f t="shared" si="676"/>
        <v>1.0046002700000001</v>
      </c>
      <c r="M1317" s="121">
        <f t="shared" si="664"/>
        <v>1.0037996</v>
      </c>
      <c r="N1317" s="121">
        <f t="shared" si="684"/>
        <v>1.2974390120882588</v>
      </c>
      <c r="O1317" s="114">
        <f t="shared" si="660"/>
        <v>1.30340758</v>
      </c>
      <c r="P1317" s="114">
        <f t="shared" si="668"/>
        <v>690.85068549000005</v>
      </c>
      <c r="Q1317" s="11">
        <f t="shared" si="681"/>
        <v>0</v>
      </c>
      <c r="R1317" s="30">
        <f t="shared" si="677"/>
        <v>0</v>
      </c>
      <c r="S1317" s="8">
        <f t="shared" si="669"/>
        <v>0</v>
      </c>
      <c r="T1317" s="123">
        <f t="shared" si="678"/>
        <v>8.5599999999999996E-2</v>
      </c>
      <c r="U1317" s="122">
        <f t="shared" ref="U1317:U1380" si="685">IF(Q1316&gt;0,1,IF(K1317=K1316,U1316,U1316+1))</f>
        <v>22</v>
      </c>
      <c r="V1317" s="122">
        <v>252</v>
      </c>
      <c r="W1317" s="121">
        <f t="shared" si="670"/>
        <v>1.0071960950000001</v>
      </c>
      <c r="X1317" s="114">
        <f t="shared" si="671"/>
        <v>4.9714271600000002</v>
      </c>
      <c r="Y1317" s="114">
        <f t="shared" si="672"/>
        <v>0</v>
      </c>
      <c r="Z1317" s="126" t="str">
        <f t="shared" si="682"/>
        <v>A+J=</v>
      </c>
      <c r="AA1317" s="119">
        <f t="shared" si="683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3">
        <f t="shared" si="673"/>
        <v>45494</v>
      </c>
      <c r="B1318" s="114">
        <f t="shared" si="665"/>
        <v>695.82211265000001</v>
      </c>
      <c r="C1318" s="114">
        <f t="shared" si="679"/>
        <v>530.03427023999996</v>
      </c>
      <c r="D1318" s="115">
        <f t="shared" si="674"/>
        <v>6895.24</v>
      </c>
      <c r="E1318" s="116">
        <f t="shared" si="661"/>
        <v>6926.96</v>
      </c>
      <c r="F1318" s="117">
        <f t="shared" si="662"/>
        <v>45432</v>
      </c>
      <c r="G1318" s="118">
        <f t="shared" si="666"/>
        <v>4.600274972299756E-3</v>
      </c>
      <c r="H1318" s="119">
        <f t="shared" si="680"/>
        <v>45524</v>
      </c>
      <c r="I1318" s="119">
        <f t="shared" si="667"/>
        <v>45495</v>
      </c>
      <c r="J1318" s="120">
        <f t="shared" si="675"/>
        <v>22</v>
      </c>
      <c r="K1318" s="120">
        <f t="shared" si="663"/>
        <v>22</v>
      </c>
      <c r="L1318" s="8">
        <f t="shared" si="676"/>
        <v>1.0046002700000001</v>
      </c>
      <c r="M1318" s="121">
        <f t="shared" si="664"/>
        <v>1.0037996</v>
      </c>
      <c r="N1318" s="121">
        <f t="shared" si="684"/>
        <v>1.2974390120882588</v>
      </c>
      <c r="O1318" s="114">
        <f t="shared" si="660"/>
        <v>1.30340758</v>
      </c>
      <c r="P1318" s="114">
        <f t="shared" si="668"/>
        <v>690.85068549000005</v>
      </c>
      <c r="Q1318" s="11">
        <f t="shared" si="681"/>
        <v>0</v>
      </c>
      <c r="R1318" s="30">
        <f t="shared" si="677"/>
        <v>0</v>
      </c>
      <c r="S1318" s="8">
        <f t="shared" si="669"/>
        <v>0</v>
      </c>
      <c r="T1318" s="123">
        <f t="shared" si="678"/>
        <v>8.5599999999999996E-2</v>
      </c>
      <c r="U1318" s="122">
        <f t="shared" si="685"/>
        <v>22</v>
      </c>
      <c r="V1318" s="122">
        <v>252</v>
      </c>
      <c r="W1318" s="121">
        <f t="shared" si="670"/>
        <v>1.0071960950000001</v>
      </c>
      <c r="X1318" s="114">
        <f t="shared" si="671"/>
        <v>4.9714271600000002</v>
      </c>
      <c r="Y1318" s="114">
        <f t="shared" si="672"/>
        <v>0</v>
      </c>
      <c r="Z1318" s="126" t="str">
        <f t="shared" si="682"/>
        <v>A+J=</v>
      </c>
      <c r="AA1318" s="119">
        <f t="shared" si="683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3">
        <f t="shared" si="673"/>
        <v>45495</v>
      </c>
      <c r="B1319" s="114">
        <f t="shared" si="665"/>
        <v>695.82211265000001</v>
      </c>
      <c r="C1319" s="114">
        <f t="shared" si="679"/>
        <v>530.03427023999996</v>
      </c>
      <c r="D1319" s="115">
        <f t="shared" si="674"/>
        <v>6895.24</v>
      </c>
      <c r="E1319" s="116">
        <f t="shared" si="661"/>
        <v>6926.96</v>
      </c>
      <c r="F1319" s="117">
        <f t="shared" si="662"/>
        <v>45432</v>
      </c>
      <c r="G1319" s="118">
        <f t="shared" si="666"/>
        <v>4.600274972299756E-3</v>
      </c>
      <c r="H1319" s="119">
        <f t="shared" si="680"/>
        <v>45524</v>
      </c>
      <c r="I1319" s="119">
        <f t="shared" si="667"/>
        <v>45495</v>
      </c>
      <c r="J1319" s="120">
        <f t="shared" si="675"/>
        <v>22</v>
      </c>
      <c r="K1319" s="120">
        <f t="shared" si="663"/>
        <v>22</v>
      </c>
      <c r="L1319" s="8">
        <f t="shared" si="676"/>
        <v>1.0046002700000001</v>
      </c>
      <c r="M1319" s="121">
        <f t="shared" si="664"/>
        <v>1.0037996</v>
      </c>
      <c r="N1319" s="121">
        <f t="shared" si="684"/>
        <v>1.2974390120882588</v>
      </c>
      <c r="O1319" s="114">
        <f t="shared" si="660"/>
        <v>1.30340758</v>
      </c>
      <c r="P1319" s="114">
        <f t="shared" si="668"/>
        <v>690.85068549000005</v>
      </c>
      <c r="Q1319" s="11">
        <f t="shared" si="681"/>
        <v>43</v>
      </c>
      <c r="R1319" s="30">
        <f t="shared" si="677"/>
        <v>5.2136000000000002E-2</v>
      </c>
      <c r="S1319" s="8">
        <f t="shared" si="669"/>
        <v>36.018191330000001</v>
      </c>
      <c r="T1319" s="123">
        <f t="shared" si="678"/>
        <v>8.5599999999999996E-2</v>
      </c>
      <c r="U1319" s="122">
        <f t="shared" si="685"/>
        <v>22</v>
      </c>
      <c r="V1319" s="122">
        <v>252</v>
      </c>
      <c r="W1319" s="121">
        <f t="shared" si="670"/>
        <v>1.0071960950000001</v>
      </c>
      <c r="X1319" s="114">
        <f t="shared" si="671"/>
        <v>4.9714271600000002</v>
      </c>
      <c r="Y1319" s="114">
        <f t="shared" si="672"/>
        <v>40.989618489999998</v>
      </c>
      <c r="Z1319" s="126" t="str">
        <f t="shared" si="682"/>
        <v>A+J=</v>
      </c>
      <c r="AA1319" s="119">
        <f t="shared" si="683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3">
        <f t="shared" si="673"/>
        <v>45496</v>
      </c>
      <c r="B1320" s="114">
        <f t="shared" si="665"/>
        <v>655.11140340999998</v>
      </c>
      <c r="C1320" s="114">
        <f t="shared" si="679"/>
        <v>502.40040353000001</v>
      </c>
      <c r="D1320" s="115">
        <f t="shared" si="674"/>
        <v>6926.96</v>
      </c>
      <c r="E1320" s="116">
        <f t="shared" si="661"/>
        <v>6941.51</v>
      </c>
      <c r="F1320" s="117">
        <f t="shared" si="662"/>
        <v>45465</v>
      </c>
      <c r="G1320" s="118">
        <f t="shared" si="666"/>
        <v>2.1004885259912065E-3</v>
      </c>
      <c r="H1320" s="119">
        <f t="shared" si="680"/>
        <v>45524</v>
      </c>
      <c r="I1320" s="119">
        <f t="shared" si="667"/>
        <v>45524</v>
      </c>
      <c r="J1320" s="120">
        <f t="shared" si="675"/>
        <v>21</v>
      </c>
      <c r="K1320" s="120">
        <f t="shared" si="663"/>
        <v>1</v>
      </c>
      <c r="L1320" s="8">
        <f t="shared" si="676"/>
        <v>1.00009992</v>
      </c>
      <c r="M1320" s="121">
        <f t="shared" si="664"/>
        <v>1.0046002700000001</v>
      </c>
      <c r="N1320" s="121">
        <f t="shared" si="684"/>
        <v>1.3034075818523982</v>
      </c>
      <c r="O1320" s="114">
        <f t="shared" si="660"/>
        <v>1.3035378099999999</v>
      </c>
      <c r="P1320" s="114">
        <f t="shared" si="668"/>
        <v>654.89792176000003</v>
      </c>
      <c r="Q1320" s="11">
        <f t="shared" si="681"/>
        <v>0</v>
      </c>
      <c r="R1320" s="30">
        <f t="shared" si="677"/>
        <v>0</v>
      </c>
      <c r="S1320" s="8">
        <f t="shared" si="669"/>
        <v>0</v>
      </c>
      <c r="T1320" s="123">
        <f t="shared" si="678"/>
        <v>8.5599999999999996E-2</v>
      </c>
      <c r="U1320" s="122">
        <f t="shared" si="685"/>
        <v>1</v>
      </c>
      <c r="V1320" s="122">
        <v>252</v>
      </c>
      <c r="W1320" s="121">
        <f t="shared" si="670"/>
        <v>1.0003259769999999</v>
      </c>
      <c r="X1320" s="114">
        <f t="shared" si="671"/>
        <v>0.21348165</v>
      </c>
      <c r="Y1320" s="114">
        <f t="shared" si="672"/>
        <v>0</v>
      </c>
      <c r="Z1320" s="126" t="str">
        <f t="shared" si="682"/>
        <v>A+J=</v>
      </c>
      <c r="AA1320" s="119">
        <f t="shared" si="683"/>
        <v>45524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3">
        <f t="shared" si="673"/>
        <v>45497</v>
      </c>
      <c r="B1321" s="114">
        <f t="shared" si="665"/>
        <v>655.39043480999999</v>
      </c>
      <c r="C1321" s="114">
        <f t="shared" si="679"/>
        <v>502.40040353000001</v>
      </c>
      <c r="D1321" s="115">
        <f t="shared" si="674"/>
        <v>6926.96</v>
      </c>
      <c r="E1321" s="116">
        <f t="shared" si="661"/>
        <v>6941.51</v>
      </c>
      <c r="F1321" s="117">
        <f t="shared" si="662"/>
        <v>45465</v>
      </c>
      <c r="G1321" s="118">
        <f t="shared" si="666"/>
        <v>2.1004885259912065E-3</v>
      </c>
      <c r="H1321" s="119">
        <f t="shared" si="680"/>
        <v>45524</v>
      </c>
      <c r="I1321" s="119">
        <f t="shared" si="667"/>
        <v>45524</v>
      </c>
      <c r="J1321" s="120">
        <f t="shared" si="675"/>
        <v>21</v>
      </c>
      <c r="K1321" s="120">
        <f t="shared" si="663"/>
        <v>2</v>
      </c>
      <c r="L1321" s="8">
        <f t="shared" si="676"/>
        <v>1.00019985</v>
      </c>
      <c r="M1321" s="121">
        <f t="shared" si="664"/>
        <v>1.0046002700000001</v>
      </c>
      <c r="N1321" s="121">
        <f t="shared" si="684"/>
        <v>1.3034075818523982</v>
      </c>
      <c r="O1321" s="114">
        <f t="shared" ref="O1321:O1384" si="686">TRUNC(TRUNC((L1321*N1321),15),8)</f>
        <v>1.3036680599999999</v>
      </c>
      <c r="P1321" s="114">
        <f t="shared" si="668"/>
        <v>654.96335940999995</v>
      </c>
      <c r="Q1321" s="11">
        <f t="shared" si="681"/>
        <v>0</v>
      </c>
      <c r="R1321" s="30">
        <f t="shared" si="677"/>
        <v>0</v>
      </c>
      <c r="S1321" s="8">
        <f t="shared" si="669"/>
        <v>0</v>
      </c>
      <c r="T1321" s="123">
        <f t="shared" si="678"/>
        <v>8.5599999999999996E-2</v>
      </c>
      <c r="U1321" s="122">
        <f t="shared" si="685"/>
        <v>2</v>
      </c>
      <c r="V1321" s="122">
        <v>252</v>
      </c>
      <c r="W1321" s="121">
        <f t="shared" si="670"/>
        <v>1.00065206</v>
      </c>
      <c r="X1321" s="114">
        <f t="shared" si="671"/>
        <v>0.42707539999999999</v>
      </c>
      <c r="Y1321" s="114">
        <f t="shared" si="672"/>
        <v>0</v>
      </c>
      <c r="Z1321" s="126" t="str">
        <f t="shared" si="682"/>
        <v>A+J=</v>
      </c>
      <c r="AA1321" s="119">
        <f t="shared" si="683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3">
        <f t="shared" si="673"/>
        <v>45498</v>
      </c>
      <c r="B1322" s="114">
        <f t="shared" si="665"/>
        <v>655.66959406000001</v>
      </c>
      <c r="C1322" s="114">
        <f t="shared" si="679"/>
        <v>502.40040353000001</v>
      </c>
      <c r="D1322" s="115">
        <f t="shared" si="674"/>
        <v>6926.96</v>
      </c>
      <c r="E1322" s="116">
        <f t="shared" ref="E1322:E1385" si="687">IF($K1322=1,VLOOKUP($A1321,$AO$10:$AS$131,4),E1321)</f>
        <v>6941.51</v>
      </c>
      <c r="F1322" s="117">
        <f t="shared" ref="F1322:F1385" si="688">IF($K1322=1,VLOOKUP($A1321,$AO$10:$AS$131,5),F1321)</f>
        <v>45465</v>
      </c>
      <c r="G1322" s="118">
        <f t="shared" si="666"/>
        <v>2.1004885259912065E-3</v>
      </c>
      <c r="H1322" s="119">
        <f t="shared" si="680"/>
        <v>45524</v>
      </c>
      <c r="I1322" s="119">
        <f t="shared" si="667"/>
        <v>45524</v>
      </c>
      <c r="J1322" s="120">
        <f t="shared" si="675"/>
        <v>21</v>
      </c>
      <c r="K1322" s="120">
        <f t="shared" ref="K1322:K1385" si="689">(J1322-(NETWORKDAYS(A1322,I1322,AD$176:AD$502)-1))</f>
        <v>3</v>
      </c>
      <c r="L1322" s="8">
        <f t="shared" si="676"/>
        <v>1.0002998000000001</v>
      </c>
      <c r="M1322" s="121">
        <f t="shared" ref="M1322:M1385" si="690">IF(I1322&gt;I1321,L1321,M1321)</f>
        <v>1.0046002700000001</v>
      </c>
      <c r="N1322" s="121">
        <f t="shared" si="684"/>
        <v>1.3034075818523982</v>
      </c>
      <c r="O1322" s="114">
        <f t="shared" si="686"/>
        <v>1.3037983399999999</v>
      </c>
      <c r="P1322" s="114">
        <f t="shared" si="668"/>
        <v>655.02881213000001</v>
      </c>
      <c r="Q1322" s="11">
        <f t="shared" si="681"/>
        <v>0</v>
      </c>
      <c r="R1322" s="30">
        <f t="shared" si="677"/>
        <v>0</v>
      </c>
      <c r="S1322" s="8">
        <f t="shared" si="669"/>
        <v>0</v>
      </c>
      <c r="T1322" s="123">
        <f t="shared" si="678"/>
        <v>8.5599999999999996E-2</v>
      </c>
      <c r="U1322" s="122">
        <f t="shared" si="685"/>
        <v>3</v>
      </c>
      <c r="V1322" s="122">
        <v>252</v>
      </c>
      <c r="W1322" s="121">
        <f t="shared" si="670"/>
        <v>1.00097825</v>
      </c>
      <c r="X1322" s="114">
        <f t="shared" si="671"/>
        <v>0.64078193000000006</v>
      </c>
      <c r="Y1322" s="114">
        <f t="shared" si="672"/>
        <v>0</v>
      </c>
      <c r="Z1322" s="126" t="str">
        <f t="shared" si="682"/>
        <v>A+J=</v>
      </c>
      <c r="AA1322" s="119">
        <f t="shared" si="683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3">
        <f t="shared" si="673"/>
        <v>45499</v>
      </c>
      <c r="B1323" s="114">
        <f t="shared" si="665"/>
        <v>655.94886042000007</v>
      </c>
      <c r="C1323" s="114">
        <f t="shared" si="679"/>
        <v>502.40040353000001</v>
      </c>
      <c r="D1323" s="115">
        <f t="shared" si="674"/>
        <v>6926.96</v>
      </c>
      <c r="E1323" s="116">
        <f t="shared" si="687"/>
        <v>6941.51</v>
      </c>
      <c r="F1323" s="117">
        <f t="shared" si="688"/>
        <v>45465</v>
      </c>
      <c r="G1323" s="118">
        <f t="shared" si="666"/>
        <v>2.1004885259912065E-3</v>
      </c>
      <c r="H1323" s="119">
        <f t="shared" si="680"/>
        <v>45524</v>
      </c>
      <c r="I1323" s="119">
        <f t="shared" si="667"/>
        <v>45524</v>
      </c>
      <c r="J1323" s="120">
        <f t="shared" si="675"/>
        <v>21</v>
      </c>
      <c r="K1323" s="120">
        <f t="shared" si="689"/>
        <v>4</v>
      </c>
      <c r="L1323" s="8">
        <f t="shared" si="676"/>
        <v>1.0003997499999999</v>
      </c>
      <c r="M1323" s="121">
        <f t="shared" si="690"/>
        <v>1.0046002700000001</v>
      </c>
      <c r="N1323" s="121">
        <f t="shared" si="684"/>
        <v>1.3034075818523982</v>
      </c>
      <c r="O1323" s="114">
        <f t="shared" si="686"/>
        <v>1.30392861</v>
      </c>
      <c r="P1323" s="114">
        <f t="shared" si="668"/>
        <v>655.09425983000006</v>
      </c>
      <c r="Q1323" s="11">
        <f t="shared" si="681"/>
        <v>0</v>
      </c>
      <c r="R1323" s="30">
        <f t="shared" si="677"/>
        <v>0</v>
      </c>
      <c r="S1323" s="8">
        <f t="shared" si="669"/>
        <v>0</v>
      </c>
      <c r="T1323" s="123">
        <f t="shared" si="678"/>
        <v>8.5599999999999996E-2</v>
      </c>
      <c r="U1323" s="122">
        <f t="shared" si="685"/>
        <v>4</v>
      </c>
      <c r="V1323" s="122">
        <v>252</v>
      </c>
      <c r="W1323" s="121">
        <f t="shared" si="670"/>
        <v>1.0013045460000001</v>
      </c>
      <c r="X1323" s="114">
        <f t="shared" si="671"/>
        <v>0.85460058999999999</v>
      </c>
      <c r="Y1323" s="114">
        <f t="shared" si="672"/>
        <v>0</v>
      </c>
      <c r="Z1323" s="126" t="str">
        <f t="shared" si="682"/>
        <v>A+J=</v>
      </c>
      <c r="AA1323" s="119">
        <f t="shared" si="683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3">
        <f t="shared" si="673"/>
        <v>45500</v>
      </c>
      <c r="B1324" s="114">
        <f t="shared" si="665"/>
        <v>656.22824901000001</v>
      </c>
      <c r="C1324" s="114">
        <f t="shared" si="679"/>
        <v>502.40040353000001</v>
      </c>
      <c r="D1324" s="115">
        <f t="shared" si="674"/>
        <v>6926.96</v>
      </c>
      <c r="E1324" s="116">
        <f t="shared" si="687"/>
        <v>6941.51</v>
      </c>
      <c r="F1324" s="117">
        <f t="shared" si="688"/>
        <v>45465</v>
      </c>
      <c r="G1324" s="118">
        <f t="shared" si="666"/>
        <v>2.1004885259912065E-3</v>
      </c>
      <c r="H1324" s="119">
        <f t="shared" si="680"/>
        <v>45524</v>
      </c>
      <c r="I1324" s="119">
        <f t="shared" si="667"/>
        <v>45524</v>
      </c>
      <c r="J1324" s="120">
        <f t="shared" si="675"/>
        <v>21</v>
      </c>
      <c r="K1324" s="120">
        <f t="shared" si="689"/>
        <v>5</v>
      </c>
      <c r="L1324" s="8">
        <f t="shared" si="676"/>
        <v>1.0004997099999999</v>
      </c>
      <c r="M1324" s="121">
        <f t="shared" si="690"/>
        <v>1.0046002700000001</v>
      </c>
      <c r="N1324" s="121">
        <f t="shared" si="684"/>
        <v>1.3034075818523982</v>
      </c>
      <c r="O1324" s="114">
        <f t="shared" si="686"/>
        <v>1.3040589</v>
      </c>
      <c r="P1324" s="114">
        <f t="shared" si="668"/>
        <v>655.15971758000001</v>
      </c>
      <c r="Q1324" s="11">
        <f t="shared" si="681"/>
        <v>0</v>
      </c>
      <c r="R1324" s="30">
        <f t="shared" si="677"/>
        <v>0</v>
      </c>
      <c r="S1324" s="8">
        <f t="shared" si="669"/>
        <v>0</v>
      </c>
      <c r="T1324" s="123">
        <f t="shared" si="678"/>
        <v>8.5599999999999996E-2</v>
      </c>
      <c r="U1324" s="122">
        <f t="shared" si="685"/>
        <v>5</v>
      </c>
      <c r="V1324" s="122">
        <v>252</v>
      </c>
      <c r="W1324" s="121">
        <f t="shared" si="670"/>
        <v>1.0016309480000001</v>
      </c>
      <c r="X1324" s="114">
        <f t="shared" si="671"/>
        <v>1.0685314299999999</v>
      </c>
      <c r="Y1324" s="114">
        <f t="shared" si="672"/>
        <v>0</v>
      </c>
      <c r="Z1324" s="126" t="str">
        <f t="shared" si="682"/>
        <v>A+J=</v>
      </c>
      <c r="AA1324" s="119">
        <f t="shared" si="683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3">
        <f t="shared" si="673"/>
        <v>45501</v>
      </c>
      <c r="B1325" s="114">
        <f t="shared" si="665"/>
        <v>656.22824901000001</v>
      </c>
      <c r="C1325" s="114">
        <f t="shared" si="679"/>
        <v>502.40040353000001</v>
      </c>
      <c r="D1325" s="115">
        <f t="shared" si="674"/>
        <v>6926.96</v>
      </c>
      <c r="E1325" s="116">
        <f t="shared" si="687"/>
        <v>6941.51</v>
      </c>
      <c r="F1325" s="117">
        <f t="shared" si="688"/>
        <v>45465</v>
      </c>
      <c r="G1325" s="118">
        <f t="shared" si="666"/>
        <v>2.1004885259912065E-3</v>
      </c>
      <c r="H1325" s="119">
        <f t="shared" si="680"/>
        <v>45524</v>
      </c>
      <c r="I1325" s="119">
        <f t="shared" si="667"/>
        <v>45524</v>
      </c>
      <c r="J1325" s="120">
        <f t="shared" si="675"/>
        <v>21</v>
      </c>
      <c r="K1325" s="120">
        <f t="shared" si="689"/>
        <v>5</v>
      </c>
      <c r="L1325" s="8">
        <f t="shared" si="676"/>
        <v>1.0004997099999999</v>
      </c>
      <c r="M1325" s="121">
        <f t="shared" si="690"/>
        <v>1.0046002700000001</v>
      </c>
      <c r="N1325" s="121">
        <f t="shared" si="684"/>
        <v>1.3034075818523982</v>
      </c>
      <c r="O1325" s="114">
        <f t="shared" si="686"/>
        <v>1.3040589</v>
      </c>
      <c r="P1325" s="114">
        <f t="shared" si="668"/>
        <v>655.15971758000001</v>
      </c>
      <c r="Q1325" s="11">
        <f t="shared" si="681"/>
        <v>0</v>
      </c>
      <c r="R1325" s="30">
        <f t="shared" si="677"/>
        <v>0</v>
      </c>
      <c r="S1325" s="8">
        <f t="shared" si="669"/>
        <v>0</v>
      </c>
      <c r="T1325" s="123">
        <f t="shared" si="678"/>
        <v>8.5599999999999996E-2</v>
      </c>
      <c r="U1325" s="122">
        <f t="shared" si="685"/>
        <v>5</v>
      </c>
      <c r="V1325" s="122">
        <v>252</v>
      </c>
      <c r="W1325" s="121">
        <f t="shared" si="670"/>
        <v>1.0016309480000001</v>
      </c>
      <c r="X1325" s="114">
        <f t="shared" si="671"/>
        <v>1.0685314299999999</v>
      </c>
      <c r="Y1325" s="114">
        <f t="shared" si="672"/>
        <v>0</v>
      </c>
      <c r="Z1325" s="126" t="str">
        <f t="shared" si="682"/>
        <v>A+J=</v>
      </c>
      <c r="AA1325" s="119">
        <f t="shared" si="683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3">
        <f t="shared" si="673"/>
        <v>45502</v>
      </c>
      <c r="B1326" s="114">
        <f t="shared" si="665"/>
        <v>656.22824901000001</v>
      </c>
      <c r="C1326" s="114">
        <f t="shared" si="679"/>
        <v>502.40040353000001</v>
      </c>
      <c r="D1326" s="115">
        <f t="shared" si="674"/>
        <v>6926.96</v>
      </c>
      <c r="E1326" s="116">
        <f t="shared" si="687"/>
        <v>6941.51</v>
      </c>
      <c r="F1326" s="117">
        <f t="shared" si="688"/>
        <v>45465</v>
      </c>
      <c r="G1326" s="118">
        <f t="shared" si="666"/>
        <v>2.1004885259912065E-3</v>
      </c>
      <c r="H1326" s="119">
        <f t="shared" si="680"/>
        <v>45524</v>
      </c>
      <c r="I1326" s="119">
        <f t="shared" si="667"/>
        <v>45524</v>
      </c>
      <c r="J1326" s="120">
        <f t="shared" si="675"/>
        <v>21</v>
      </c>
      <c r="K1326" s="120">
        <f t="shared" si="689"/>
        <v>5</v>
      </c>
      <c r="L1326" s="8">
        <f t="shared" si="676"/>
        <v>1.0004997099999999</v>
      </c>
      <c r="M1326" s="121">
        <f t="shared" si="690"/>
        <v>1.0046002700000001</v>
      </c>
      <c r="N1326" s="121">
        <f t="shared" si="684"/>
        <v>1.3034075818523982</v>
      </c>
      <c r="O1326" s="114">
        <f t="shared" si="686"/>
        <v>1.3040589</v>
      </c>
      <c r="P1326" s="114">
        <f t="shared" si="668"/>
        <v>655.15971758000001</v>
      </c>
      <c r="Q1326" s="11">
        <f t="shared" si="681"/>
        <v>0</v>
      </c>
      <c r="R1326" s="30">
        <f t="shared" si="677"/>
        <v>0</v>
      </c>
      <c r="S1326" s="8">
        <f t="shared" si="669"/>
        <v>0</v>
      </c>
      <c r="T1326" s="123">
        <f t="shared" si="678"/>
        <v>8.5599999999999996E-2</v>
      </c>
      <c r="U1326" s="122">
        <f t="shared" si="685"/>
        <v>5</v>
      </c>
      <c r="V1326" s="122">
        <v>252</v>
      </c>
      <c r="W1326" s="121">
        <f t="shared" si="670"/>
        <v>1.0016309480000001</v>
      </c>
      <c r="X1326" s="114">
        <f t="shared" si="671"/>
        <v>1.0685314299999999</v>
      </c>
      <c r="Y1326" s="114">
        <f t="shared" si="672"/>
        <v>0</v>
      </c>
      <c r="Z1326" s="126" t="str">
        <f t="shared" si="682"/>
        <v>A+J=</v>
      </c>
      <c r="AA1326" s="119">
        <f t="shared" si="683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3">
        <f t="shared" si="673"/>
        <v>45503</v>
      </c>
      <c r="B1327" s="114">
        <f t="shared" si="665"/>
        <v>656.50775546</v>
      </c>
      <c r="C1327" s="114">
        <f t="shared" si="679"/>
        <v>502.40040353000001</v>
      </c>
      <c r="D1327" s="115">
        <f t="shared" si="674"/>
        <v>6926.96</v>
      </c>
      <c r="E1327" s="116">
        <f t="shared" si="687"/>
        <v>6941.51</v>
      </c>
      <c r="F1327" s="117">
        <f t="shared" si="688"/>
        <v>45465</v>
      </c>
      <c r="G1327" s="118">
        <f t="shared" si="666"/>
        <v>2.1004885259912065E-3</v>
      </c>
      <c r="H1327" s="119">
        <f t="shared" si="680"/>
        <v>45524</v>
      </c>
      <c r="I1327" s="119">
        <f t="shared" si="667"/>
        <v>45524</v>
      </c>
      <c r="J1327" s="120">
        <f t="shared" si="675"/>
        <v>21</v>
      </c>
      <c r="K1327" s="120">
        <f t="shared" si="689"/>
        <v>6</v>
      </c>
      <c r="L1327" s="8">
        <f t="shared" si="676"/>
        <v>1.0005996800000001</v>
      </c>
      <c r="M1327" s="121">
        <f t="shared" si="690"/>
        <v>1.0046002700000001</v>
      </c>
      <c r="N1327" s="121">
        <f t="shared" si="684"/>
        <v>1.3034075818523982</v>
      </c>
      <c r="O1327" s="114">
        <f t="shared" si="686"/>
        <v>1.3041891999999999</v>
      </c>
      <c r="P1327" s="114">
        <f t="shared" si="668"/>
        <v>655.22518034999996</v>
      </c>
      <c r="Q1327" s="11">
        <f t="shared" si="681"/>
        <v>0</v>
      </c>
      <c r="R1327" s="30">
        <f t="shared" si="677"/>
        <v>0</v>
      </c>
      <c r="S1327" s="8">
        <f t="shared" si="669"/>
        <v>0</v>
      </c>
      <c r="T1327" s="123">
        <f t="shared" si="678"/>
        <v>8.5599999999999996E-2</v>
      </c>
      <c r="U1327" s="122">
        <f t="shared" si="685"/>
        <v>6</v>
      </c>
      <c r="V1327" s="122">
        <v>252</v>
      </c>
      <c r="W1327" s="121">
        <f t="shared" si="670"/>
        <v>1.0019574570000001</v>
      </c>
      <c r="X1327" s="114">
        <f t="shared" si="671"/>
        <v>1.28257511</v>
      </c>
      <c r="Y1327" s="114">
        <f t="shared" si="672"/>
        <v>0</v>
      </c>
      <c r="Z1327" s="126" t="str">
        <f t="shared" si="682"/>
        <v>A+J=</v>
      </c>
      <c r="AA1327" s="119">
        <f t="shared" si="683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3">
        <f t="shared" si="673"/>
        <v>45504</v>
      </c>
      <c r="B1328" s="114">
        <f t="shared" si="665"/>
        <v>656.78738924000004</v>
      </c>
      <c r="C1328" s="114">
        <f t="shared" si="679"/>
        <v>502.40040353000001</v>
      </c>
      <c r="D1328" s="115">
        <f t="shared" si="674"/>
        <v>6926.96</v>
      </c>
      <c r="E1328" s="116">
        <f t="shared" si="687"/>
        <v>6941.51</v>
      </c>
      <c r="F1328" s="117">
        <f t="shared" si="688"/>
        <v>45465</v>
      </c>
      <c r="G1328" s="118">
        <f t="shared" si="666"/>
        <v>2.1004885259912065E-3</v>
      </c>
      <c r="H1328" s="119">
        <f t="shared" si="680"/>
        <v>45524</v>
      </c>
      <c r="I1328" s="119">
        <f t="shared" si="667"/>
        <v>45524</v>
      </c>
      <c r="J1328" s="120">
        <f t="shared" si="675"/>
        <v>21</v>
      </c>
      <c r="K1328" s="120">
        <f t="shared" si="689"/>
        <v>7</v>
      </c>
      <c r="L1328" s="8">
        <f t="shared" si="676"/>
        <v>1.0006996699999999</v>
      </c>
      <c r="M1328" s="121">
        <f t="shared" si="690"/>
        <v>1.0046002700000001</v>
      </c>
      <c r="N1328" s="121">
        <f t="shared" si="684"/>
        <v>1.3034075818523982</v>
      </c>
      <c r="O1328" s="114">
        <f t="shared" si="686"/>
        <v>1.3043195299999999</v>
      </c>
      <c r="P1328" s="114">
        <f t="shared" si="668"/>
        <v>655.29065820000005</v>
      </c>
      <c r="Q1328" s="11">
        <f t="shared" si="681"/>
        <v>0</v>
      </c>
      <c r="R1328" s="30">
        <f t="shared" si="677"/>
        <v>0</v>
      </c>
      <c r="S1328" s="8">
        <f t="shared" si="669"/>
        <v>0</v>
      </c>
      <c r="T1328" s="123">
        <f t="shared" si="678"/>
        <v>8.5599999999999996E-2</v>
      </c>
      <c r="U1328" s="122">
        <f t="shared" si="685"/>
        <v>7</v>
      </c>
      <c r="V1328" s="122">
        <v>252</v>
      </c>
      <c r="W1328" s="121">
        <f t="shared" si="670"/>
        <v>1.0022840719999999</v>
      </c>
      <c r="X1328" s="114">
        <f t="shared" si="671"/>
        <v>1.49673104</v>
      </c>
      <c r="Y1328" s="114">
        <f t="shared" si="672"/>
        <v>0</v>
      </c>
      <c r="Z1328" s="126" t="str">
        <f t="shared" si="682"/>
        <v>A+J=</v>
      </c>
      <c r="AA1328" s="119">
        <f t="shared" si="683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3">
        <f t="shared" si="673"/>
        <v>45505</v>
      </c>
      <c r="B1329" s="114">
        <f t="shared" si="665"/>
        <v>657.06713590000004</v>
      </c>
      <c r="C1329" s="114">
        <f t="shared" si="679"/>
        <v>502.40040353000001</v>
      </c>
      <c r="D1329" s="115">
        <f t="shared" si="674"/>
        <v>6926.96</v>
      </c>
      <c r="E1329" s="116">
        <f t="shared" si="687"/>
        <v>6941.51</v>
      </c>
      <c r="F1329" s="117">
        <f t="shared" si="688"/>
        <v>45465</v>
      </c>
      <c r="G1329" s="118">
        <f t="shared" si="666"/>
        <v>2.1004885259912065E-3</v>
      </c>
      <c r="H1329" s="119">
        <f t="shared" si="680"/>
        <v>45524</v>
      </c>
      <c r="I1329" s="119">
        <f t="shared" si="667"/>
        <v>45524</v>
      </c>
      <c r="J1329" s="120">
        <f t="shared" si="675"/>
        <v>21</v>
      </c>
      <c r="K1329" s="120">
        <f t="shared" si="689"/>
        <v>8</v>
      </c>
      <c r="L1329" s="8">
        <f t="shared" si="676"/>
        <v>1.00079966</v>
      </c>
      <c r="M1329" s="121">
        <f t="shared" si="690"/>
        <v>1.0046002700000001</v>
      </c>
      <c r="N1329" s="121">
        <f t="shared" si="684"/>
        <v>1.3034075818523982</v>
      </c>
      <c r="O1329" s="114">
        <f t="shared" si="686"/>
        <v>1.3044498600000001</v>
      </c>
      <c r="P1329" s="114">
        <f t="shared" si="668"/>
        <v>655.35613604000002</v>
      </c>
      <c r="Q1329" s="11">
        <f t="shared" si="681"/>
        <v>0</v>
      </c>
      <c r="R1329" s="30">
        <f t="shared" si="677"/>
        <v>0</v>
      </c>
      <c r="S1329" s="8">
        <f t="shared" si="669"/>
        <v>0</v>
      </c>
      <c r="T1329" s="123">
        <f t="shared" si="678"/>
        <v>8.5599999999999996E-2</v>
      </c>
      <c r="U1329" s="122">
        <f t="shared" si="685"/>
        <v>8</v>
      </c>
      <c r="V1329" s="122">
        <v>252</v>
      </c>
      <c r="W1329" s="121">
        <f t="shared" si="670"/>
        <v>1.002610794</v>
      </c>
      <c r="X1329" s="114">
        <f t="shared" si="671"/>
        <v>1.71099986</v>
      </c>
      <c r="Y1329" s="114">
        <f t="shared" si="672"/>
        <v>0</v>
      </c>
      <c r="Z1329" s="126" t="str">
        <f t="shared" si="682"/>
        <v>A+J=</v>
      </c>
      <c r="AA1329" s="119">
        <f t="shared" si="683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3">
        <f t="shared" si="673"/>
        <v>45506</v>
      </c>
      <c r="B1330" s="114">
        <f t="shared" si="665"/>
        <v>657.34699986999999</v>
      </c>
      <c r="C1330" s="114">
        <f t="shared" si="679"/>
        <v>502.40040353000001</v>
      </c>
      <c r="D1330" s="115">
        <f t="shared" si="674"/>
        <v>6926.96</v>
      </c>
      <c r="E1330" s="116">
        <f t="shared" si="687"/>
        <v>6941.51</v>
      </c>
      <c r="F1330" s="117">
        <f t="shared" si="688"/>
        <v>45465</v>
      </c>
      <c r="G1330" s="118">
        <f t="shared" si="666"/>
        <v>2.1004885259912065E-3</v>
      </c>
      <c r="H1330" s="119">
        <f t="shared" si="680"/>
        <v>45524</v>
      </c>
      <c r="I1330" s="119">
        <f t="shared" si="667"/>
        <v>45524</v>
      </c>
      <c r="J1330" s="120">
        <f t="shared" si="675"/>
        <v>21</v>
      </c>
      <c r="K1330" s="120">
        <f t="shared" si="689"/>
        <v>9</v>
      </c>
      <c r="L1330" s="8">
        <f t="shared" si="676"/>
        <v>1.00089966</v>
      </c>
      <c r="M1330" s="121">
        <f t="shared" si="690"/>
        <v>1.0046002700000001</v>
      </c>
      <c r="N1330" s="121">
        <f t="shared" si="684"/>
        <v>1.3034075818523982</v>
      </c>
      <c r="O1330" s="114">
        <f t="shared" si="686"/>
        <v>1.3045802</v>
      </c>
      <c r="P1330" s="114">
        <f t="shared" si="668"/>
        <v>655.42161891000001</v>
      </c>
      <c r="Q1330" s="11">
        <f t="shared" si="681"/>
        <v>0</v>
      </c>
      <c r="R1330" s="30">
        <f t="shared" si="677"/>
        <v>0</v>
      </c>
      <c r="S1330" s="8">
        <f t="shared" si="669"/>
        <v>0</v>
      </c>
      <c r="T1330" s="123">
        <f t="shared" si="678"/>
        <v>8.5599999999999996E-2</v>
      </c>
      <c r="U1330" s="122">
        <f t="shared" si="685"/>
        <v>9</v>
      </c>
      <c r="V1330" s="122">
        <v>252</v>
      </c>
      <c r="W1330" s="121">
        <f t="shared" si="670"/>
        <v>1.0029376219999999</v>
      </c>
      <c r="X1330" s="114">
        <f t="shared" si="671"/>
        <v>1.92538096</v>
      </c>
      <c r="Y1330" s="114">
        <f t="shared" si="672"/>
        <v>0</v>
      </c>
      <c r="Z1330" s="126" t="str">
        <f t="shared" si="682"/>
        <v>A+J=</v>
      </c>
      <c r="AA1330" s="119">
        <f t="shared" si="683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3">
        <f t="shared" si="673"/>
        <v>45507</v>
      </c>
      <c r="B1331" s="114">
        <f t="shared" si="665"/>
        <v>657.62699125000006</v>
      </c>
      <c r="C1331" s="114">
        <f t="shared" si="679"/>
        <v>502.40040353000001</v>
      </c>
      <c r="D1331" s="115">
        <f t="shared" si="674"/>
        <v>6926.96</v>
      </c>
      <c r="E1331" s="116">
        <f t="shared" si="687"/>
        <v>6941.51</v>
      </c>
      <c r="F1331" s="117">
        <f t="shared" si="688"/>
        <v>45465</v>
      </c>
      <c r="G1331" s="118">
        <f t="shared" si="666"/>
        <v>2.1004885259912065E-3</v>
      </c>
      <c r="H1331" s="119">
        <f t="shared" si="680"/>
        <v>45524</v>
      </c>
      <c r="I1331" s="119">
        <f t="shared" si="667"/>
        <v>45524</v>
      </c>
      <c r="J1331" s="120">
        <f t="shared" si="675"/>
        <v>21</v>
      </c>
      <c r="K1331" s="120">
        <f t="shared" si="689"/>
        <v>10</v>
      </c>
      <c r="L1331" s="8">
        <f t="shared" si="676"/>
        <v>1.0009996800000001</v>
      </c>
      <c r="M1331" s="121">
        <f t="shared" si="690"/>
        <v>1.0046002700000001</v>
      </c>
      <c r="N1331" s="121">
        <f t="shared" si="684"/>
        <v>1.3034075818523982</v>
      </c>
      <c r="O1331" s="114">
        <f t="shared" si="686"/>
        <v>1.3047105699999999</v>
      </c>
      <c r="P1331" s="114">
        <f t="shared" si="668"/>
        <v>655.48711685000001</v>
      </c>
      <c r="Q1331" s="11">
        <f t="shared" si="681"/>
        <v>0</v>
      </c>
      <c r="R1331" s="30">
        <f t="shared" si="677"/>
        <v>0</v>
      </c>
      <c r="S1331" s="8">
        <f t="shared" si="669"/>
        <v>0</v>
      </c>
      <c r="T1331" s="123">
        <f t="shared" si="678"/>
        <v>8.5599999999999996E-2</v>
      </c>
      <c r="U1331" s="122">
        <f t="shared" si="685"/>
        <v>10</v>
      </c>
      <c r="V1331" s="122">
        <v>252</v>
      </c>
      <c r="W1331" s="121">
        <f t="shared" si="670"/>
        <v>1.003264556</v>
      </c>
      <c r="X1331" s="114">
        <f t="shared" si="671"/>
        <v>2.1398744000000001</v>
      </c>
      <c r="Y1331" s="114">
        <f t="shared" si="672"/>
        <v>0</v>
      </c>
      <c r="Z1331" s="126" t="str">
        <f t="shared" si="682"/>
        <v>A+J=</v>
      </c>
      <c r="AA1331" s="119">
        <f t="shared" si="683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3">
        <f t="shared" si="673"/>
        <v>45508</v>
      </c>
      <c r="B1332" s="114">
        <f t="shared" si="665"/>
        <v>657.62699125000006</v>
      </c>
      <c r="C1332" s="114">
        <f t="shared" si="679"/>
        <v>502.40040353000001</v>
      </c>
      <c r="D1332" s="115">
        <f t="shared" si="674"/>
        <v>6926.96</v>
      </c>
      <c r="E1332" s="116">
        <f t="shared" si="687"/>
        <v>6941.51</v>
      </c>
      <c r="F1332" s="117">
        <f t="shared" si="688"/>
        <v>45465</v>
      </c>
      <c r="G1332" s="118">
        <f t="shared" si="666"/>
        <v>2.1004885259912065E-3</v>
      </c>
      <c r="H1332" s="119">
        <f t="shared" si="680"/>
        <v>45524</v>
      </c>
      <c r="I1332" s="119">
        <f t="shared" si="667"/>
        <v>45524</v>
      </c>
      <c r="J1332" s="120">
        <f t="shared" si="675"/>
        <v>21</v>
      </c>
      <c r="K1332" s="120">
        <f t="shared" si="689"/>
        <v>10</v>
      </c>
      <c r="L1332" s="8">
        <f t="shared" si="676"/>
        <v>1.0009996800000001</v>
      </c>
      <c r="M1332" s="121">
        <f t="shared" si="690"/>
        <v>1.0046002700000001</v>
      </c>
      <c r="N1332" s="121">
        <f t="shared" si="684"/>
        <v>1.3034075818523982</v>
      </c>
      <c r="O1332" s="114">
        <f t="shared" si="686"/>
        <v>1.3047105699999999</v>
      </c>
      <c r="P1332" s="114">
        <f t="shared" si="668"/>
        <v>655.48711685000001</v>
      </c>
      <c r="Q1332" s="11">
        <f t="shared" si="681"/>
        <v>0</v>
      </c>
      <c r="R1332" s="30">
        <f t="shared" si="677"/>
        <v>0</v>
      </c>
      <c r="S1332" s="8">
        <f t="shared" si="669"/>
        <v>0</v>
      </c>
      <c r="T1332" s="123">
        <f t="shared" si="678"/>
        <v>8.5599999999999996E-2</v>
      </c>
      <c r="U1332" s="122">
        <f t="shared" si="685"/>
        <v>10</v>
      </c>
      <c r="V1332" s="122">
        <v>252</v>
      </c>
      <c r="W1332" s="121">
        <f t="shared" si="670"/>
        <v>1.003264556</v>
      </c>
      <c r="X1332" s="114">
        <f t="shared" si="671"/>
        <v>2.1398744000000001</v>
      </c>
      <c r="Y1332" s="114">
        <f t="shared" si="672"/>
        <v>0</v>
      </c>
      <c r="Z1332" s="126" t="str">
        <f t="shared" si="682"/>
        <v>A+J=</v>
      </c>
      <c r="AA1332" s="119">
        <f t="shared" si="683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3">
        <f t="shared" si="673"/>
        <v>45509</v>
      </c>
      <c r="B1333" s="114">
        <f t="shared" si="665"/>
        <v>657.62699125000006</v>
      </c>
      <c r="C1333" s="114">
        <f t="shared" si="679"/>
        <v>502.40040353000001</v>
      </c>
      <c r="D1333" s="115">
        <f t="shared" si="674"/>
        <v>6926.96</v>
      </c>
      <c r="E1333" s="116">
        <f t="shared" si="687"/>
        <v>6941.51</v>
      </c>
      <c r="F1333" s="117">
        <f t="shared" si="688"/>
        <v>45465</v>
      </c>
      <c r="G1333" s="118">
        <f t="shared" si="666"/>
        <v>2.1004885259912065E-3</v>
      </c>
      <c r="H1333" s="119">
        <f t="shared" si="680"/>
        <v>45524</v>
      </c>
      <c r="I1333" s="119">
        <f t="shared" si="667"/>
        <v>45524</v>
      </c>
      <c r="J1333" s="120">
        <f t="shared" si="675"/>
        <v>21</v>
      </c>
      <c r="K1333" s="120">
        <f t="shared" si="689"/>
        <v>10</v>
      </c>
      <c r="L1333" s="8">
        <f t="shared" si="676"/>
        <v>1.0009996800000001</v>
      </c>
      <c r="M1333" s="121">
        <f t="shared" si="690"/>
        <v>1.0046002700000001</v>
      </c>
      <c r="N1333" s="121">
        <f t="shared" si="684"/>
        <v>1.3034075818523982</v>
      </c>
      <c r="O1333" s="114">
        <f t="shared" si="686"/>
        <v>1.3047105699999999</v>
      </c>
      <c r="P1333" s="114">
        <f t="shared" si="668"/>
        <v>655.48711685000001</v>
      </c>
      <c r="Q1333" s="11">
        <f t="shared" si="681"/>
        <v>0</v>
      </c>
      <c r="R1333" s="30">
        <f t="shared" si="677"/>
        <v>0</v>
      </c>
      <c r="S1333" s="8">
        <f t="shared" si="669"/>
        <v>0</v>
      </c>
      <c r="T1333" s="123">
        <f t="shared" si="678"/>
        <v>8.5599999999999996E-2</v>
      </c>
      <c r="U1333" s="122">
        <f t="shared" si="685"/>
        <v>10</v>
      </c>
      <c r="V1333" s="122">
        <v>252</v>
      </c>
      <c r="W1333" s="121">
        <f t="shared" si="670"/>
        <v>1.003264556</v>
      </c>
      <c r="X1333" s="114">
        <f t="shared" si="671"/>
        <v>2.1398744000000001</v>
      </c>
      <c r="Y1333" s="114">
        <f t="shared" si="672"/>
        <v>0</v>
      </c>
      <c r="Z1333" s="126" t="str">
        <f t="shared" si="682"/>
        <v>A+J=</v>
      </c>
      <c r="AA1333" s="119">
        <f t="shared" si="683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3">
        <f t="shared" si="673"/>
        <v>45510</v>
      </c>
      <c r="B1334" s="114">
        <f t="shared" si="665"/>
        <v>657.90709120999998</v>
      </c>
      <c r="C1334" s="114">
        <f t="shared" si="679"/>
        <v>502.40040353000001</v>
      </c>
      <c r="D1334" s="115">
        <f t="shared" si="674"/>
        <v>6926.96</v>
      </c>
      <c r="E1334" s="116">
        <f t="shared" si="687"/>
        <v>6941.51</v>
      </c>
      <c r="F1334" s="117">
        <f t="shared" si="688"/>
        <v>45465</v>
      </c>
      <c r="G1334" s="118">
        <f t="shared" si="666"/>
        <v>2.1004885259912065E-3</v>
      </c>
      <c r="H1334" s="119">
        <f t="shared" si="680"/>
        <v>45524</v>
      </c>
      <c r="I1334" s="119">
        <f t="shared" si="667"/>
        <v>45524</v>
      </c>
      <c r="J1334" s="120">
        <f t="shared" si="675"/>
        <v>21</v>
      </c>
      <c r="K1334" s="120">
        <f t="shared" si="689"/>
        <v>11</v>
      </c>
      <c r="L1334" s="8">
        <f t="shared" si="676"/>
        <v>1.0010996999999999</v>
      </c>
      <c r="M1334" s="121">
        <f t="shared" si="690"/>
        <v>1.0046002700000001</v>
      </c>
      <c r="N1334" s="121">
        <f t="shared" si="684"/>
        <v>1.3034075818523982</v>
      </c>
      <c r="O1334" s="114">
        <f t="shared" si="686"/>
        <v>1.3048409299999999</v>
      </c>
      <c r="P1334" s="114">
        <f t="shared" si="668"/>
        <v>655.55260977</v>
      </c>
      <c r="Q1334" s="11">
        <f t="shared" si="681"/>
        <v>0</v>
      </c>
      <c r="R1334" s="30">
        <f t="shared" si="677"/>
        <v>0</v>
      </c>
      <c r="S1334" s="8">
        <f t="shared" si="669"/>
        <v>0</v>
      </c>
      <c r="T1334" s="123">
        <f t="shared" si="678"/>
        <v>8.5599999999999996E-2</v>
      </c>
      <c r="U1334" s="122">
        <f t="shared" si="685"/>
        <v>11</v>
      </c>
      <c r="V1334" s="122">
        <v>252</v>
      </c>
      <c r="W1334" s="121">
        <f t="shared" si="670"/>
        <v>1.0035915980000001</v>
      </c>
      <c r="X1334" s="114">
        <f t="shared" si="671"/>
        <v>2.3544814399999998</v>
      </c>
      <c r="Y1334" s="114">
        <f t="shared" si="672"/>
        <v>0</v>
      </c>
      <c r="Z1334" s="126" t="str">
        <f t="shared" si="682"/>
        <v>A+J=</v>
      </c>
      <c r="AA1334" s="119">
        <f t="shared" si="683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3">
        <f t="shared" si="673"/>
        <v>45511</v>
      </c>
      <c r="B1335" s="114">
        <f t="shared" si="665"/>
        <v>658.18731292999996</v>
      </c>
      <c r="C1335" s="114">
        <f t="shared" si="679"/>
        <v>502.40040353000001</v>
      </c>
      <c r="D1335" s="115">
        <f t="shared" si="674"/>
        <v>6926.96</v>
      </c>
      <c r="E1335" s="116">
        <f t="shared" si="687"/>
        <v>6941.51</v>
      </c>
      <c r="F1335" s="117">
        <f t="shared" si="688"/>
        <v>45465</v>
      </c>
      <c r="G1335" s="118">
        <f t="shared" si="666"/>
        <v>2.1004885259912065E-3</v>
      </c>
      <c r="H1335" s="119">
        <f t="shared" si="680"/>
        <v>45524</v>
      </c>
      <c r="I1335" s="119">
        <f t="shared" si="667"/>
        <v>45524</v>
      </c>
      <c r="J1335" s="120">
        <f t="shared" si="675"/>
        <v>21</v>
      </c>
      <c r="K1335" s="120">
        <f t="shared" si="689"/>
        <v>12</v>
      </c>
      <c r="L1335" s="8">
        <f t="shared" si="676"/>
        <v>1.00119973</v>
      </c>
      <c r="M1335" s="121">
        <f t="shared" si="690"/>
        <v>1.0046002700000001</v>
      </c>
      <c r="N1335" s="121">
        <f t="shared" si="684"/>
        <v>1.3034075818523982</v>
      </c>
      <c r="O1335" s="114">
        <f t="shared" si="686"/>
        <v>1.30497131</v>
      </c>
      <c r="P1335" s="114">
        <f t="shared" si="668"/>
        <v>655.61811273000001</v>
      </c>
      <c r="Q1335" s="11">
        <f t="shared" si="681"/>
        <v>0</v>
      </c>
      <c r="R1335" s="30">
        <f t="shared" si="677"/>
        <v>0</v>
      </c>
      <c r="S1335" s="8">
        <f t="shared" si="669"/>
        <v>0</v>
      </c>
      <c r="T1335" s="123">
        <f t="shared" si="678"/>
        <v>8.5599999999999996E-2</v>
      </c>
      <c r="U1335" s="122">
        <f t="shared" si="685"/>
        <v>12</v>
      </c>
      <c r="V1335" s="122">
        <v>252</v>
      </c>
      <c r="W1335" s="121">
        <f t="shared" si="670"/>
        <v>1.003918745</v>
      </c>
      <c r="X1335" s="114">
        <f t="shared" si="671"/>
        <v>2.5692002</v>
      </c>
      <c r="Y1335" s="114">
        <f t="shared" si="672"/>
        <v>0</v>
      </c>
      <c r="Z1335" s="126" t="str">
        <f t="shared" si="682"/>
        <v>A+J=</v>
      </c>
      <c r="AA1335" s="119">
        <f t="shared" si="683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3">
        <f t="shared" si="673"/>
        <v>45512</v>
      </c>
      <c r="B1336" s="114">
        <f t="shared" si="665"/>
        <v>658.46766346000004</v>
      </c>
      <c r="C1336" s="114">
        <f t="shared" si="679"/>
        <v>502.40040353000001</v>
      </c>
      <c r="D1336" s="115">
        <f t="shared" si="674"/>
        <v>6926.96</v>
      </c>
      <c r="E1336" s="116">
        <f t="shared" si="687"/>
        <v>6941.51</v>
      </c>
      <c r="F1336" s="117">
        <f t="shared" si="688"/>
        <v>45465</v>
      </c>
      <c r="G1336" s="118">
        <f t="shared" si="666"/>
        <v>2.1004885259912065E-3</v>
      </c>
      <c r="H1336" s="119">
        <f t="shared" si="680"/>
        <v>45524</v>
      </c>
      <c r="I1336" s="119">
        <f t="shared" si="667"/>
        <v>45524</v>
      </c>
      <c r="J1336" s="120">
        <f t="shared" si="675"/>
        <v>21</v>
      </c>
      <c r="K1336" s="120">
        <f t="shared" si="689"/>
        <v>13</v>
      </c>
      <c r="L1336" s="8">
        <f t="shared" si="676"/>
        <v>1.0012997800000001</v>
      </c>
      <c r="M1336" s="121">
        <f t="shared" si="690"/>
        <v>1.0046002700000001</v>
      </c>
      <c r="N1336" s="121">
        <f t="shared" si="684"/>
        <v>1.3034075818523982</v>
      </c>
      <c r="O1336" s="114">
        <f t="shared" si="686"/>
        <v>1.3051017199999999</v>
      </c>
      <c r="P1336" s="114">
        <f t="shared" si="668"/>
        <v>655.68363077000004</v>
      </c>
      <c r="Q1336" s="11">
        <f t="shared" si="681"/>
        <v>0</v>
      </c>
      <c r="R1336" s="30">
        <f t="shared" si="677"/>
        <v>0</v>
      </c>
      <c r="S1336" s="8">
        <f t="shared" si="669"/>
        <v>0</v>
      </c>
      <c r="T1336" s="123">
        <f t="shared" si="678"/>
        <v>8.5599999999999996E-2</v>
      </c>
      <c r="U1336" s="122">
        <f t="shared" si="685"/>
        <v>13</v>
      </c>
      <c r="V1336" s="122">
        <v>252</v>
      </c>
      <c r="W1336" s="121">
        <f t="shared" si="670"/>
        <v>1.004246</v>
      </c>
      <c r="X1336" s="114">
        <f t="shared" si="671"/>
        <v>2.7840326900000001</v>
      </c>
      <c r="Y1336" s="114">
        <f t="shared" si="672"/>
        <v>0</v>
      </c>
      <c r="Z1336" s="126" t="str">
        <f t="shared" si="682"/>
        <v>A+J=</v>
      </c>
      <c r="AA1336" s="119">
        <f t="shared" si="683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3">
        <f t="shared" si="673"/>
        <v>45513</v>
      </c>
      <c r="B1337" s="114">
        <f t="shared" si="665"/>
        <v>658.74812638999992</v>
      </c>
      <c r="C1337" s="114">
        <f t="shared" si="679"/>
        <v>502.40040353000001</v>
      </c>
      <c r="D1337" s="115">
        <f t="shared" si="674"/>
        <v>6926.96</v>
      </c>
      <c r="E1337" s="116">
        <f t="shared" si="687"/>
        <v>6941.51</v>
      </c>
      <c r="F1337" s="117">
        <f t="shared" si="688"/>
        <v>45465</v>
      </c>
      <c r="G1337" s="118">
        <f t="shared" si="666"/>
        <v>2.1004885259912065E-3</v>
      </c>
      <c r="H1337" s="119">
        <f t="shared" si="680"/>
        <v>45524</v>
      </c>
      <c r="I1337" s="119">
        <f t="shared" si="667"/>
        <v>45524</v>
      </c>
      <c r="J1337" s="120">
        <f t="shared" si="675"/>
        <v>21</v>
      </c>
      <c r="K1337" s="120">
        <f t="shared" si="689"/>
        <v>14</v>
      </c>
      <c r="L1337" s="8">
        <f t="shared" si="676"/>
        <v>1.00139983</v>
      </c>
      <c r="M1337" s="121">
        <f t="shared" si="690"/>
        <v>1.0046002700000001</v>
      </c>
      <c r="N1337" s="121">
        <f t="shared" si="684"/>
        <v>1.3034075818523982</v>
      </c>
      <c r="O1337" s="114">
        <f t="shared" si="686"/>
        <v>1.30523213</v>
      </c>
      <c r="P1337" s="114">
        <f t="shared" si="668"/>
        <v>655.74914880999995</v>
      </c>
      <c r="Q1337" s="11">
        <f t="shared" si="681"/>
        <v>0</v>
      </c>
      <c r="R1337" s="30">
        <f t="shared" si="677"/>
        <v>0</v>
      </c>
      <c r="S1337" s="8">
        <f t="shared" si="669"/>
        <v>0</v>
      </c>
      <c r="T1337" s="123">
        <f t="shared" si="678"/>
        <v>8.5599999999999996E-2</v>
      </c>
      <c r="U1337" s="122">
        <f t="shared" si="685"/>
        <v>14</v>
      </c>
      <c r="V1337" s="122">
        <v>252</v>
      </c>
      <c r="W1337" s="121">
        <f t="shared" si="670"/>
        <v>1.0045733610000001</v>
      </c>
      <c r="X1337" s="114">
        <f t="shared" si="671"/>
        <v>2.99897758</v>
      </c>
      <c r="Y1337" s="114">
        <f t="shared" si="672"/>
        <v>0</v>
      </c>
      <c r="Z1337" s="126" t="str">
        <f t="shared" si="682"/>
        <v>A+J=</v>
      </c>
      <c r="AA1337" s="119">
        <f t="shared" si="683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3">
        <f t="shared" si="673"/>
        <v>45514</v>
      </c>
      <c r="B1338" s="114">
        <f t="shared" si="665"/>
        <v>659.02870237000002</v>
      </c>
      <c r="C1338" s="114">
        <f t="shared" si="679"/>
        <v>502.40040353000001</v>
      </c>
      <c r="D1338" s="115">
        <f t="shared" si="674"/>
        <v>6926.96</v>
      </c>
      <c r="E1338" s="116">
        <f t="shared" si="687"/>
        <v>6941.51</v>
      </c>
      <c r="F1338" s="117">
        <f t="shared" si="688"/>
        <v>45465</v>
      </c>
      <c r="G1338" s="118">
        <f t="shared" si="666"/>
        <v>2.1004885259912065E-3</v>
      </c>
      <c r="H1338" s="119">
        <f t="shared" si="680"/>
        <v>45524</v>
      </c>
      <c r="I1338" s="119">
        <f t="shared" si="667"/>
        <v>45524</v>
      </c>
      <c r="J1338" s="120">
        <f t="shared" si="675"/>
        <v>21</v>
      </c>
      <c r="K1338" s="120">
        <f t="shared" si="689"/>
        <v>15</v>
      </c>
      <c r="L1338" s="8">
        <f t="shared" si="676"/>
        <v>1.0014998900000001</v>
      </c>
      <c r="M1338" s="121">
        <f t="shared" si="690"/>
        <v>1.0046002700000001</v>
      </c>
      <c r="N1338" s="121">
        <f t="shared" si="684"/>
        <v>1.3034075818523982</v>
      </c>
      <c r="O1338" s="114">
        <f t="shared" si="686"/>
        <v>1.30536254</v>
      </c>
      <c r="P1338" s="114">
        <f t="shared" si="668"/>
        <v>655.81466683999997</v>
      </c>
      <c r="Q1338" s="11">
        <f t="shared" si="681"/>
        <v>0</v>
      </c>
      <c r="R1338" s="30">
        <f t="shared" si="677"/>
        <v>0</v>
      </c>
      <c r="S1338" s="8">
        <f t="shared" si="669"/>
        <v>0</v>
      </c>
      <c r="T1338" s="123">
        <f t="shared" si="678"/>
        <v>8.5599999999999996E-2</v>
      </c>
      <c r="U1338" s="122">
        <f t="shared" si="685"/>
        <v>15</v>
      </c>
      <c r="V1338" s="122">
        <v>252</v>
      </c>
      <c r="W1338" s="121">
        <f t="shared" si="670"/>
        <v>1.0049008290000001</v>
      </c>
      <c r="X1338" s="114">
        <f t="shared" si="671"/>
        <v>3.2140355299999999</v>
      </c>
      <c r="Y1338" s="114">
        <f t="shared" si="672"/>
        <v>0</v>
      </c>
      <c r="Z1338" s="126" t="str">
        <f t="shared" si="682"/>
        <v>A+J=</v>
      </c>
      <c r="AA1338" s="119">
        <f t="shared" si="683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3">
        <f t="shared" si="673"/>
        <v>45515</v>
      </c>
      <c r="B1339" s="114">
        <f t="shared" si="665"/>
        <v>659.02870237000002</v>
      </c>
      <c r="C1339" s="114">
        <f t="shared" si="679"/>
        <v>502.40040353000001</v>
      </c>
      <c r="D1339" s="115">
        <f t="shared" si="674"/>
        <v>6926.96</v>
      </c>
      <c r="E1339" s="116">
        <f t="shared" si="687"/>
        <v>6941.51</v>
      </c>
      <c r="F1339" s="117">
        <f t="shared" si="688"/>
        <v>45465</v>
      </c>
      <c r="G1339" s="118">
        <f t="shared" si="666"/>
        <v>2.1004885259912065E-3</v>
      </c>
      <c r="H1339" s="119">
        <f t="shared" si="680"/>
        <v>45524</v>
      </c>
      <c r="I1339" s="119">
        <f t="shared" si="667"/>
        <v>45524</v>
      </c>
      <c r="J1339" s="120">
        <f t="shared" si="675"/>
        <v>21</v>
      </c>
      <c r="K1339" s="120">
        <f t="shared" si="689"/>
        <v>15</v>
      </c>
      <c r="L1339" s="8">
        <f t="shared" si="676"/>
        <v>1.0014998900000001</v>
      </c>
      <c r="M1339" s="121">
        <f t="shared" si="690"/>
        <v>1.0046002700000001</v>
      </c>
      <c r="N1339" s="121">
        <f t="shared" si="684"/>
        <v>1.3034075818523982</v>
      </c>
      <c r="O1339" s="114">
        <f t="shared" si="686"/>
        <v>1.30536254</v>
      </c>
      <c r="P1339" s="114">
        <f t="shared" si="668"/>
        <v>655.81466683999997</v>
      </c>
      <c r="Q1339" s="11">
        <f t="shared" si="681"/>
        <v>0</v>
      </c>
      <c r="R1339" s="30">
        <f t="shared" si="677"/>
        <v>0</v>
      </c>
      <c r="S1339" s="8">
        <f t="shared" si="669"/>
        <v>0</v>
      </c>
      <c r="T1339" s="123">
        <f t="shared" si="678"/>
        <v>8.5599999999999996E-2</v>
      </c>
      <c r="U1339" s="122">
        <f t="shared" si="685"/>
        <v>15</v>
      </c>
      <c r="V1339" s="122">
        <v>252</v>
      </c>
      <c r="W1339" s="121">
        <f t="shared" si="670"/>
        <v>1.0049008290000001</v>
      </c>
      <c r="X1339" s="114">
        <f t="shared" si="671"/>
        <v>3.2140355299999999</v>
      </c>
      <c r="Y1339" s="114">
        <f t="shared" si="672"/>
        <v>0</v>
      </c>
      <c r="Z1339" s="126" t="str">
        <f t="shared" si="682"/>
        <v>A+J=</v>
      </c>
      <c r="AA1339" s="119">
        <f t="shared" si="683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3">
        <f t="shared" si="673"/>
        <v>45516</v>
      </c>
      <c r="B1340" s="114">
        <f t="shared" si="665"/>
        <v>659.02870237000002</v>
      </c>
      <c r="C1340" s="114">
        <f t="shared" si="679"/>
        <v>502.40040353000001</v>
      </c>
      <c r="D1340" s="115">
        <f t="shared" si="674"/>
        <v>6926.96</v>
      </c>
      <c r="E1340" s="116">
        <f t="shared" si="687"/>
        <v>6941.51</v>
      </c>
      <c r="F1340" s="117">
        <f t="shared" si="688"/>
        <v>45465</v>
      </c>
      <c r="G1340" s="118">
        <f t="shared" si="666"/>
        <v>2.1004885259912065E-3</v>
      </c>
      <c r="H1340" s="119">
        <f t="shared" si="680"/>
        <v>45524</v>
      </c>
      <c r="I1340" s="119">
        <f t="shared" si="667"/>
        <v>45524</v>
      </c>
      <c r="J1340" s="120">
        <f t="shared" si="675"/>
        <v>21</v>
      </c>
      <c r="K1340" s="120">
        <f t="shared" si="689"/>
        <v>15</v>
      </c>
      <c r="L1340" s="8">
        <f t="shared" si="676"/>
        <v>1.0014998900000001</v>
      </c>
      <c r="M1340" s="121">
        <f t="shared" si="690"/>
        <v>1.0046002700000001</v>
      </c>
      <c r="N1340" s="121">
        <f t="shared" si="684"/>
        <v>1.3034075818523982</v>
      </c>
      <c r="O1340" s="114">
        <f t="shared" si="686"/>
        <v>1.30536254</v>
      </c>
      <c r="P1340" s="114">
        <f t="shared" si="668"/>
        <v>655.81466683999997</v>
      </c>
      <c r="Q1340" s="11">
        <f t="shared" si="681"/>
        <v>0</v>
      </c>
      <c r="R1340" s="30">
        <f t="shared" si="677"/>
        <v>0</v>
      </c>
      <c r="S1340" s="8">
        <f t="shared" si="669"/>
        <v>0</v>
      </c>
      <c r="T1340" s="123">
        <f t="shared" si="678"/>
        <v>8.5599999999999996E-2</v>
      </c>
      <c r="U1340" s="122">
        <f t="shared" si="685"/>
        <v>15</v>
      </c>
      <c r="V1340" s="122">
        <v>252</v>
      </c>
      <c r="W1340" s="121">
        <f t="shared" si="670"/>
        <v>1.0049008290000001</v>
      </c>
      <c r="X1340" s="114">
        <f t="shared" si="671"/>
        <v>3.2140355299999999</v>
      </c>
      <c r="Y1340" s="114">
        <f t="shared" si="672"/>
        <v>0</v>
      </c>
      <c r="Z1340" s="126" t="str">
        <f t="shared" si="682"/>
        <v>A+J=</v>
      </c>
      <c r="AA1340" s="119">
        <f t="shared" si="683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3">
        <f t="shared" si="673"/>
        <v>45517</v>
      </c>
      <c r="B1341" s="114">
        <f t="shared" si="665"/>
        <v>659.30941101000008</v>
      </c>
      <c r="C1341" s="114">
        <f t="shared" si="679"/>
        <v>502.40040353000001</v>
      </c>
      <c r="D1341" s="115">
        <f t="shared" si="674"/>
        <v>6926.96</v>
      </c>
      <c r="E1341" s="116">
        <f t="shared" si="687"/>
        <v>6941.51</v>
      </c>
      <c r="F1341" s="117">
        <f t="shared" si="688"/>
        <v>45465</v>
      </c>
      <c r="G1341" s="118">
        <f t="shared" si="666"/>
        <v>2.1004885259912065E-3</v>
      </c>
      <c r="H1341" s="119">
        <f t="shared" si="680"/>
        <v>45524</v>
      </c>
      <c r="I1341" s="119">
        <f t="shared" si="667"/>
        <v>45524</v>
      </c>
      <c r="J1341" s="120">
        <f t="shared" si="675"/>
        <v>21</v>
      </c>
      <c r="K1341" s="120">
        <f t="shared" si="689"/>
        <v>16</v>
      </c>
      <c r="L1341" s="8">
        <f t="shared" si="676"/>
        <v>1.00159997</v>
      </c>
      <c r="M1341" s="121">
        <f t="shared" si="690"/>
        <v>1.0046002700000001</v>
      </c>
      <c r="N1341" s="121">
        <f t="shared" si="684"/>
        <v>1.3034075818523982</v>
      </c>
      <c r="O1341" s="114">
        <f t="shared" si="686"/>
        <v>1.3054929900000001</v>
      </c>
      <c r="P1341" s="114">
        <f t="shared" si="668"/>
        <v>655.88020498000003</v>
      </c>
      <c r="Q1341" s="11">
        <f t="shared" si="681"/>
        <v>0</v>
      </c>
      <c r="R1341" s="30">
        <f t="shared" si="677"/>
        <v>0</v>
      </c>
      <c r="S1341" s="8">
        <f t="shared" si="669"/>
        <v>0</v>
      </c>
      <c r="T1341" s="123">
        <f t="shared" si="678"/>
        <v>8.5599999999999996E-2</v>
      </c>
      <c r="U1341" s="122">
        <f t="shared" si="685"/>
        <v>16</v>
      </c>
      <c r="V1341" s="122">
        <v>252</v>
      </c>
      <c r="W1341" s="121">
        <f t="shared" si="670"/>
        <v>1.005228403</v>
      </c>
      <c r="X1341" s="114">
        <f t="shared" si="671"/>
        <v>3.42920603</v>
      </c>
      <c r="Y1341" s="114">
        <f t="shared" si="672"/>
        <v>0</v>
      </c>
      <c r="Z1341" s="126" t="str">
        <f t="shared" si="682"/>
        <v>A+J=</v>
      </c>
      <c r="AA1341" s="119">
        <f t="shared" si="683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3">
        <f t="shared" si="673"/>
        <v>45518</v>
      </c>
      <c r="B1342" s="114">
        <f t="shared" si="665"/>
        <v>659.59022835999997</v>
      </c>
      <c r="C1342" s="114">
        <f t="shared" si="679"/>
        <v>502.40040353000001</v>
      </c>
      <c r="D1342" s="115">
        <f t="shared" si="674"/>
        <v>6926.96</v>
      </c>
      <c r="E1342" s="116">
        <f t="shared" si="687"/>
        <v>6941.51</v>
      </c>
      <c r="F1342" s="117">
        <f t="shared" si="688"/>
        <v>45465</v>
      </c>
      <c r="G1342" s="118">
        <f t="shared" si="666"/>
        <v>2.1004885259912065E-3</v>
      </c>
      <c r="H1342" s="119">
        <f t="shared" si="680"/>
        <v>45524</v>
      </c>
      <c r="I1342" s="119">
        <f t="shared" si="667"/>
        <v>45524</v>
      </c>
      <c r="J1342" s="120">
        <f t="shared" si="675"/>
        <v>21</v>
      </c>
      <c r="K1342" s="120">
        <f t="shared" si="689"/>
        <v>17</v>
      </c>
      <c r="L1342" s="8">
        <f t="shared" si="676"/>
        <v>1.00170005</v>
      </c>
      <c r="M1342" s="121">
        <f t="shared" si="690"/>
        <v>1.0046002700000001</v>
      </c>
      <c r="N1342" s="121">
        <f t="shared" si="684"/>
        <v>1.3034075818523982</v>
      </c>
      <c r="O1342" s="114">
        <f t="shared" si="686"/>
        <v>1.30562343</v>
      </c>
      <c r="P1342" s="114">
        <f t="shared" si="668"/>
        <v>655.94573808999996</v>
      </c>
      <c r="Q1342" s="11">
        <f t="shared" si="681"/>
        <v>0</v>
      </c>
      <c r="R1342" s="30">
        <f t="shared" si="677"/>
        <v>0</v>
      </c>
      <c r="S1342" s="8">
        <f t="shared" si="669"/>
        <v>0</v>
      </c>
      <c r="T1342" s="123">
        <f t="shared" si="678"/>
        <v>8.5599999999999996E-2</v>
      </c>
      <c r="U1342" s="122">
        <f t="shared" si="685"/>
        <v>17</v>
      </c>
      <c r="V1342" s="122">
        <v>252</v>
      </c>
      <c r="W1342" s="121">
        <f t="shared" si="670"/>
        <v>1.005556085</v>
      </c>
      <c r="X1342" s="114">
        <f t="shared" si="671"/>
        <v>3.6444902699999999</v>
      </c>
      <c r="Y1342" s="114">
        <f t="shared" si="672"/>
        <v>0</v>
      </c>
      <c r="Z1342" s="126" t="str">
        <f t="shared" si="682"/>
        <v>A+J=</v>
      </c>
      <c r="AA1342" s="119">
        <f t="shared" si="683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3">
        <f t="shared" si="673"/>
        <v>45519</v>
      </c>
      <c r="B1343" s="114">
        <f t="shared" si="665"/>
        <v>659.87116830000002</v>
      </c>
      <c r="C1343" s="114">
        <f t="shared" si="679"/>
        <v>502.40040353000001</v>
      </c>
      <c r="D1343" s="115">
        <f t="shared" si="674"/>
        <v>6926.96</v>
      </c>
      <c r="E1343" s="116">
        <f t="shared" si="687"/>
        <v>6941.51</v>
      </c>
      <c r="F1343" s="117">
        <f t="shared" si="688"/>
        <v>45465</v>
      </c>
      <c r="G1343" s="118">
        <f t="shared" si="666"/>
        <v>2.1004885259912065E-3</v>
      </c>
      <c r="H1343" s="119">
        <f t="shared" si="680"/>
        <v>45524</v>
      </c>
      <c r="I1343" s="119">
        <f t="shared" si="667"/>
        <v>45524</v>
      </c>
      <c r="J1343" s="120">
        <f t="shared" si="675"/>
        <v>21</v>
      </c>
      <c r="K1343" s="120">
        <f t="shared" si="689"/>
        <v>18</v>
      </c>
      <c r="L1343" s="8">
        <f t="shared" si="676"/>
        <v>1.0018001400000001</v>
      </c>
      <c r="M1343" s="121">
        <f t="shared" si="690"/>
        <v>1.0046002700000001</v>
      </c>
      <c r="N1343" s="121">
        <f t="shared" si="684"/>
        <v>1.3034075818523982</v>
      </c>
      <c r="O1343" s="114">
        <f t="shared" si="686"/>
        <v>1.3057538900000001</v>
      </c>
      <c r="P1343" s="114">
        <f t="shared" si="668"/>
        <v>656.01128124000002</v>
      </c>
      <c r="Q1343" s="11">
        <f t="shared" si="681"/>
        <v>0</v>
      </c>
      <c r="R1343" s="30">
        <f t="shared" si="677"/>
        <v>0</v>
      </c>
      <c r="S1343" s="8">
        <f t="shared" si="669"/>
        <v>0</v>
      </c>
      <c r="T1343" s="123">
        <f t="shared" si="678"/>
        <v>8.5599999999999996E-2</v>
      </c>
      <c r="U1343" s="122">
        <f t="shared" si="685"/>
        <v>18</v>
      </c>
      <c r="V1343" s="122">
        <v>252</v>
      </c>
      <c r="W1343" s="121">
        <f t="shared" si="670"/>
        <v>1.0058838729999999</v>
      </c>
      <c r="X1343" s="114">
        <f t="shared" si="671"/>
        <v>3.8598870600000001</v>
      </c>
      <c r="Y1343" s="114">
        <f t="shared" si="672"/>
        <v>0</v>
      </c>
      <c r="Z1343" s="126" t="str">
        <f t="shared" si="682"/>
        <v>A+J=</v>
      </c>
      <c r="AA1343" s="119">
        <f t="shared" si="683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3">
        <f t="shared" si="673"/>
        <v>45520</v>
      </c>
      <c r="B1344" s="114">
        <f t="shared" si="665"/>
        <v>660.15223658000002</v>
      </c>
      <c r="C1344" s="114">
        <f t="shared" si="679"/>
        <v>502.40040353000001</v>
      </c>
      <c r="D1344" s="115">
        <f t="shared" si="674"/>
        <v>6926.96</v>
      </c>
      <c r="E1344" s="116">
        <f t="shared" si="687"/>
        <v>6941.51</v>
      </c>
      <c r="F1344" s="117">
        <f t="shared" si="688"/>
        <v>45465</v>
      </c>
      <c r="G1344" s="118">
        <f t="shared" si="666"/>
        <v>2.1004885259912065E-3</v>
      </c>
      <c r="H1344" s="119">
        <f t="shared" si="680"/>
        <v>45524</v>
      </c>
      <c r="I1344" s="119">
        <f t="shared" si="667"/>
        <v>45524</v>
      </c>
      <c r="J1344" s="120">
        <f t="shared" si="675"/>
        <v>21</v>
      </c>
      <c r="K1344" s="120">
        <f t="shared" si="689"/>
        <v>19</v>
      </c>
      <c r="L1344" s="8">
        <f t="shared" si="676"/>
        <v>1.00190025</v>
      </c>
      <c r="M1344" s="121">
        <f t="shared" si="690"/>
        <v>1.0046002700000001</v>
      </c>
      <c r="N1344" s="121">
        <f t="shared" si="684"/>
        <v>1.3034075818523982</v>
      </c>
      <c r="O1344" s="114">
        <f t="shared" si="686"/>
        <v>1.30588438</v>
      </c>
      <c r="P1344" s="114">
        <f t="shared" si="668"/>
        <v>656.07683946999998</v>
      </c>
      <c r="Q1344" s="11">
        <f t="shared" si="681"/>
        <v>0</v>
      </c>
      <c r="R1344" s="30">
        <f t="shared" si="677"/>
        <v>0</v>
      </c>
      <c r="S1344" s="8">
        <f t="shared" si="669"/>
        <v>0</v>
      </c>
      <c r="T1344" s="123">
        <f t="shared" si="678"/>
        <v>8.5599999999999996E-2</v>
      </c>
      <c r="U1344" s="122">
        <f t="shared" si="685"/>
        <v>19</v>
      </c>
      <c r="V1344" s="122">
        <v>252</v>
      </c>
      <c r="W1344" s="121">
        <f t="shared" si="670"/>
        <v>1.006211768</v>
      </c>
      <c r="X1344" s="114">
        <f t="shared" si="671"/>
        <v>4.0753971099999999</v>
      </c>
      <c r="Y1344" s="114">
        <f t="shared" si="672"/>
        <v>0</v>
      </c>
      <c r="Z1344" s="126" t="str">
        <f t="shared" si="682"/>
        <v>A+J=</v>
      </c>
      <c r="AA1344" s="119">
        <f t="shared" si="683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3">
        <f t="shared" si="673"/>
        <v>45521</v>
      </c>
      <c r="B1345" s="114">
        <f t="shared" si="665"/>
        <v>660.43341300999998</v>
      </c>
      <c r="C1345" s="114">
        <f t="shared" si="679"/>
        <v>502.40040353000001</v>
      </c>
      <c r="D1345" s="115">
        <f t="shared" si="674"/>
        <v>6926.96</v>
      </c>
      <c r="E1345" s="116">
        <f t="shared" si="687"/>
        <v>6941.51</v>
      </c>
      <c r="F1345" s="117">
        <f t="shared" si="688"/>
        <v>45465</v>
      </c>
      <c r="G1345" s="118">
        <f t="shared" si="666"/>
        <v>2.1004885259912065E-3</v>
      </c>
      <c r="H1345" s="119">
        <f t="shared" si="680"/>
        <v>45524</v>
      </c>
      <c r="I1345" s="119">
        <f t="shared" si="667"/>
        <v>45524</v>
      </c>
      <c r="J1345" s="120">
        <f t="shared" si="675"/>
        <v>21</v>
      </c>
      <c r="K1345" s="120">
        <f t="shared" si="689"/>
        <v>20</v>
      </c>
      <c r="L1345" s="8">
        <f t="shared" si="676"/>
        <v>1.00200036</v>
      </c>
      <c r="M1345" s="121">
        <f t="shared" si="690"/>
        <v>1.0046002700000001</v>
      </c>
      <c r="N1345" s="121">
        <f t="shared" si="684"/>
        <v>1.3034075818523982</v>
      </c>
      <c r="O1345" s="114">
        <f t="shared" si="686"/>
        <v>1.3060148600000001</v>
      </c>
      <c r="P1345" s="114">
        <f t="shared" si="668"/>
        <v>656.14239267999994</v>
      </c>
      <c r="Q1345" s="11">
        <f t="shared" si="681"/>
        <v>0</v>
      </c>
      <c r="R1345" s="30">
        <f t="shared" si="677"/>
        <v>0</v>
      </c>
      <c r="S1345" s="8">
        <f t="shared" si="669"/>
        <v>0</v>
      </c>
      <c r="T1345" s="123">
        <f t="shared" si="678"/>
        <v>8.5599999999999996E-2</v>
      </c>
      <c r="U1345" s="122">
        <f t="shared" si="685"/>
        <v>20</v>
      </c>
      <c r="V1345" s="122">
        <v>252</v>
      </c>
      <c r="W1345" s="121">
        <f t="shared" si="670"/>
        <v>1.0065397700000001</v>
      </c>
      <c r="X1345" s="114">
        <f t="shared" si="671"/>
        <v>4.2910203300000003</v>
      </c>
      <c r="Y1345" s="114">
        <f t="shared" si="672"/>
        <v>0</v>
      </c>
      <c r="Z1345" s="126" t="str">
        <f t="shared" si="682"/>
        <v>A+J=</v>
      </c>
      <c r="AA1345" s="119">
        <f t="shared" si="683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3">
        <f t="shared" si="673"/>
        <v>45522</v>
      </c>
      <c r="B1346" s="114">
        <f t="shared" si="665"/>
        <v>660.43341300999998</v>
      </c>
      <c r="C1346" s="114">
        <f t="shared" si="679"/>
        <v>502.40040353000001</v>
      </c>
      <c r="D1346" s="115">
        <f t="shared" si="674"/>
        <v>6926.96</v>
      </c>
      <c r="E1346" s="116">
        <f t="shared" si="687"/>
        <v>6941.51</v>
      </c>
      <c r="F1346" s="117">
        <f t="shared" si="688"/>
        <v>45465</v>
      </c>
      <c r="G1346" s="118">
        <f t="shared" si="666"/>
        <v>2.1004885259912065E-3</v>
      </c>
      <c r="H1346" s="119">
        <f t="shared" si="680"/>
        <v>45524</v>
      </c>
      <c r="I1346" s="119">
        <f t="shared" si="667"/>
        <v>45524</v>
      </c>
      <c r="J1346" s="120">
        <f t="shared" si="675"/>
        <v>21</v>
      </c>
      <c r="K1346" s="120">
        <f t="shared" si="689"/>
        <v>20</v>
      </c>
      <c r="L1346" s="8">
        <f t="shared" si="676"/>
        <v>1.00200036</v>
      </c>
      <c r="M1346" s="121">
        <f t="shared" si="690"/>
        <v>1.0046002700000001</v>
      </c>
      <c r="N1346" s="121">
        <f t="shared" si="684"/>
        <v>1.3034075818523982</v>
      </c>
      <c r="O1346" s="114">
        <f t="shared" si="686"/>
        <v>1.3060148600000001</v>
      </c>
      <c r="P1346" s="114">
        <f t="shared" si="668"/>
        <v>656.14239267999994</v>
      </c>
      <c r="Q1346" s="11">
        <f t="shared" si="681"/>
        <v>0</v>
      </c>
      <c r="R1346" s="30">
        <f t="shared" si="677"/>
        <v>0</v>
      </c>
      <c r="S1346" s="8">
        <f t="shared" si="669"/>
        <v>0</v>
      </c>
      <c r="T1346" s="123">
        <f t="shared" si="678"/>
        <v>8.5599999999999996E-2</v>
      </c>
      <c r="U1346" s="122">
        <f t="shared" si="685"/>
        <v>20</v>
      </c>
      <c r="V1346" s="122">
        <v>252</v>
      </c>
      <c r="W1346" s="121">
        <f t="shared" si="670"/>
        <v>1.0065397700000001</v>
      </c>
      <c r="X1346" s="114">
        <f t="shared" si="671"/>
        <v>4.2910203300000003</v>
      </c>
      <c r="Y1346" s="114">
        <f t="shared" si="672"/>
        <v>0</v>
      </c>
      <c r="Z1346" s="126" t="str">
        <f t="shared" si="682"/>
        <v>A+J=</v>
      </c>
      <c r="AA1346" s="119">
        <f t="shared" si="683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3">
        <f t="shared" si="673"/>
        <v>45523</v>
      </c>
      <c r="B1347" s="114">
        <f t="shared" si="665"/>
        <v>660.43341300999998</v>
      </c>
      <c r="C1347" s="114">
        <f t="shared" si="679"/>
        <v>502.40040353000001</v>
      </c>
      <c r="D1347" s="115">
        <f t="shared" si="674"/>
        <v>6926.96</v>
      </c>
      <c r="E1347" s="116">
        <f t="shared" si="687"/>
        <v>6941.51</v>
      </c>
      <c r="F1347" s="117">
        <f t="shared" si="688"/>
        <v>45465</v>
      </c>
      <c r="G1347" s="118">
        <f t="shared" si="666"/>
        <v>2.1004885259912065E-3</v>
      </c>
      <c r="H1347" s="119">
        <f t="shared" si="680"/>
        <v>45524</v>
      </c>
      <c r="I1347" s="119">
        <f t="shared" si="667"/>
        <v>45524</v>
      </c>
      <c r="J1347" s="120">
        <f t="shared" si="675"/>
        <v>21</v>
      </c>
      <c r="K1347" s="120">
        <f t="shared" si="689"/>
        <v>20</v>
      </c>
      <c r="L1347" s="8">
        <f t="shared" si="676"/>
        <v>1.00200036</v>
      </c>
      <c r="M1347" s="121">
        <f t="shared" si="690"/>
        <v>1.0046002700000001</v>
      </c>
      <c r="N1347" s="121">
        <f t="shared" si="684"/>
        <v>1.3034075818523982</v>
      </c>
      <c r="O1347" s="114">
        <f t="shared" si="686"/>
        <v>1.3060148600000001</v>
      </c>
      <c r="P1347" s="114">
        <f t="shared" si="668"/>
        <v>656.14239267999994</v>
      </c>
      <c r="Q1347" s="11">
        <f t="shared" si="681"/>
        <v>0</v>
      </c>
      <c r="R1347" s="30">
        <f t="shared" si="677"/>
        <v>0</v>
      </c>
      <c r="S1347" s="8">
        <f t="shared" si="669"/>
        <v>0</v>
      </c>
      <c r="T1347" s="123">
        <f t="shared" si="678"/>
        <v>8.5599999999999996E-2</v>
      </c>
      <c r="U1347" s="122">
        <f t="shared" si="685"/>
        <v>20</v>
      </c>
      <c r="V1347" s="122">
        <v>252</v>
      </c>
      <c r="W1347" s="121">
        <f t="shared" si="670"/>
        <v>1.0065397700000001</v>
      </c>
      <c r="X1347" s="114">
        <f t="shared" si="671"/>
        <v>4.2910203300000003</v>
      </c>
      <c r="Y1347" s="114">
        <f t="shared" si="672"/>
        <v>0</v>
      </c>
      <c r="Z1347" s="126" t="str">
        <f t="shared" si="682"/>
        <v>A+J=</v>
      </c>
      <c r="AA1347" s="119">
        <f t="shared" si="683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3">
        <f t="shared" si="673"/>
        <v>45524</v>
      </c>
      <c r="B1348" s="114">
        <f t="shared" si="665"/>
        <v>660.71471277000001</v>
      </c>
      <c r="C1348" s="114">
        <f t="shared" si="679"/>
        <v>502.40040353000001</v>
      </c>
      <c r="D1348" s="115">
        <f t="shared" si="674"/>
        <v>6926.96</v>
      </c>
      <c r="E1348" s="116">
        <f t="shared" si="687"/>
        <v>6941.51</v>
      </c>
      <c r="F1348" s="117">
        <f t="shared" si="688"/>
        <v>45465</v>
      </c>
      <c r="G1348" s="118">
        <f t="shared" si="666"/>
        <v>2.1004885259912065E-3</v>
      </c>
      <c r="H1348" s="119">
        <f t="shared" si="680"/>
        <v>45555</v>
      </c>
      <c r="I1348" s="119">
        <f t="shared" si="667"/>
        <v>45524</v>
      </c>
      <c r="J1348" s="120">
        <f t="shared" si="675"/>
        <v>21</v>
      </c>
      <c r="K1348" s="120">
        <f t="shared" si="689"/>
        <v>21</v>
      </c>
      <c r="L1348" s="8">
        <f t="shared" si="676"/>
        <v>1.00210048</v>
      </c>
      <c r="M1348" s="121">
        <f t="shared" si="690"/>
        <v>1.0046002700000001</v>
      </c>
      <c r="N1348" s="121">
        <f t="shared" si="684"/>
        <v>1.3034075818523982</v>
      </c>
      <c r="O1348" s="114">
        <f t="shared" si="686"/>
        <v>1.3061453599999999</v>
      </c>
      <c r="P1348" s="114">
        <f t="shared" si="668"/>
        <v>656.20795593000003</v>
      </c>
      <c r="Q1348" s="11">
        <f t="shared" si="681"/>
        <v>44</v>
      </c>
      <c r="R1348" s="30">
        <f t="shared" si="677"/>
        <v>5.5726999999999999E-2</v>
      </c>
      <c r="S1348" s="8">
        <f t="shared" si="669"/>
        <v>36.568500759999999</v>
      </c>
      <c r="T1348" s="123">
        <f t="shared" si="678"/>
        <v>8.5599999999999996E-2</v>
      </c>
      <c r="U1348" s="122">
        <f t="shared" si="685"/>
        <v>21</v>
      </c>
      <c r="V1348" s="122">
        <v>252</v>
      </c>
      <c r="W1348" s="121">
        <f t="shared" si="670"/>
        <v>1.0068678790000001</v>
      </c>
      <c r="X1348" s="114">
        <f t="shared" si="671"/>
        <v>4.5067568400000004</v>
      </c>
      <c r="Y1348" s="114">
        <f t="shared" si="672"/>
        <v>41.0752576</v>
      </c>
      <c r="Z1348" s="126" t="str">
        <f t="shared" si="682"/>
        <v>A+J=</v>
      </c>
      <c r="AA1348" s="119">
        <f t="shared" si="683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3">
        <f t="shared" si="673"/>
        <v>45525</v>
      </c>
      <c r="B1349" s="114">
        <f t="shared" si="665"/>
        <v>619.94367262000003</v>
      </c>
      <c r="C1349" s="114">
        <f t="shared" si="679"/>
        <v>474.40313624999999</v>
      </c>
      <c r="D1349" s="115">
        <f t="shared" si="674"/>
        <v>6941.51</v>
      </c>
      <c r="E1349" s="116">
        <f t="shared" si="687"/>
        <v>6967.89</v>
      </c>
      <c r="F1349" s="117">
        <f t="shared" si="688"/>
        <v>45493</v>
      </c>
      <c r="G1349" s="118">
        <f t="shared" si="666"/>
        <v>3.8003258656977845E-3</v>
      </c>
      <c r="H1349" s="119">
        <f t="shared" si="680"/>
        <v>45555</v>
      </c>
      <c r="I1349" s="119">
        <f t="shared" si="667"/>
        <v>45555</v>
      </c>
      <c r="J1349" s="120">
        <f t="shared" si="675"/>
        <v>23</v>
      </c>
      <c r="K1349" s="120">
        <f t="shared" si="689"/>
        <v>1</v>
      </c>
      <c r="L1349" s="8">
        <f t="shared" si="676"/>
        <v>1.00016493</v>
      </c>
      <c r="M1349" s="121">
        <f t="shared" si="690"/>
        <v>1.00210048</v>
      </c>
      <c r="N1349" s="121">
        <f t="shared" si="684"/>
        <v>1.3061453634099276</v>
      </c>
      <c r="O1349" s="114">
        <f t="shared" si="686"/>
        <v>1.3063607800000001</v>
      </c>
      <c r="P1349" s="114">
        <f t="shared" si="668"/>
        <v>619.74165110000001</v>
      </c>
      <c r="Q1349" s="11">
        <f t="shared" si="681"/>
        <v>0</v>
      </c>
      <c r="R1349" s="30">
        <f t="shared" si="677"/>
        <v>0</v>
      </c>
      <c r="S1349" s="8">
        <f t="shared" si="669"/>
        <v>0</v>
      </c>
      <c r="T1349" s="123">
        <f t="shared" si="678"/>
        <v>8.5599999999999996E-2</v>
      </c>
      <c r="U1349" s="122">
        <f t="shared" si="685"/>
        <v>1</v>
      </c>
      <c r="V1349" s="122">
        <v>252</v>
      </c>
      <c r="W1349" s="121">
        <f t="shared" si="670"/>
        <v>1.0003259769999999</v>
      </c>
      <c r="X1349" s="114">
        <f t="shared" si="671"/>
        <v>0.20202152000000001</v>
      </c>
      <c r="Y1349" s="114">
        <f t="shared" si="672"/>
        <v>0</v>
      </c>
      <c r="Z1349" s="126" t="str">
        <f t="shared" si="682"/>
        <v>A+J=</v>
      </c>
      <c r="AA1349" s="119">
        <f t="shared" si="683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3">
        <f t="shared" si="673"/>
        <v>45526</v>
      </c>
      <c r="B1350" s="114">
        <f t="shared" si="665"/>
        <v>620.24804139000003</v>
      </c>
      <c r="C1350" s="114">
        <f t="shared" si="679"/>
        <v>474.40313624999999</v>
      </c>
      <c r="D1350" s="115">
        <f t="shared" si="674"/>
        <v>6941.51</v>
      </c>
      <c r="E1350" s="116">
        <f t="shared" si="687"/>
        <v>6967.89</v>
      </c>
      <c r="F1350" s="117">
        <f t="shared" si="688"/>
        <v>45493</v>
      </c>
      <c r="G1350" s="118">
        <f t="shared" si="666"/>
        <v>3.8003258656977845E-3</v>
      </c>
      <c r="H1350" s="119">
        <f t="shared" si="680"/>
        <v>45555</v>
      </c>
      <c r="I1350" s="119">
        <f t="shared" si="667"/>
        <v>45555</v>
      </c>
      <c r="J1350" s="120">
        <f t="shared" si="675"/>
        <v>23</v>
      </c>
      <c r="K1350" s="120">
        <f t="shared" si="689"/>
        <v>2</v>
      </c>
      <c r="L1350" s="8">
        <f t="shared" si="676"/>
        <v>1.0003298899999999</v>
      </c>
      <c r="M1350" s="121">
        <f t="shared" si="690"/>
        <v>1.00210048</v>
      </c>
      <c r="N1350" s="121">
        <f t="shared" si="684"/>
        <v>1.3061453634099276</v>
      </c>
      <c r="O1350" s="114">
        <f t="shared" si="686"/>
        <v>1.3065762400000001</v>
      </c>
      <c r="P1350" s="114">
        <f t="shared" si="668"/>
        <v>619.84386600000005</v>
      </c>
      <c r="Q1350" s="11">
        <f t="shared" si="681"/>
        <v>0</v>
      </c>
      <c r="R1350" s="30">
        <f t="shared" si="677"/>
        <v>0</v>
      </c>
      <c r="S1350" s="8">
        <f t="shared" si="669"/>
        <v>0</v>
      </c>
      <c r="T1350" s="123">
        <f t="shared" si="678"/>
        <v>8.5599999999999996E-2</v>
      </c>
      <c r="U1350" s="122">
        <f t="shared" si="685"/>
        <v>2</v>
      </c>
      <c r="V1350" s="122">
        <v>252</v>
      </c>
      <c r="W1350" s="121">
        <f t="shared" si="670"/>
        <v>1.00065206</v>
      </c>
      <c r="X1350" s="114">
        <f t="shared" si="671"/>
        <v>0.40417539000000002</v>
      </c>
      <c r="Y1350" s="114">
        <f t="shared" si="672"/>
        <v>0</v>
      </c>
      <c r="Z1350" s="126" t="str">
        <f t="shared" si="682"/>
        <v>A+J=</v>
      </c>
      <c r="AA1350" s="119">
        <f t="shared" si="683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3">
        <f t="shared" si="673"/>
        <v>45527</v>
      </c>
      <c r="B1351" s="114">
        <f t="shared" si="665"/>
        <v>620.55255738999995</v>
      </c>
      <c r="C1351" s="114">
        <f t="shared" si="679"/>
        <v>474.40313624999999</v>
      </c>
      <c r="D1351" s="115">
        <f t="shared" si="674"/>
        <v>6941.51</v>
      </c>
      <c r="E1351" s="116">
        <f t="shared" si="687"/>
        <v>6967.89</v>
      </c>
      <c r="F1351" s="117">
        <f t="shared" si="688"/>
        <v>45493</v>
      </c>
      <c r="G1351" s="118">
        <f t="shared" si="666"/>
        <v>3.8003258656977845E-3</v>
      </c>
      <c r="H1351" s="119">
        <f t="shared" si="680"/>
        <v>45555</v>
      </c>
      <c r="I1351" s="119">
        <f t="shared" si="667"/>
        <v>45555</v>
      </c>
      <c r="J1351" s="120">
        <f t="shared" si="675"/>
        <v>23</v>
      </c>
      <c r="K1351" s="120">
        <f t="shared" si="689"/>
        <v>3</v>
      </c>
      <c r="L1351" s="8">
        <f t="shared" si="676"/>
        <v>1.00049487</v>
      </c>
      <c r="M1351" s="121">
        <f t="shared" si="690"/>
        <v>1.00210048</v>
      </c>
      <c r="N1351" s="121">
        <f t="shared" si="684"/>
        <v>1.3061453634099276</v>
      </c>
      <c r="O1351" s="114">
        <f t="shared" si="686"/>
        <v>1.30679173</v>
      </c>
      <c r="P1351" s="114">
        <f t="shared" si="668"/>
        <v>619.94609513</v>
      </c>
      <c r="Q1351" s="11">
        <f t="shared" si="681"/>
        <v>0</v>
      </c>
      <c r="R1351" s="30">
        <f t="shared" si="677"/>
        <v>0</v>
      </c>
      <c r="S1351" s="8">
        <f t="shared" si="669"/>
        <v>0</v>
      </c>
      <c r="T1351" s="123">
        <f t="shared" si="678"/>
        <v>8.5599999999999996E-2</v>
      </c>
      <c r="U1351" s="122">
        <f t="shared" si="685"/>
        <v>3</v>
      </c>
      <c r="V1351" s="122">
        <v>252</v>
      </c>
      <c r="W1351" s="121">
        <f t="shared" si="670"/>
        <v>1.00097825</v>
      </c>
      <c r="X1351" s="114">
        <f t="shared" si="671"/>
        <v>0.60646226000000003</v>
      </c>
      <c r="Y1351" s="114">
        <f t="shared" si="672"/>
        <v>0</v>
      </c>
      <c r="Z1351" s="126" t="str">
        <f t="shared" si="682"/>
        <v>A+J=</v>
      </c>
      <c r="AA1351" s="119">
        <f t="shared" si="683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3">
        <f t="shared" si="673"/>
        <v>45528</v>
      </c>
      <c r="B1352" s="114">
        <f t="shared" si="665"/>
        <v>620.85722957000007</v>
      </c>
      <c r="C1352" s="114">
        <f t="shared" si="679"/>
        <v>474.40313624999999</v>
      </c>
      <c r="D1352" s="115">
        <f t="shared" si="674"/>
        <v>6941.51</v>
      </c>
      <c r="E1352" s="116">
        <f t="shared" si="687"/>
        <v>6967.89</v>
      </c>
      <c r="F1352" s="117">
        <f t="shared" si="688"/>
        <v>45493</v>
      </c>
      <c r="G1352" s="118">
        <f t="shared" si="666"/>
        <v>3.8003258656977845E-3</v>
      </c>
      <c r="H1352" s="119">
        <f t="shared" si="680"/>
        <v>45555</v>
      </c>
      <c r="I1352" s="119">
        <f t="shared" si="667"/>
        <v>45555</v>
      </c>
      <c r="J1352" s="120">
        <f t="shared" si="675"/>
        <v>23</v>
      </c>
      <c r="K1352" s="120">
        <f t="shared" si="689"/>
        <v>4</v>
      </c>
      <c r="L1352" s="8">
        <f t="shared" si="676"/>
        <v>1.0006598900000001</v>
      </c>
      <c r="M1352" s="121">
        <f t="shared" si="690"/>
        <v>1.00210048</v>
      </c>
      <c r="N1352" s="121">
        <f t="shared" si="684"/>
        <v>1.3061453634099276</v>
      </c>
      <c r="O1352" s="114">
        <f t="shared" si="686"/>
        <v>1.3070072699999999</v>
      </c>
      <c r="P1352" s="114">
        <f t="shared" si="668"/>
        <v>620.04834798000002</v>
      </c>
      <c r="Q1352" s="11">
        <f t="shared" si="681"/>
        <v>0</v>
      </c>
      <c r="R1352" s="30">
        <f t="shared" si="677"/>
        <v>0</v>
      </c>
      <c r="S1352" s="8">
        <f t="shared" si="669"/>
        <v>0</v>
      </c>
      <c r="T1352" s="123">
        <f t="shared" si="678"/>
        <v>8.5599999999999996E-2</v>
      </c>
      <c r="U1352" s="122">
        <f t="shared" si="685"/>
        <v>4</v>
      </c>
      <c r="V1352" s="122">
        <v>252</v>
      </c>
      <c r="W1352" s="121">
        <f t="shared" si="670"/>
        <v>1.0013045460000001</v>
      </c>
      <c r="X1352" s="114">
        <f t="shared" si="671"/>
        <v>0.80888159000000004</v>
      </c>
      <c r="Y1352" s="114">
        <f t="shared" si="672"/>
        <v>0</v>
      </c>
      <c r="Z1352" s="126" t="str">
        <f t="shared" si="682"/>
        <v>A+J=</v>
      </c>
      <c r="AA1352" s="119">
        <f t="shared" si="683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3">
        <f t="shared" si="673"/>
        <v>45529</v>
      </c>
      <c r="B1353" s="114">
        <f t="shared" si="665"/>
        <v>620.85722957000007</v>
      </c>
      <c r="C1353" s="114">
        <f t="shared" si="679"/>
        <v>474.40313624999999</v>
      </c>
      <c r="D1353" s="115">
        <f t="shared" si="674"/>
        <v>6941.51</v>
      </c>
      <c r="E1353" s="116">
        <f t="shared" si="687"/>
        <v>6967.89</v>
      </c>
      <c r="F1353" s="117">
        <f t="shared" si="688"/>
        <v>45493</v>
      </c>
      <c r="G1353" s="118">
        <f t="shared" si="666"/>
        <v>3.8003258656977845E-3</v>
      </c>
      <c r="H1353" s="119">
        <f t="shared" si="680"/>
        <v>45555</v>
      </c>
      <c r="I1353" s="119">
        <f t="shared" si="667"/>
        <v>45555</v>
      </c>
      <c r="J1353" s="120">
        <f t="shared" si="675"/>
        <v>23</v>
      </c>
      <c r="K1353" s="120">
        <f t="shared" si="689"/>
        <v>4</v>
      </c>
      <c r="L1353" s="8">
        <f t="shared" si="676"/>
        <v>1.0006598900000001</v>
      </c>
      <c r="M1353" s="121">
        <f t="shared" si="690"/>
        <v>1.00210048</v>
      </c>
      <c r="N1353" s="121">
        <f t="shared" si="684"/>
        <v>1.3061453634099276</v>
      </c>
      <c r="O1353" s="114">
        <f t="shared" si="686"/>
        <v>1.3070072699999999</v>
      </c>
      <c r="P1353" s="114">
        <f t="shared" si="668"/>
        <v>620.04834798000002</v>
      </c>
      <c r="Q1353" s="11">
        <f t="shared" si="681"/>
        <v>0</v>
      </c>
      <c r="R1353" s="30">
        <f t="shared" si="677"/>
        <v>0</v>
      </c>
      <c r="S1353" s="8">
        <f t="shared" si="669"/>
        <v>0</v>
      </c>
      <c r="T1353" s="123">
        <f t="shared" si="678"/>
        <v>8.5599999999999996E-2</v>
      </c>
      <c r="U1353" s="122">
        <f t="shared" si="685"/>
        <v>4</v>
      </c>
      <c r="V1353" s="122">
        <v>252</v>
      </c>
      <c r="W1353" s="121">
        <f t="shared" si="670"/>
        <v>1.0013045460000001</v>
      </c>
      <c r="X1353" s="114">
        <f t="shared" si="671"/>
        <v>0.80888159000000004</v>
      </c>
      <c r="Y1353" s="114">
        <f t="shared" si="672"/>
        <v>0</v>
      </c>
      <c r="Z1353" s="126" t="str">
        <f t="shared" si="682"/>
        <v>A+J=</v>
      </c>
      <c r="AA1353" s="119">
        <f t="shared" si="683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3">
        <f t="shared" si="673"/>
        <v>45530</v>
      </c>
      <c r="B1354" s="114">
        <f t="shared" ref="B1354:B1417" si="691">(P1354+X1354)</f>
        <v>620.85722957000007</v>
      </c>
      <c r="C1354" s="114">
        <f t="shared" si="679"/>
        <v>474.40313624999999</v>
      </c>
      <c r="D1354" s="115">
        <f t="shared" si="674"/>
        <v>6941.51</v>
      </c>
      <c r="E1354" s="116">
        <f t="shared" si="687"/>
        <v>6967.89</v>
      </c>
      <c r="F1354" s="117">
        <f t="shared" si="688"/>
        <v>45493</v>
      </c>
      <c r="G1354" s="118">
        <f t="shared" ref="G1354:G1417" si="692">(E1354/D1354)-1</f>
        <v>3.8003258656977845E-3</v>
      </c>
      <c r="H1354" s="119">
        <f t="shared" si="680"/>
        <v>45555</v>
      </c>
      <c r="I1354" s="119">
        <f t="shared" ref="I1354:I1417" si="693">IF(A1354&gt;I1353,H1354,I1353)</f>
        <v>45555</v>
      </c>
      <c r="J1354" s="120">
        <f t="shared" si="675"/>
        <v>23</v>
      </c>
      <c r="K1354" s="120">
        <f t="shared" si="689"/>
        <v>4</v>
      </c>
      <c r="L1354" s="8">
        <f t="shared" si="676"/>
        <v>1.0006598900000001</v>
      </c>
      <c r="M1354" s="121">
        <f t="shared" si="690"/>
        <v>1.00210048</v>
      </c>
      <c r="N1354" s="121">
        <f t="shared" si="684"/>
        <v>1.3061453634099276</v>
      </c>
      <c r="O1354" s="114">
        <f t="shared" si="686"/>
        <v>1.3070072699999999</v>
      </c>
      <c r="P1354" s="114">
        <f t="shared" ref="P1354:P1417" si="694">TRUNC(C1354*O1354,8)</f>
        <v>620.04834798000002</v>
      </c>
      <c r="Q1354" s="11">
        <f t="shared" si="681"/>
        <v>0</v>
      </c>
      <c r="R1354" s="30">
        <f t="shared" si="677"/>
        <v>0</v>
      </c>
      <c r="S1354" s="8">
        <f t="shared" ref="S1354:S1417" si="695">IF(R1354&gt;0,TRUNC(R1354*P1354,8),0)</f>
        <v>0</v>
      </c>
      <c r="T1354" s="123">
        <f t="shared" si="678"/>
        <v>8.5599999999999996E-2</v>
      </c>
      <c r="U1354" s="122">
        <f t="shared" si="685"/>
        <v>4</v>
      </c>
      <c r="V1354" s="122">
        <v>252</v>
      </c>
      <c r="W1354" s="121">
        <f t="shared" ref="W1354:W1417" si="696">ROUND((1+T1354)^TRUNC((U1354/V1354),9),9)</f>
        <v>1.0013045460000001</v>
      </c>
      <c r="X1354" s="114">
        <f t="shared" ref="X1354:X1417" si="697">TRUNC((P1354*(W1354-1)),8)</f>
        <v>0.80888159000000004</v>
      </c>
      <c r="Y1354" s="114">
        <f t="shared" ref="Y1354:Y1417" si="698">IF(Q1354&gt;0,S1354+X1354,0)</f>
        <v>0</v>
      </c>
      <c r="Z1354" s="126" t="str">
        <f t="shared" si="682"/>
        <v>A+J=</v>
      </c>
      <c r="AA1354" s="119">
        <f t="shared" si="683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3">
        <f t="shared" ref="A1355:A1418" si="699">(A1354+1)</f>
        <v>45531</v>
      </c>
      <c r="B1355" s="114">
        <f t="shared" si="691"/>
        <v>621.16204846999995</v>
      </c>
      <c r="C1355" s="114">
        <f t="shared" si="679"/>
        <v>474.40313624999999</v>
      </c>
      <c r="D1355" s="115">
        <f t="shared" ref="D1355:D1418" si="700">IF(E1355=E1354,D1354,E1354)</f>
        <v>6941.51</v>
      </c>
      <c r="E1355" s="116">
        <f t="shared" si="687"/>
        <v>6967.89</v>
      </c>
      <c r="F1355" s="117">
        <f t="shared" si="688"/>
        <v>45493</v>
      </c>
      <c r="G1355" s="118">
        <f t="shared" si="692"/>
        <v>3.8003258656977845E-3</v>
      </c>
      <c r="H1355" s="119">
        <f t="shared" si="680"/>
        <v>45555</v>
      </c>
      <c r="I1355" s="119">
        <f t="shared" si="693"/>
        <v>45555</v>
      </c>
      <c r="J1355" s="120">
        <f t="shared" ref="J1355:J1418" si="701">IF(I1355=I1354,J1354,NETWORKDAYS(I1354,I1355,$AD$176:$AD$502)-1)</f>
        <v>23</v>
      </c>
      <c r="K1355" s="120">
        <f t="shared" si="689"/>
        <v>5</v>
      </c>
      <c r="L1355" s="8">
        <f t="shared" ref="L1355:L1418" si="702">IF(E1355&lt;D1355,1,TRUNC((E1355/D1355)^TRUNC((K1355/J1355),9),8))</f>
        <v>1.0008249300000001</v>
      </c>
      <c r="M1355" s="121">
        <f t="shared" si="690"/>
        <v>1.00210048</v>
      </c>
      <c r="N1355" s="121">
        <f t="shared" si="684"/>
        <v>1.3061453634099276</v>
      </c>
      <c r="O1355" s="114">
        <f t="shared" si="686"/>
        <v>1.3072228400000001</v>
      </c>
      <c r="P1355" s="114">
        <f t="shared" si="694"/>
        <v>620.15061506999996</v>
      </c>
      <c r="Q1355" s="11">
        <f t="shared" si="681"/>
        <v>0</v>
      </c>
      <c r="R1355" s="30">
        <f t="shared" ref="R1355:R1418" si="703">IF(Q1355&gt;0,VLOOKUP($A1355,$AD$10:$AI$170,6),0)</f>
        <v>0</v>
      </c>
      <c r="S1355" s="8">
        <f t="shared" si="695"/>
        <v>0</v>
      </c>
      <c r="T1355" s="123">
        <f t="shared" ref="T1355:T1418" si="704">(T1354)</f>
        <v>8.5599999999999996E-2</v>
      </c>
      <c r="U1355" s="122">
        <f t="shared" si="685"/>
        <v>5</v>
      </c>
      <c r="V1355" s="122">
        <v>252</v>
      </c>
      <c r="W1355" s="121">
        <f t="shared" si="696"/>
        <v>1.0016309480000001</v>
      </c>
      <c r="X1355" s="114">
        <f t="shared" si="697"/>
        <v>1.0114334</v>
      </c>
      <c r="Y1355" s="114">
        <f t="shared" si="698"/>
        <v>0</v>
      </c>
      <c r="Z1355" s="126" t="str">
        <f t="shared" si="682"/>
        <v>A+J=</v>
      </c>
      <c r="AA1355" s="119">
        <f t="shared" si="683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3">
        <f t="shared" si="699"/>
        <v>45532</v>
      </c>
      <c r="B1356" s="114">
        <f t="shared" si="691"/>
        <v>621.46701475000009</v>
      </c>
      <c r="C1356" s="114">
        <f t="shared" ref="C1356:C1419" si="705">TRUNC(IF(Q1355&gt;0,VLOOKUP(A1355,$AD$12:$AE$170,2),C1355),8)</f>
        <v>474.40313624999999</v>
      </c>
      <c r="D1356" s="115">
        <f t="shared" si="700"/>
        <v>6941.51</v>
      </c>
      <c r="E1356" s="116">
        <f t="shared" si="687"/>
        <v>6967.89</v>
      </c>
      <c r="F1356" s="117">
        <f t="shared" si="688"/>
        <v>45493</v>
      </c>
      <c r="G1356" s="118">
        <f t="shared" si="692"/>
        <v>3.8003258656977845E-3</v>
      </c>
      <c r="H1356" s="119">
        <f t="shared" ref="H1356:H1419" si="706">IF(DAY(A1356)=H$9,VLOOKUP(A1356,AH$118:AN$450,4),H1355)</f>
        <v>45555</v>
      </c>
      <c r="I1356" s="119">
        <f t="shared" si="693"/>
        <v>45555</v>
      </c>
      <c r="J1356" s="120">
        <f t="shared" si="701"/>
        <v>23</v>
      </c>
      <c r="K1356" s="120">
        <f t="shared" si="689"/>
        <v>6</v>
      </c>
      <c r="L1356" s="8">
        <f t="shared" si="702"/>
        <v>1.00099</v>
      </c>
      <c r="M1356" s="121">
        <f t="shared" si="690"/>
        <v>1.00210048</v>
      </c>
      <c r="N1356" s="121">
        <f t="shared" si="684"/>
        <v>1.3061453634099276</v>
      </c>
      <c r="O1356" s="114">
        <f t="shared" si="686"/>
        <v>1.3074384400000001</v>
      </c>
      <c r="P1356" s="114">
        <f t="shared" si="694"/>
        <v>620.25289638000004</v>
      </c>
      <c r="Q1356" s="11">
        <f t="shared" ref="Q1356:Q1419" si="707">IF(VLOOKUP(A1356,AD$10:AK$170,8)=VLOOKUP(A1355,AD$10:AK$170,8),0,VLOOKUP(A1356,AD$10:AK$170,8))</f>
        <v>0</v>
      </c>
      <c r="R1356" s="30">
        <f t="shared" si="703"/>
        <v>0</v>
      </c>
      <c r="S1356" s="8">
        <f t="shared" si="695"/>
        <v>0</v>
      </c>
      <c r="T1356" s="123">
        <f t="shared" si="704"/>
        <v>8.5599999999999996E-2</v>
      </c>
      <c r="U1356" s="122">
        <f t="shared" si="685"/>
        <v>6</v>
      </c>
      <c r="V1356" s="122">
        <v>252</v>
      </c>
      <c r="W1356" s="121">
        <f t="shared" si="696"/>
        <v>1.0019574570000001</v>
      </c>
      <c r="X1356" s="114">
        <f t="shared" si="697"/>
        <v>1.21411837</v>
      </c>
      <c r="Y1356" s="114">
        <f t="shared" si="698"/>
        <v>0</v>
      </c>
      <c r="Z1356" s="126" t="str">
        <f t="shared" ref="Z1356:Z1419" si="708">IF($Q1355&gt;0,VLOOKUP($A1355,$AD$10:$AM$170,9),Z1355)</f>
        <v>A+J=</v>
      </c>
      <c r="AA1356" s="119">
        <f t="shared" ref="AA1356:AA1419" si="709">IF($Q1355&gt;0,VLOOKUP($A1355,$AD$10:$AM$170,10),AA1355)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3">
        <f t="shared" si="699"/>
        <v>45533</v>
      </c>
      <c r="B1357" s="114">
        <f t="shared" si="691"/>
        <v>621.77212785000006</v>
      </c>
      <c r="C1357" s="114">
        <f t="shared" si="705"/>
        <v>474.40313624999999</v>
      </c>
      <c r="D1357" s="115">
        <f t="shared" si="700"/>
        <v>6941.51</v>
      </c>
      <c r="E1357" s="116">
        <f t="shared" si="687"/>
        <v>6967.89</v>
      </c>
      <c r="F1357" s="117">
        <f t="shared" si="688"/>
        <v>45493</v>
      </c>
      <c r="G1357" s="118">
        <f t="shared" si="692"/>
        <v>3.8003258656977845E-3</v>
      </c>
      <c r="H1357" s="119">
        <f t="shared" si="706"/>
        <v>45555</v>
      </c>
      <c r="I1357" s="119">
        <f t="shared" si="693"/>
        <v>45555</v>
      </c>
      <c r="J1357" s="120">
        <f t="shared" si="701"/>
        <v>23</v>
      </c>
      <c r="K1357" s="120">
        <f t="shared" si="689"/>
        <v>7</v>
      </c>
      <c r="L1357" s="8">
        <f t="shared" si="702"/>
        <v>1.0011550899999999</v>
      </c>
      <c r="M1357" s="121">
        <f t="shared" si="690"/>
        <v>1.00210048</v>
      </c>
      <c r="N1357" s="121">
        <f t="shared" si="684"/>
        <v>1.3061453634099276</v>
      </c>
      <c r="O1357" s="114">
        <f t="shared" si="686"/>
        <v>1.3076540699999999</v>
      </c>
      <c r="P1357" s="114">
        <f t="shared" si="694"/>
        <v>620.35519193000005</v>
      </c>
      <c r="Q1357" s="11">
        <f t="shared" si="707"/>
        <v>0</v>
      </c>
      <c r="R1357" s="30">
        <f t="shared" si="703"/>
        <v>0</v>
      </c>
      <c r="S1357" s="8">
        <f t="shared" si="695"/>
        <v>0</v>
      </c>
      <c r="T1357" s="123">
        <f t="shared" si="704"/>
        <v>8.5599999999999996E-2</v>
      </c>
      <c r="U1357" s="122">
        <f t="shared" si="685"/>
        <v>7</v>
      </c>
      <c r="V1357" s="122">
        <v>252</v>
      </c>
      <c r="W1357" s="121">
        <f t="shared" si="696"/>
        <v>1.0022840719999999</v>
      </c>
      <c r="X1357" s="114">
        <f t="shared" si="697"/>
        <v>1.41693592</v>
      </c>
      <c r="Y1357" s="114">
        <f t="shared" si="698"/>
        <v>0</v>
      </c>
      <c r="Z1357" s="126" t="str">
        <f t="shared" si="708"/>
        <v>A+J=</v>
      </c>
      <c r="AA1357" s="119">
        <f t="shared" si="709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3">
        <f t="shared" si="699"/>
        <v>45534</v>
      </c>
      <c r="B1358" s="114">
        <f t="shared" si="691"/>
        <v>622.07739318999995</v>
      </c>
      <c r="C1358" s="114">
        <f t="shared" si="705"/>
        <v>474.40313624999999</v>
      </c>
      <c r="D1358" s="115">
        <f t="shared" si="700"/>
        <v>6941.51</v>
      </c>
      <c r="E1358" s="116">
        <f t="shared" si="687"/>
        <v>6967.89</v>
      </c>
      <c r="F1358" s="117">
        <f t="shared" si="688"/>
        <v>45493</v>
      </c>
      <c r="G1358" s="118">
        <f t="shared" si="692"/>
        <v>3.8003258656977845E-3</v>
      </c>
      <c r="H1358" s="119">
        <f t="shared" si="706"/>
        <v>45555</v>
      </c>
      <c r="I1358" s="119">
        <f t="shared" si="693"/>
        <v>45555</v>
      </c>
      <c r="J1358" s="120">
        <f t="shared" si="701"/>
        <v>23</v>
      </c>
      <c r="K1358" s="120">
        <f t="shared" si="689"/>
        <v>8</v>
      </c>
      <c r="L1358" s="8">
        <f t="shared" si="702"/>
        <v>1.00132021</v>
      </c>
      <c r="M1358" s="121">
        <f t="shared" si="690"/>
        <v>1.00210048</v>
      </c>
      <c r="N1358" s="121">
        <f t="shared" si="684"/>
        <v>1.3061453634099276</v>
      </c>
      <c r="O1358" s="114">
        <f t="shared" si="686"/>
        <v>1.3078697399999999</v>
      </c>
      <c r="P1358" s="114">
        <f t="shared" si="694"/>
        <v>620.45750645999999</v>
      </c>
      <c r="Q1358" s="11">
        <f t="shared" si="707"/>
        <v>0</v>
      </c>
      <c r="R1358" s="30">
        <f t="shared" si="703"/>
        <v>0</v>
      </c>
      <c r="S1358" s="8">
        <f t="shared" si="695"/>
        <v>0</v>
      </c>
      <c r="T1358" s="123">
        <f t="shared" si="704"/>
        <v>8.5599999999999996E-2</v>
      </c>
      <c r="U1358" s="122">
        <f t="shared" si="685"/>
        <v>8</v>
      </c>
      <c r="V1358" s="122">
        <v>252</v>
      </c>
      <c r="W1358" s="121">
        <f t="shared" si="696"/>
        <v>1.002610794</v>
      </c>
      <c r="X1358" s="114">
        <f t="shared" si="697"/>
        <v>1.6198867299999999</v>
      </c>
      <c r="Y1358" s="114">
        <f t="shared" si="698"/>
        <v>0</v>
      </c>
      <c r="Z1358" s="126" t="str">
        <f t="shared" si="708"/>
        <v>A+J=</v>
      </c>
      <c r="AA1358" s="119">
        <f t="shared" si="709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3">
        <f t="shared" si="699"/>
        <v>45535</v>
      </c>
      <c r="B1359" s="114">
        <f t="shared" si="691"/>
        <v>622.38281018999999</v>
      </c>
      <c r="C1359" s="114">
        <f t="shared" si="705"/>
        <v>474.40313624999999</v>
      </c>
      <c r="D1359" s="115">
        <f t="shared" si="700"/>
        <v>6941.51</v>
      </c>
      <c r="E1359" s="116">
        <f t="shared" si="687"/>
        <v>6967.89</v>
      </c>
      <c r="F1359" s="117">
        <f t="shared" si="688"/>
        <v>45493</v>
      </c>
      <c r="G1359" s="118">
        <f t="shared" si="692"/>
        <v>3.8003258656977845E-3</v>
      </c>
      <c r="H1359" s="119">
        <f t="shared" si="706"/>
        <v>45555</v>
      </c>
      <c r="I1359" s="119">
        <f t="shared" si="693"/>
        <v>45555</v>
      </c>
      <c r="J1359" s="120">
        <f t="shared" si="701"/>
        <v>23</v>
      </c>
      <c r="K1359" s="120">
        <f t="shared" si="689"/>
        <v>9</v>
      </c>
      <c r="L1359" s="8">
        <f t="shared" si="702"/>
        <v>1.00148536</v>
      </c>
      <c r="M1359" s="121">
        <f t="shared" si="690"/>
        <v>1.00210048</v>
      </c>
      <c r="N1359" s="121">
        <f t="shared" si="684"/>
        <v>1.3061453634099276</v>
      </c>
      <c r="O1359" s="114">
        <f t="shared" si="686"/>
        <v>1.3080854500000001</v>
      </c>
      <c r="P1359" s="114">
        <f t="shared" si="694"/>
        <v>620.55983995999998</v>
      </c>
      <c r="Q1359" s="11">
        <f t="shared" si="707"/>
        <v>0</v>
      </c>
      <c r="R1359" s="30">
        <f t="shared" si="703"/>
        <v>0</v>
      </c>
      <c r="S1359" s="8">
        <f t="shared" si="695"/>
        <v>0</v>
      </c>
      <c r="T1359" s="123">
        <f t="shared" si="704"/>
        <v>8.5599999999999996E-2</v>
      </c>
      <c r="U1359" s="122">
        <f t="shared" si="685"/>
        <v>9</v>
      </c>
      <c r="V1359" s="122">
        <v>252</v>
      </c>
      <c r="W1359" s="121">
        <f t="shared" si="696"/>
        <v>1.0029376219999999</v>
      </c>
      <c r="X1359" s="114">
        <f t="shared" si="697"/>
        <v>1.8229702299999999</v>
      </c>
      <c r="Y1359" s="114">
        <f t="shared" si="698"/>
        <v>0</v>
      </c>
      <c r="Z1359" s="126" t="str">
        <f t="shared" si="708"/>
        <v>A+J=</v>
      </c>
      <c r="AA1359" s="119">
        <f t="shared" si="709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3">
        <f t="shared" si="699"/>
        <v>45536</v>
      </c>
      <c r="B1360" s="114">
        <f t="shared" si="691"/>
        <v>622.38281018999999</v>
      </c>
      <c r="C1360" s="114">
        <f t="shared" si="705"/>
        <v>474.40313624999999</v>
      </c>
      <c r="D1360" s="115">
        <f t="shared" si="700"/>
        <v>6941.51</v>
      </c>
      <c r="E1360" s="116">
        <f t="shared" si="687"/>
        <v>6967.89</v>
      </c>
      <c r="F1360" s="117">
        <f t="shared" si="688"/>
        <v>45493</v>
      </c>
      <c r="G1360" s="118">
        <f t="shared" si="692"/>
        <v>3.8003258656977845E-3</v>
      </c>
      <c r="H1360" s="119">
        <f t="shared" si="706"/>
        <v>45555</v>
      </c>
      <c r="I1360" s="119">
        <f t="shared" si="693"/>
        <v>45555</v>
      </c>
      <c r="J1360" s="120">
        <f t="shared" si="701"/>
        <v>23</v>
      </c>
      <c r="K1360" s="120">
        <f t="shared" si="689"/>
        <v>9</v>
      </c>
      <c r="L1360" s="8">
        <f t="shared" si="702"/>
        <v>1.00148536</v>
      </c>
      <c r="M1360" s="121">
        <f t="shared" si="690"/>
        <v>1.00210048</v>
      </c>
      <c r="N1360" s="121">
        <f t="shared" si="684"/>
        <v>1.3061453634099276</v>
      </c>
      <c r="O1360" s="114">
        <f t="shared" si="686"/>
        <v>1.3080854500000001</v>
      </c>
      <c r="P1360" s="114">
        <f t="shared" si="694"/>
        <v>620.55983995999998</v>
      </c>
      <c r="Q1360" s="11">
        <f t="shared" si="707"/>
        <v>0</v>
      </c>
      <c r="R1360" s="30">
        <f t="shared" si="703"/>
        <v>0</v>
      </c>
      <c r="S1360" s="8">
        <f t="shared" si="695"/>
        <v>0</v>
      </c>
      <c r="T1360" s="123">
        <f t="shared" si="704"/>
        <v>8.5599999999999996E-2</v>
      </c>
      <c r="U1360" s="122">
        <f t="shared" si="685"/>
        <v>9</v>
      </c>
      <c r="V1360" s="122">
        <v>252</v>
      </c>
      <c r="W1360" s="121">
        <f t="shared" si="696"/>
        <v>1.0029376219999999</v>
      </c>
      <c r="X1360" s="114">
        <f t="shared" si="697"/>
        <v>1.8229702299999999</v>
      </c>
      <c r="Y1360" s="114">
        <f t="shared" si="698"/>
        <v>0</v>
      </c>
      <c r="Z1360" s="126" t="str">
        <f t="shared" si="708"/>
        <v>A+J=</v>
      </c>
      <c r="AA1360" s="119">
        <f t="shared" si="709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3">
        <f t="shared" si="699"/>
        <v>45537</v>
      </c>
      <c r="B1361" s="114">
        <f t="shared" si="691"/>
        <v>622.38281018999999</v>
      </c>
      <c r="C1361" s="114">
        <f t="shared" si="705"/>
        <v>474.40313624999999</v>
      </c>
      <c r="D1361" s="115">
        <f t="shared" si="700"/>
        <v>6941.51</v>
      </c>
      <c r="E1361" s="116">
        <f t="shared" si="687"/>
        <v>6967.89</v>
      </c>
      <c r="F1361" s="117">
        <f t="shared" si="688"/>
        <v>45493</v>
      </c>
      <c r="G1361" s="118">
        <f t="shared" si="692"/>
        <v>3.8003258656977845E-3</v>
      </c>
      <c r="H1361" s="119">
        <f t="shared" si="706"/>
        <v>45555</v>
      </c>
      <c r="I1361" s="119">
        <f t="shared" si="693"/>
        <v>45555</v>
      </c>
      <c r="J1361" s="120">
        <f t="shared" si="701"/>
        <v>23</v>
      </c>
      <c r="K1361" s="120">
        <f t="shared" si="689"/>
        <v>9</v>
      </c>
      <c r="L1361" s="8">
        <f t="shared" si="702"/>
        <v>1.00148536</v>
      </c>
      <c r="M1361" s="121">
        <f t="shared" si="690"/>
        <v>1.00210048</v>
      </c>
      <c r="N1361" s="121">
        <f t="shared" si="684"/>
        <v>1.3061453634099276</v>
      </c>
      <c r="O1361" s="114">
        <f t="shared" si="686"/>
        <v>1.3080854500000001</v>
      </c>
      <c r="P1361" s="114">
        <f t="shared" si="694"/>
        <v>620.55983995999998</v>
      </c>
      <c r="Q1361" s="11">
        <f t="shared" si="707"/>
        <v>0</v>
      </c>
      <c r="R1361" s="30">
        <f t="shared" si="703"/>
        <v>0</v>
      </c>
      <c r="S1361" s="8">
        <f t="shared" si="695"/>
        <v>0</v>
      </c>
      <c r="T1361" s="123">
        <f t="shared" si="704"/>
        <v>8.5599999999999996E-2</v>
      </c>
      <c r="U1361" s="122">
        <f t="shared" si="685"/>
        <v>9</v>
      </c>
      <c r="V1361" s="122">
        <v>252</v>
      </c>
      <c r="W1361" s="121">
        <f t="shared" si="696"/>
        <v>1.0029376219999999</v>
      </c>
      <c r="X1361" s="114">
        <f t="shared" si="697"/>
        <v>1.8229702299999999</v>
      </c>
      <c r="Y1361" s="114">
        <f t="shared" si="698"/>
        <v>0</v>
      </c>
      <c r="Z1361" s="126" t="str">
        <f t="shared" si="708"/>
        <v>A+J=</v>
      </c>
      <c r="AA1361" s="119">
        <f t="shared" si="709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3">
        <f t="shared" si="699"/>
        <v>45538</v>
      </c>
      <c r="B1362" s="114">
        <f t="shared" si="691"/>
        <v>622.68837890999998</v>
      </c>
      <c r="C1362" s="114">
        <f t="shared" si="705"/>
        <v>474.40313624999999</v>
      </c>
      <c r="D1362" s="115">
        <f t="shared" si="700"/>
        <v>6941.51</v>
      </c>
      <c r="E1362" s="116">
        <f t="shared" si="687"/>
        <v>6967.89</v>
      </c>
      <c r="F1362" s="117">
        <f t="shared" si="688"/>
        <v>45493</v>
      </c>
      <c r="G1362" s="118">
        <f t="shared" si="692"/>
        <v>3.8003258656977845E-3</v>
      </c>
      <c r="H1362" s="119">
        <f t="shared" si="706"/>
        <v>45555</v>
      </c>
      <c r="I1362" s="119">
        <f t="shared" si="693"/>
        <v>45555</v>
      </c>
      <c r="J1362" s="120">
        <f t="shared" si="701"/>
        <v>23</v>
      </c>
      <c r="K1362" s="120">
        <f t="shared" si="689"/>
        <v>10</v>
      </c>
      <c r="L1362" s="8">
        <f t="shared" si="702"/>
        <v>1.00165054</v>
      </c>
      <c r="M1362" s="121">
        <f t="shared" si="690"/>
        <v>1.00210048</v>
      </c>
      <c r="N1362" s="121">
        <f t="shared" si="684"/>
        <v>1.3061453634099276</v>
      </c>
      <c r="O1362" s="114">
        <f t="shared" si="686"/>
        <v>1.3083012000000001</v>
      </c>
      <c r="P1362" s="114">
        <f t="shared" si="694"/>
        <v>620.66219243</v>
      </c>
      <c r="Q1362" s="11">
        <f t="shared" si="707"/>
        <v>0</v>
      </c>
      <c r="R1362" s="30">
        <f t="shared" si="703"/>
        <v>0</v>
      </c>
      <c r="S1362" s="8">
        <f t="shared" si="695"/>
        <v>0</v>
      </c>
      <c r="T1362" s="123">
        <f t="shared" si="704"/>
        <v>8.5599999999999996E-2</v>
      </c>
      <c r="U1362" s="122">
        <f t="shared" si="685"/>
        <v>10</v>
      </c>
      <c r="V1362" s="122">
        <v>252</v>
      </c>
      <c r="W1362" s="121">
        <f t="shared" si="696"/>
        <v>1.003264556</v>
      </c>
      <c r="X1362" s="114">
        <f t="shared" si="697"/>
        <v>2.0261864799999998</v>
      </c>
      <c r="Y1362" s="114">
        <f t="shared" si="698"/>
        <v>0</v>
      </c>
      <c r="Z1362" s="126" t="str">
        <f t="shared" si="708"/>
        <v>A+J=</v>
      </c>
      <c r="AA1362" s="119">
        <f t="shared" si="709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3">
        <f t="shared" si="699"/>
        <v>45539</v>
      </c>
      <c r="B1363" s="114">
        <f t="shared" si="691"/>
        <v>622.99409587999992</v>
      </c>
      <c r="C1363" s="114">
        <f t="shared" si="705"/>
        <v>474.40313624999999</v>
      </c>
      <c r="D1363" s="115">
        <f t="shared" si="700"/>
        <v>6941.51</v>
      </c>
      <c r="E1363" s="116">
        <f t="shared" si="687"/>
        <v>6967.89</v>
      </c>
      <c r="F1363" s="117">
        <f t="shared" si="688"/>
        <v>45493</v>
      </c>
      <c r="G1363" s="118">
        <f t="shared" si="692"/>
        <v>3.8003258656977845E-3</v>
      </c>
      <c r="H1363" s="119">
        <f t="shared" si="706"/>
        <v>45555</v>
      </c>
      <c r="I1363" s="119">
        <f t="shared" si="693"/>
        <v>45555</v>
      </c>
      <c r="J1363" s="120">
        <f t="shared" si="701"/>
        <v>23</v>
      </c>
      <c r="K1363" s="120">
        <f t="shared" si="689"/>
        <v>11</v>
      </c>
      <c r="L1363" s="8">
        <f t="shared" si="702"/>
        <v>1.0018157400000001</v>
      </c>
      <c r="M1363" s="121">
        <f t="shared" si="690"/>
        <v>1.00210048</v>
      </c>
      <c r="N1363" s="121">
        <f t="shared" si="684"/>
        <v>1.3061453634099276</v>
      </c>
      <c r="O1363" s="114">
        <f t="shared" si="686"/>
        <v>1.3085169800000001</v>
      </c>
      <c r="P1363" s="114">
        <f t="shared" si="694"/>
        <v>620.76455913999996</v>
      </c>
      <c r="Q1363" s="11">
        <f t="shared" si="707"/>
        <v>0</v>
      </c>
      <c r="R1363" s="30">
        <f t="shared" si="703"/>
        <v>0</v>
      </c>
      <c r="S1363" s="8">
        <f t="shared" si="695"/>
        <v>0</v>
      </c>
      <c r="T1363" s="123">
        <f t="shared" si="704"/>
        <v>8.5599999999999996E-2</v>
      </c>
      <c r="U1363" s="122">
        <f t="shared" si="685"/>
        <v>11</v>
      </c>
      <c r="V1363" s="122">
        <v>252</v>
      </c>
      <c r="W1363" s="121">
        <f t="shared" si="696"/>
        <v>1.0035915980000001</v>
      </c>
      <c r="X1363" s="114">
        <f t="shared" si="697"/>
        <v>2.2295367399999999</v>
      </c>
      <c r="Y1363" s="114">
        <f t="shared" si="698"/>
        <v>0</v>
      </c>
      <c r="Z1363" s="126" t="str">
        <f t="shared" si="708"/>
        <v>A+J=</v>
      </c>
      <c r="AA1363" s="119">
        <f t="shared" si="709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3">
        <f t="shared" si="699"/>
        <v>45540</v>
      </c>
      <c r="B1364" s="114">
        <f t="shared" si="691"/>
        <v>623.29996882</v>
      </c>
      <c r="C1364" s="114">
        <f t="shared" si="705"/>
        <v>474.40313624999999</v>
      </c>
      <c r="D1364" s="115">
        <f t="shared" si="700"/>
        <v>6941.51</v>
      </c>
      <c r="E1364" s="116">
        <f t="shared" si="687"/>
        <v>6967.89</v>
      </c>
      <c r="F1364" s="117">
        <f t="shared" si="688"/>
        <v>45493</v>
      </c>
      <c r="G1364" s="118">
        <f t="shared" si="692"/>
        <v>3.8003258656977845E-3</v>
      </c>
      <c r="H1364" s="119">
        <f t="shared" si="706"/>
        <v>45555</v>
      </c>
      <c r="I1364" s="119">
        <f t="shared" si="693"/>
        <v>45555</v>
      </c>
      <c r="J1364" s="120">
        <f t="shared" si="701"/>
        <v>23</v>
      </c>
      <c r="K1364" s="120">
        <f t="shared" si="689"/>
        <v>12</v>
      </c>
      <c r="L1364" s="8">
        <f t="shared" si="702"/>
        <v>1.0019809799999999</v>
      </c>
      <c r="M1364" s="121">
        <f t="shared" si="690"/>
        <v>1.00210048</v>
      </c>
      <c r="N1364" s="121">
        <f t="shared" si="684"/>
        <v>1.3061453634099276</v>
      </c>
      <c r="O1364" s="114">
        <f t="shared" si="686"/>
        <v>1.30873281</v>
      </c>
      <c r="P1364" s="114">
        <f t="shared" si="694"/>
        <v>620.86694956999997</v>
      </c>
      <c r="Q1364" s="11">
        <f t="shared" si="707"/>
        <v>0</v>
      </c>
      <c r="R1364" s="30">
        <f t="shared" si="703"/>
        <v>0</v>
      </c>
      <c r="S1364" s="8">
        <f t="shared" si="695"/>
        <v>0</v>
      </c>
      <c r="T1364" s="123">
        <f t="shared" si="704"/>
        <v>8.5599999999999996E-2</v>
      </c>
      <c r="U1364" s="122">
        <f t="shared" si="685"/>
        <v>12</v>
      </c>
      <c r="V1364" s="122">
        <v>252</v>
      </c>
      <c r="W1364" s="121">
        <f t="shared" si="696"/>
        <v>1.003918745</v>
      </c>
      <c r="X1364" s="114">
        <f t="shared" si="697"/>
        <v>2.4330192500000001</v>
      </c>
      <c r="Y1364" s="114">
        <f t="shared" si="698"/>
        <v>0</v>
      </c>
      <c r="Z1364" s="126" t="str">
        <f t="shared" si="708"/>
        <v>A+J=</v>
      </c>
      <c r="AA1364" s="119">
        <f t="shared" si="709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3">
        <f t="shared" si="699"/>
        <v>45541</v>
      </c>
      <c r="B1365" s="114">
        <f t="shared" si="691"/>
        <v>623.60598058000005</v>
      </c>
      <c r="C1365" s="114">
        <f t="shared" si="705"/>
        <v>474.40313624999999</v>
      </c>
      <c r="D1365" s="115">
        <f t="shared" si="700"/>
        <v>6941.51</v>
      </c>
      <c r="E1365" s="116">
        <f t="shared" si="687"/>
        <v>6967.89</v>
      </c>
      <c r="F1365" s="117">
        <f t="shared" si="688"/>
        <v>45493</v>
      </c>
      <c r="G1365" s="118">
        <f t="shared" si="692"/>
        <v>3.8003258656977845E-3</v>
      </c>
      <c r="H1365" s="119">
        <f t="shared" si="706"/>
        <v>45555</v>
      </c>
      <c r="I1365" s="119">
        <f t="shared" si="693"/>
        <v>45555</v>
      </c>
      <c r="J1365" s="120">
        <f t="shared" si="701"/>
        <v>23</v>
      </c>
      <c r="K1365" s="120">
        <f t="shared" si="689"/>
        <v>13</v>
      </c>
      <c r="L1365" s="8">
        <f t="shared" si="702"/>
        <v>1.0021462299999999</v>
      </c>
      <c r="M1365" s="121">
        <f t="shared" si="690"/>
        <v>1.00210048</v>
      </c>
      <c r="N1365" s="121">
        <f t="shared" si="684"/>
        <v>1.3061453634099276</v>
      </c>
      <c r="O1365" s="114">
        <f t="shared" si="686"/>
        <v>1.30894865</v>
      </c>
      <c r="P1365" s="114">
        <f t="shared" si="694"/>
        <v>620.96934475</v>
      </c>
      <c r="Q1365" s="11">
        <f t="shared" si="707"/>
        <v>0</v>
      </c>
      <c r="R1365" s="30">
        <f t="shared" si="703"/>
        <v>0</v>
      </c>
      <c r="S1365" s="8">
        <f t="shared" si="695"/>
        <v>0</v>
      </c>
      <c r="T1365" s="123">
        <f t="shared" si="704"/>
        <v>8.5599999999999996E-2</v>
      </c>
      <c r="U1365" s="122">
        <f t="shared" si="685"/>
        <v>13</v>
      </c>
      <c r="V1365" s="122">
        <v>252</v>
      </c>
      <c r="W1365" s="121">
        <f t="shared" si="696"/>
        <v>1.004246</v>
      </c>
      <c r="X1365" s="114">
        <f t="shared" si="697"/>
        <v>2.6366358299999999</v>
      </c>
      <c r="Y1365" s="114">
        <f t="shared" si="698"/>
        <v>0</v>
      </c>
      <c r="Z1365" s="126" t="str">
        <f t="shared" si="708"/>
        <v>A+J=</v>
      </c>
      <c r="AA1365" s="119">
        <f t="shared" si="709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3">
        <f t="shared" si="699"/>
        <v>45542</v>
      </c>
      <c r="B1366" s="114">
        <f t="shared" si="691"/>
        <v>623.91214902000002</v>
      </c>
      <c r="C1366" s="114">
        <f t="shared" si="705"/>
        <v>474.40313624999999</v>
      </c>
      <c r="D1366" s="115">
        <f t="shared" si="700"/>
        <v>6941.51</v>
      </c>
      <c r="E1366" s="116">
        <f t="shared" si="687"/>
        <v>6967.89</v>
      </c>
      <c r="F1366" s="117">
        <f t="shared" si="688"/>
        <v>45493</v>
      </c>
      <c r="G1366" s="118">
        <f t="shared" si="692"/>
        <v>3.8003258656977845E-3</v>
      </c>
      <c r="H1366" s="119">
        <f t="shared" si="706"/>
        <v>45555</v>
      </c>
      <c r="I1366" s="119">
        <f t="shared" si="693"/>
        <v>45555</v>
      </c>
      <c r="J1366" s="120">
        <f t="shared" si="701"/>
        <v>23</v>
      </c>
      <c r="K1366" s="120">
        <f t="shared" si="689"/>
        <v>14</v>
      </c>
      <c r="L1366" s="8">
        <f t="shared" si="702"/>
        <v>1.0023115199999999</v>
      </c>
      <c r="M1366" s="121">
        <f t="shared" si="690"/>
        <v>1.00210048</v>
      </c>
      <c r="N1366" s="121">
        <f t="shared" si="684"/>
        <v>1.3061453634099276</v>
      </c>
      <c r="O1366" s="114">
        <f t="shared" si="686"/>
        <v>1.30916454</v>
      </c>
      <c r="P1366" s="114">
        <f t="shared" si="694"/>
        <v>621.07176363999997</v>
      </c>
      <c r="Q1366" s="11">
        <f t="shared" si="707"/>
        <v>0</v>
      </c>
      <c r="R1366" s="30">
        <f t="shared" si="703"/>
        <v>0</v>
      </c>
      <c r="S1366" s="8">
        <f t="shared" si="695"/>
        <v>0</v>
      </c>
      <c r="T1366" s="123">
        <f t="shared" si="704"/>
        <v>8.5599999999999996E-2</v>
      </c>
      <c r="U1366" s="122">
        <f t="shared" si="685"/>
        <v>14</v>
      </c>
      <c r="V1366" s="122">
        <v>252</v>
      </c>
      <c r="W1366" s="121">
        <f t="shared" si="696"/>
        <v>1.0045733610000001</v>
      </c>
      <c r="X1366" s="114">
        <f t="shared" si="697"/>
        <v>2.8403853799999998</v>
      </c>
      <c r="Y1366" s="114">
        <f t="shared" si="698"/>
        <v>0</v>
      </c>
      <c r="Z1366" s="126" t="str">
        <f t="shared" si="708"/>
        <v>A+J=</v>
      </c>
      <c r="AA1366" s="119">
        <f t="shared" si="709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3">
        <f t="shared" si="699"/>
        <v>45543</v>
      </c>
      <c r="B1367" s="114">
        <f t="shared" si="691"/>
        <v>623.91214902000002</v>
      </c>
      <c r="C1367" s="114">
        <f t="shared" si="705"/>
        <v>474.40313624999999</v>
      </c>
      <c r="D1367" s="115">
        <f t="shared" si="700"/>
        <v>6941.51</v>
      </c>
      <c r="E1367" s="116">
        <f t="shared" si="687"/>
        <v>6967.89</v>
      </c>
      <c r="F1367" s="117">
        <f t="shared" si="688"/>
        <v>45493</v>
      </c>
      <c r="G1367" s="118">
        <f t="shared" si="692"/>
        <v>3.8003258656977845E-3</v>
      </c>
      <c r="H1367" s="119">
        <f t="shared" si="706"/>
        <v>45555</v>
      </c>
      <c r="I1367" s="119">
        <f t="shared" si="693"/>
        <v>45555</v>
      </c>
      <c r="J1367" s="120">
        <f t="shared" si="701"/>
        <v>23</v>
      </c>
      <c r="K1367" s="120">
        <f t="shared" si="689"/>
        <v>14</v>
      </c>
      <c r="L1367" s="8">
        <f t="shared" si="702"/>
        <v>1.0023115199999999</v>
      </c>
      <c r="M1367" s="121">
        <f t="shared" si="690"/>
        <v>1.00210048</v>
      </c>
      <c r="N1367" s="121">
        <f t="shared" si="684"/>
        <v>1.3061453634099276</v>
      </c>
      <c r="O1367" s="114">
        <f t="shared" si="686"/>
        <v>1.30916454</v>
      </c>
      <c r="P1367" s="114">
        <f t="shared" si="694"/>
        <v>621.07176363999997</v>
      </c>
      <c r="Q1367" s="11">
        <f t="shared" si="707"/>
        <v>0</v>
      </c>
      <c r="R1367" s="30">
        <f t="shared" si="703"/>
        <v>0</v>
      </c>
      <c r="S1367" s="8">
        <f t="shared" si="695"/>
        <v>0</v>
      </c>
      <c r="T1367" s="123">
        <f t="shared" si="704"/>
        <v>8.5599999999999996E-2</v>
      </c>
      <c r="U1367" s="122">
        <f t="shared" si="685"/>
        <v>14</v>
      </c>
      <c r="V1367" s="122">
        <v>252</v>
      </c>
      <c r="W1367" s="121">
        <f t="shared" si="696"/>
        <v>1.0045733610000001</v>
      </c>
      <c r="X1367" s="114">
        <f t="shared" si="697"/>
        <v>2.8403853799999998</v>
      </c>
      <c r="Y1367" s="114">
        <f t="shared" si="698"/>
        <v>0</v>
      </c>
      <c r="Z1367" s="126" t="str">
        <f t="shared" si="708"/>
        <v>A+J=</v>
      </c>
      <c r="AA1367" s="119">
        <f t="shared" si="709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3">
        <f t="shared" si="699"/>
        <v>45544</v>
      </c>
      <c r="B1368" s="114">
        <f t="shared" si="691"/>
        <v>623.91214902000002</v>
      </c>
      <c r="C1368" s="114">
        <f t="shared" si="705"/>
        <v>474.40313624999999</v>
      </c>
      <c r="D1368" s="115">
        <f t="shared" si="700"/>
        <v>6941.51</v>
      </c>
      <c r="E1368" s="116">
        <f t="shared" si="687"/>
        <v>6967.89</v>
      </c>
      <c r="F1368" s="117">
        <f t="shared" si="688"/>
        <v>45493</v>
      </c>
      <c r="G1368" s="118">
        <f t="shared" si="692"/>
        <v>3.8003258656977845E-3</v>
      </c>
      <c r="H1368" s="119">
        <f t="shared" si="706"/>
        <v>45555</v>
      </c>
      <c r="I1368" s="119">
        <f t="shared" si="693"/>
        <v>45555</v>
      </c>
      <c r="J1368" s="120">
        <f t="shared" si="701"/>
        <v>23</v>
      </c>
      <c r="K1368" s="120">
        <f t="shared" si="689"/>
        <v>14</v>
      </c>
      <c r="L1368" s="8">
        <f t="shared" si="702"/>
        <v>1.0023115199999999</v>
      </c>
      <c r="M1368" s="121">
        <f t="shared" si="690"/>
        <v>1.00210048</v>
      </c>
      <c r="N1368" s="121">
        <f t="shared" si="684"/>
        <v>1.3061453634099276</v>
      </c>
      <c r="O1368" s="114">
        <f t="shared" si="686"/>
        <v>1.30916454</v>
      </c>
      <c r="P1368" s="114">
        <f t="shared" si="694"/>
        <v>621.07176363999997</v>
      </c>
      <c r="Q1368" s="11">
        <f t="shared" si="707"/>
        <v>0</v>
      </c>
      <c r="R1368" s="30">
        <f t="shared" si="703"/>
        <v>0</v>
      </c>
      <c r="S1368" s="8">
        <f t="shared" si="695"/>
        <v>0</v>
      </c>
      <c r="T1368" s="123">
        <f t="shared" si="704"/>
        <v>8.5599999999999996E-2</v>
      </c>
      <c r="U1368" s="122">
        <f t="shared" si="685"/>
        <v>14</v>
      </c>
      <c r="V1368" s="122">
        <v>252</v>
      </c>
      <c r="W1368" s="121">
        <f t="shared" si="696"/>
        <v>1.0045733610000001</v>
      </c>
      <c r="X1368" s="114">
        <f t="shared" si="697"/>
        <v>2.8403853799999998</v>
      </c>
      <c r="Y1368" s="114">
        <f t="shared" si="698"/>
        <v>0</v>
      </c>
      <c r="Z1368" s="126" t="str">
        <f t="shared" si="708"/>
        <v>A+J=</v>
      </c>
      <c r="AA1368" s="119">
        <f t="shared" si="709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3">
        <f t="shared" si="699"/>
        <v>45545</v>
      </c>
      <c r="B1369" s="114">
        <f t="shared" si="691"/>
        <v>624.21846527000002</v>
      </c>
      <c r="C1369" s="114">
        <f t="shared" si="705"/>
        <v>474.40313624999999</v>
      </c>
      <c r="D1369" s="115">
        <f t="shared" si="700"/>
        <v>6941.51</v>
      </c>
      <c r="E1369" s="116">
        <f t="shared" si="687"/>
        <v>6967.89</v>
      </c>
      <c r="F1369" s="117">
        <f t="shared" si="688"/>
        <v>45493</v>
      </c>
      <c r="G1369" s="118">
        <f t="shared" si="692"/>
        <v>3.8003258656977845E-3</v>
      </c>
      <c r="H1369" s="119">
        <f t="shared" si="706"/>
        <v>45555</v>
      </c>
      <c r="I1369" s="119">
        <f t="shared" si="693"/>
        <v>45555</v>
      </c>
      <c r="J1369" s="120">
        <f t="shared" si="701"/>
        <v>23</v>
      </c>
      <c r="K1369" s="120">
        <f t="shared" si="689"/>
        <v>15</v>
      </c>
      <c r="L1369" s="8">
        <f t="shared" si="702"/>
        <v>1.00247683</v>
      </c>
      <c r="M1369" s="121">
        <f t="shared" si="690"/>
        <v>1.00210048</v>
      </c>
      <c r="N1369" s="121">
        <f t="shared" si="684"/>
        <v>1.3061453634099276</v>
      </c>
      <c r="O1369" s="114">
        <f t="shared" si="686"/>
        <v>1.3093804600000001</v>
      </c>
      <c r="P1369" s="114">
        <f t="shared" si="694"/>
        <v>621.17419675999997</v>
      </c>
      <c r="Q1369" s="11">
        <f t="shared" si="707"/>
        <v>0</v>
      </c>
      <c r="R1369" s="30">
        <f t="shared" si="703"/>
        <v>0</v>
      </c>
      <c r="S1369" s="8">
        <f t="shared" si="695"/>
        <v>0</v>
      </c>
      <c r="T1369" s="123">
        <f t="shared" si="704"/>
        <v>8.5599999999999996E-2</v>
      </c>
      <c r="U1369" s="122">
        <f t="shared" si="685"/>
        <v>15</v>
      </c>
      <c r="V1369" s="122">
        <v>252</v>
      </c>
      <c r="W1369" s="121">
        <f t="shared" si="696"/>
        <v>1.0049008290000001</v>
      </c>
      <c r="X1369" s="114">
        <f t="shared" si="697"/>
        <v>3.0442685100000002</v>
      </c>
      <c r="Y1369" s="114">
        <f t="shared" si="698"/>
        <v>0</v>
      </c>
      <c r="Z1369" s="126" t="str">
        <f t="shared" si="708"/>
        <v>A+J=</v>
      </c>
      <c r="AA1369" s="119">
        <f t="shared" si="709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3">
        <f t="shared" si="699"/>
        <v>45546</v>
      </c>
      <c r="B1370" s="114">
        <f t="shared" si="691"/>
        <v>624.52493355000001</v>
      </c>
      <c r="C1370" s="114">
        <f t="shared" si="705"/>
        <v>474.40313624999999</v>
      </c>
      <c r="D1370" s="115">
        <f t="shared" si="700"/>
        <v>6941.51</v>
      </c>
      <c r="E1370" s="116">
        <f t="shared" si="687"/>
        <v>6967.89</v>
      </c>
      <c r="F1370" s="117">
        <f t="shared" si="688"/>
        <v>45493</v>
      </c>
      <c r="G1370" s="118">
        <f t="shared" si="692"/>
        <v>3.8003258656977845E-3</v>
      </c>
      <c r="H1370" s="119">
        <f t="shared" si="706"/>
        <v>45555</v>
      </c>
      <c r="I1370" s="119">
        <f t="shared" si="693"/>
        <v>45555</v>
      </c>
      <c r="J1370" s="120">
        <f t="shared" si="701"/>
        <v>23</v>
      </c>
      <c r="K1370" s="120">
        <f t="shared" si="689"/>
        <v>16</v>
      </c>
      <c r="L1370" s="8">
        <f t="shared" si="702"/>
        <v>1.0026421700000001</v>
      </c>
      <c r="M1370" s="121">
        <f t="shared" si="690"/>
        <v>1.00210048</v>
      </c>
      <c r="N1370" s="121">
        <f t="shared" si="684"/>
        <v>1.3061453634099276</v>
      </c>
      <c r="O1370" s="114">
        <f t="shared" si="686"/>
        <v>1.3095964200000001</v>
      </c>
      <c r="P1370" s="114">
        <f t="shared" si="694"/>
        <v>621.27664886000002</v>
      </c>
      <c r="Q1370" s="11">
        <f t="shared" si="707"/>
        <v>0</v>
      </c>
      <c r="R1370" s="30">
        <f t="shared" si="703"/>
        <v>0</v>
      </c>
      <c r="S1370" s="8">
        <f t="shared" si="695"/>
        <v>0</v>
      </c>
      <c r="T1370" s="123">
        <f t="shared" si="704"/>
        <v>8.5599999999999996E-2</v>
      </c>
      <c r="U1370" s="122">
        <f t="shared" si="685"/>
        <v>16</v>
      </c>
      <c r="V1370" s="122">
        <v>252</v>
      </c>
      <c r="W1370" s="121">
        <f t="shared" si="696"/>
        <v>1.005228403</v>
      </c>
      <c r="X1370" s="114">
        <f t="shared" si="697"/>
        <v>3.2482846900000002</v>
      </c>
      <c r="Y1370" s="114">
        <f t="shared" si="698"/>
        <v>0</v>
      </c>
      <c r="Z1370" s="126" t="str">
        <f t="shared" si="708"/>
        <v>A+J=</v>
      </c>
      <c r="AA1370" s="119">
        <f t="shared" si="709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3">
        <f t="shared" si="699"/>
        <v>45547</v>
      </c>
      <c r="B1371" s="114">
        <f t="shared" si="691"/>
        <v>624.83155037999995</v>
      </c>
      <c r="C1371" s="114">
        <f t="shared" si="705"/>
        <v>474.40313624999999</v>
      </c>
      <c r="D1371" s="115">
        <f t="shared" si="700"/>
        <v>6941.51</v>
      </c>
      <c r="E1371" s="116">
        <f t="shared" si="687"/>
        <v>6967.89</v>
      </c>
      <c r="F1371" s="117">
        <f t="shared" si="688"/>
        <v>45493</v>
      </c>
      <c r="G1371" s="118">
        <f t="shared" si="692"/>
        <v>3.8003258656977845E-3</v>
      </c>
      <c r="H1371" s="119">
        <f t="shared" si="706"/>
        <v>45555</v>
      </c>
      <c r="I1371" s="119">
        <f t="shared" si="693"/>
        <v>45555</v>
      </c>
      <c r="J1371" s="120">
        <f t="shared" si="701"/>
        <v>23</v>
      </c>
      <c r="K1371" s="120">
        <f t="shared" si="689"/>
        <v>17</v>
      </c>
      <c r="L1371" s="8">
        <f t="shared" si="702"/>
        <v>1.0028075400000001</v>
      </c>
      <c r="M1371" s="121">
        <f t="shared" si="690"/>
        <v>1.00210048</v>
      </c>
      <c r="N1371" s="121">
        <f t="shared" si="684"/>
        <v>1.3061453634099276</v>
      </c>
      <c r="O1371" s="114">
        <f t="shared" si="686"/>
        <v>1.3098124099999999</v>
      </c>
      <c r="P1371" s="114">
        <f t="shared" si="694"/>
        <v>621.3791152</v>
      </c>
      <c r="Q1371" s="11">
        <f t="shared" si="707"/>
        <v>0</v>
      </c>
      <c r="R1371" s="30">
        <f t="shared" si="703"/>
        <v>0</v>
      </c>
      <c r="S1371" s="8">
        <f t="shared" si="695"/>
        <v>0</v>
      </c>
      <c r="T1371" s="123">
        <f t="shared" si="704"/>
        <v>8.5599999999999996E-2</v>
      </c>
      <c r="U1371" s="122">
        <f t="shared" si="685"/>
        <v>17</v>
      </c>
      <c r="V1371" s="122">
        <v>252</v>
      </c>
      <c r="W1371" s="121">
        <f t="shared" si="696"/>
        <v>1.005556085</v>
      </c>
      <c r="X1371" s="114">
        <f t="shared" si="697"/>
        <v>3.4524351800000002</v>
      </c>
      <c r="Y1371" s="114">
        <f t="shared" si="698"/>
        <v>0</v>
      </c>
      <c r="Z1371" s="126" t="str">
        <f t="shared" si="708"/>
        <v>A+J=</v>
      </c>
      <c r="AA1371" s="119">
        <f t="shared" si="709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3">
        <f t="shared" si="699"/>
        <v>45548</v>
      </c>
      <c r="B1372" s="114">
        <f t="shared" si="691"/>
        <v>625.13832408000007</v>
      </c>
      <c r="C1372" s="114">
        <f t="shared" si="705"/>
        <v>474.40313624999999</v>
      </c>
      <c r="D1372" s="115">
        <f t="shared" si="700"/>
        <v>6941.51</v>
      </c>
      <c r="E1372" s="116">
        <f t="shared" si="687"/>
        <v>6967.89</v>
      </c>
      <c r="F1372" s="117">
        <f t="shared" si="688"/>
        <v>45493</v>
      </c>
      <c r="G1372" s="118">
        <f t="shared" si="692"/>
        <v>3.8003258656977845E-3</v>
      </c>
      <c r="H1372" s="119">
        <f t="shared" si="706"/>
        <v>45555</v>
      </c>
      <c r="I1372" s="119">
        <f t="shared" si="693"/>
        <v>45555</v>
      </c>
      <c r="J1372" s="120">
        <f t="shared" si="701"/>
        <v>23</v>
      </c>
      <c r="K1372" s="120">
        <f t="shared" si="689"/>
        <v>18</v>
      </c>
      <c r="L1372" s="8">
        <f t="shared" si="702"/>
        <v>1.00297294</v>
      </c>
      <c r="M1372" s="121">
        <f t="shared" si="690"/>
        <v>1.00210048</v>
      </c>
      <c r="N1372" s="121">
        <f t="shared" si="684"/>
        <v>1.3061453634099276</v>
      </c>
      <c r="O1372" s="114">
        <f t="shared" si="686"/>
        <v>1.3100284499999999</v>
      </c>
      <c r="P1372" s="114">
        <f t="shared" si="694"/>
        <v>621.48160525000003</v>
      </c>
      <c r="Q1372" s="11">
        <f t="shared" si="707"/>
        <v>0</v>
      </c>
      <c r="R1372" s="30">
        <f t="shared" si="703"/>
        <v>0</v>
      </c>
      <c r="S1372" s="8">
        <f t="shared" si="695"/>
        <v>0</v>
      </c>
      <c r="T1372" s="123">
        <f t="shared" si="704"/>
        <v>8.5599999999999996E-2</v>
      </c>
      <c r="U1372" s="122">
        <f t="shared" si="685"/>
        <v>18</v>
      </c>
      <c r="V1372" s="122">
        <v>252</v>
      </c>
      <c r="W1372" s="121">
        <f t="shared" si="696"/>
        <v>1.0058838729999999</v>
      </c>
      <c r="X1372" s="114">
        <f t="shared" si="697"/>
        <v>3.65671883</v>
      </c>
      <c r="Y1372" s="114">
        <f t="shared" si="698"/>
        <v>0</v>
      </c>
      <c r="Z1372" s="126" t="str">
        <f t="shared" si="708"/>
        <v>A+J=</v>
      </c>
      <c r="AA1372" s="119">
        <f t="shared" si="709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3">
        <f t="shared" si="699"/>
        <v>45549</v>
      </c>
      <c r="B1373" s="114">
        <f t="shared" si="691"/>
        <v>625.44524103999993</v>
      </c>
      <c r="C1373" s="114">
        <f t="shared" si="705"/>
        <v>474.40313624999999</v>
      </c>
      <c r="D1373" s="115">
        <f t="shared" si="700"/>
        <v>6941.51</v>
      </c>
      <c r="E1373" s="116">
        <f t="shared" si="687"/>
        <v>6967.89</v>
      </c>
      <c r="F1373" s="117">
        <f t="shared" si="688"/>
        <v>45493</v>
      </c>
      <c r="G1373" s="118">
        <f t="shared" si="692"/>
        <v>3.8003258656977845E-3</v>
      </c>
      <c r="H1373" s="119">
        <f t="shared" si="706"/>
        <v>45555</v>
      </c>
      <c r="I1373" s="119">
        <f t="shared" si="693"/>
        <v>45555</v>
      </c>
      <c r="J1373" s="120">
        <f t="shared" si="701"/>
        <v>23</v>
      </c>
      <c r="K1373" s="120">
        <f t="shared" si="689"/>
        <v>19</v>
      </c>
      <c r="L1373" s="8">
        <f t="shared" si="702"/>
        <v>1.0031383599999999</v>
      </c>
      <c r="M1373" s="121">
        <f t="shared" si="690"/>
        <v>1.00210048</v>
      </c>
      <c r="N1373" s="121">
        <f t="shared" si="684"/>
        <v>1.3061453634099276</v>
      </c>
      <c r="O1373" s="114">
        <f t="shared" si="686"/>
        <v>1.31024451</v>
      </c>
      <c r="P1373" s="114">
        <f t="shared" si="694"/>
        <v>621.58410478999997</v>
      </c>
      <c r="Q1373" s="11">
        <f t="shared" si="707"/>
        <v>0</v>
      </c>
      <c r="R1373" s="30">
        <f t="shared" si="703"/>
        <v>0</v>
      </c>
      <c r="S1373" s="8">
        <f t="shared" si="695"/>
        <v>0</v>
      </c>
      <c r="T1373" s="123">
        <f t="shared" si="704"/>
        <v>8.5599999999999996E-2</v>
      </c>
      <c r="U1373" s="122">
        <f t="shared" si="685"/>
        <v>19</v>
      </c>
      <c r="V1373" s="122">
        <v>252</v>
      </c>
      <c r="W1373" s="121">
        <f t="shared" si="696"/>
        <v>1.006211768</v>
      </c>
      <c r="X1373" s="114">
        <f t="shared" si="697"/>
        <v>3.8611362499999999</v>
      </c>
      <c r="Y1373" s="114">
        <f t="shared" si="698"/>
        <v>0</v>
      </c>
      <c r="Z1373" s="126" t="str">
        <f t="shared" si="708"/>
        <v>A+J=</v>
      </c>
      <c r="AA1373" s="119">
        <f t="shared" si="709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3">
        <f t="shared" si="699"/>
        <v>45550</v>
      </c>
      <c r="B1374" s="114">
        <f t="shared" si="691"/>
        <v>625.44524103999993</v>
      </c>
      <c r="C1374" s="114">
        <f t="shared" si="705"/>
        <v>474.40313624999999</v>
      </c>
      <c r="D1374" s="115">
        <f t="shared" si="700"/>
        <v>6941.51</v>
      </c>
      <c r="E1374" s="116">
        <f t="shared" si="687"/>
        <v>6967.89</v>
      </c>
      <c r="F1374" s="117">
        <f t="shared" si="688"/>
        <v>45493</v>
      </c>
      <c r="G1374" s="118">
        <f t="shared" si="692"/>
        <v>3.8003258656977845E-3</v>
      </c>
      <c r="H1374" s="119">
        <f t="shared" si="706"/>
        <v>45555</v>
      </c>
      <c r="I1374" s="119">
        <f t="shared" si="693"/>
        <v>45555</v>
      </c>
      <c r="J1374" s="120">
        <f t="shared" si="701"/>
        <v>23</v>
      </c>
      <c r="K1374" s="120">
        <f t="shared" si="689"/>
        <v>19</v>
      </c>
      <c r="L1374" s="8">
        <f t="shared" si="702"/>
        <v>1.0031383599999999</v>
      </c>
      <c r="M1374" s="121">
        <f t="shared" si="690"/>
        <v>1.00210048</v>
      </c>
      <c r="N1374" s="121">
        <f t="shared" si="684"/>
        <v>1.3061453634099276</v>
      </c>
      <c r="O1374" s="114">
        <f t="shared" si="686"/>
        <v>1.31024451</v>
      </c>
      <c r="P1374" s="114">
        <f t="shared" si="694"/>
        <v>621.58410478999997</v>
      </c>
      <c r="Q1374" s="11">
        <f t="shared" si="707"/>
        <v>0</v>
      </c>
      <c r="R1374" s="30">
        <f t="shared" si="703"/>
        <v>0</v>
      </c>
      <c r="S1374" s="8">
        <f t="shared" si="695"/>
        <v>0</v>
      </c>
      <c r="T1374" s="123">
        <f t="shared" si="704"/>
        <v>8.5599999999999996E-2</v>
      </c>
      <c r="U1374" s="122">
        <f t="shared" si="685"/>
        <v>19</v>
      </c>
      <c r="V1374" s="122">
        <v>252</v>
      </c>
      <c r="W1374" s="121">
        <f t="shared" si="696"/>
        <v>1.006211768</v>
      </c>
      <c r="X1374" s="114">
        <f t="shared" si="697"/>
        <v>3.8611362499999999</v>
      </c>
      <c r="Y1374" s="114">
        <f t="shared" si="698"/>
        <v>0</v>
      </c>
      <c r="Z1374" s="126" t="str">
        <f t="shared" si="708"/>
        <v>A+J=</v>
      </c>
      <c r="AA1374" s="119">
        <f t="shared" si="709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3">
        <f t="shared" si="699"/>
        <v>45551</v>
      </c>
      <c r="B1375" s="114">
        <f t="shared" si="691"/>
        <v>625.44524103999993</v>
      </c>
      <c r="C1375" s="114">
        <f t="shared" si="705"/>
        <v>474.40313624999999</v>
      </c>
      <c r="D1375" s="115">
        <f t="shared" si="700"/>
        <v>6941.51</v>
      </c>
      <c r="E1375" s="116">
        <f t="shared" si="687"/>
        <v>6967.89</v>
      </c>
      <c r="F1375" s="117">
        <f t="shared" si="688"/>
        <v>45493</v>
      </c>
      <c r="G1375" s="118">
        <f t="shared" si="692"/>
        <v>3.8003258656977845E-3</v>
      </c>
      <c r="H1375" s="119">
        <f t="shared" si="706"/>
        <v>45555</v>
      </c>
      <c r="I1375" s="119">
        <f t="shared" si="693"/>
        <v>45555</v>
      </c>
      <c r="J1375" s="120">
        <f t="shared" si="701"/>
        <v>23</v>
      </c>
      <c r="K1375" s="120">
        <f t="shared" si="689"/>
        <v>19</v>
      </c>
      <c r="L1375" s="8">
        <f t="shared" si="702"/>
        <v>1.0031383599999999</v>
      </c>
      <c r="M1375" s="121">
        <f t="shared" si="690"/>
        <v>1.00210048</v>
      </c>
      <c r="N1375" s="121">
        <f t="shared" ref="N1375:N1438" si="710">IF(I1375&gt;I1374,N1374*M1375,N1374)</f>
        <v>1.3061453634099276</v>
      </c>
      <c r="O1375" s="114">
        <f t="shared" si="686"/>
        <v>1.31024451</v>
      </c>
      <c r="P1375" s="114">
        <f t="shared" si="694"/>
        <v>621.58410478999997</v>
      </c>
      <c r="Q1375" s="11">
        <f t="shared" si="707"/>
        <v>0</v>
      </c>
      <c r="R1375" s="30">
        <f t="shared" si="703"/>
        <v>0</v>
      </c>
      <c r="S1375" s="8">
        <f t="shared" si="695"/>
        <v>0</v>
      </c>
      <c r="T1375" s="123">
        <f t="shared" si="704"/>
        <v>8.5599999999999996E-2</v>
      </c>
      <c r="U1375" s="122">
        <f t="shared" si="685"/>
        <v>19</v>
      </c>
      <c r="V1375" s="122">
        <v>252</v>
      </c>
      <c r="W1375" s="121">
        <f t="shared" si="696"/>
        <v>1.006211768</v>
      </c>
      <c r="X1375" s="114">
        <f t="shared" si="697"/>
        <v>3.8611362499999999</v>
      </c>
      <c r="Y1375" s="114">
        <f t="shared" si="698"/>
        <v>0</v>
      </c>
      <c r="Z1375" s="126" t="str">
        <f t="shared" si="708"/>
        <v>A+J=</v>
      </c>
      <c r="AA1375" s="119">
        <f t="shared" si="709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3">
        <f t="shared" si="699"/>
        <v>45552</v>
      </c>
      <c r="B1376" s="114">
        <f t="shared" si="691"/>
        <v>625.75231082999994</v>
      </c>
      <c r="C1376" s="114">
        <f t="shared" si="705"/>
        <v>474.40313624999999</v>
      </c>
      <c r="D1376" s="115">
        <f t="shared" si="700"/>
        <v>6941.51</v>
      </c>
      <c r="E1376" s="116">
        <f t="shared" si="687"/>
        <v>6967.89</v>
      </c>
      <c r="F1376" s="117">
        <f t="shared" si="688"/>
        <v>45493</v>
      </c>
      <c r="G1376" s="118">
        <f t="shared" si="692"/>
        <v>3.8003258656977845E-3</v>
      </c>
      <c r="H1376" s="119">
        <f t="shared" si="706"/>
        <v>45555</v>
      </c>
      <c r="I1376" s="119">
        <f t="shared" si="693"/>
        <v>45555</v>
      </c>
      <c r="J1376" s="120">
        <f t="shared" si="701"/>
        <v>23</v>
      </c>
      <c r="K1376" s="120">
        <f t="shared" si="689"/>
        <v>20</v>
      </c>
      <c r="L1376" s="8">
        <f t="shared" si="702"/>
        <v>1.00330381</v>
      </c>
      <c r="M1376" s="121">
        <f t="shared" si="690"/>
        <v>1.00210048</v>
      </c>
      <c r="N1376" s="121">
        <f t="shared" si="710"/>
        <v>1.3061453634099276</v>
      </c>
      <c r="O1376" s="114">
        <f t="shared" si="686"/>
        <v>1.31046061</v>
      </c>
      <c r="P1376" s="114">
        <f t="shared" si="694"/>
        <v>621.68662330999996</v>
      </c>
      <c r="Q1376" s="11">
        <f t="shared" si="707"/>
        <v>0</v>
      </c>
      <c r="R1376" s="30">
        <f t="shared" si="703"/>
        <v>0</v>
      </c>
      <c r="S1376" s="8">
        <f t="shared" si="695"/>
        <v>0</v>
      </c>
      <c r="T1376" s="123">
        <f t="shared" si="704"/>
        <v>8.5599999999999996E-2</v>
      </c>
      <c r="U1376" s="122">
        <f t="shared" si="685"/>
        <v>20</v>
      </c>
      <c r="V1376" s="122">
        <v>252</v>
      </c>
      <c r="W1376" s="121">
        <f t="shared" si="696"/>
        <v>1.0065397700000001</v>
      </c>
      <c r="X1376" s="114">
        <f t="shared" si="697"/>
        <v>4.06568752</v>
      </c>
      <c r="Y1376" s="114">
        <f t="shared" si="698"/>
        <v>0</v>
      </c>
      <c r="Z1376" s="126" t="str">
        <f t="shared" si="708"/>
        <v>A+J=</v>
      </c>
      <c r="AA1376" s="119">
        <f t="shared" si="709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3">
        <f t="shared" si="699"/>
        <v>45553</v>
      </c>
      <c r="B1377" s="114">
        <f t="shared" si="691"/>
        <v>626.05953829999999</v>
      </c>
      <c r="C1377" s="114">
        <f t="shared" si="705"/>
        <v>474.40313624999999</v>
      </c>
      <c r="D1377" s="115">
        <f t="shared" si="700"/>
        <v>6941.51</v>
      </c>
      <c r="E1377" s="116">
        <f t="shared" si="687"/>
        <v>6967.89</v>
      </c>
      <c r="F1377" s="117">
        <f t="shared" si="688"/>
        <v>45493</v>
      </c>
      <c r="G1377" s="118">
        <f t="shared" si="692"/>
        <v>3.8003258656977845E-3</v>
      </c>
      <c r="H1377" s="119">
        <f t="shared" si="706"/>
        <v>45555</v>
      </c>
      <c r="I1377" s="119">
        <f t="shared" si="693"/>
        <v>45555</v>
      </c>
      <c r="J1377" s="120">
        <f t="shared" si="701"/>
        <v>23</v>
      </c>
      <c r="K1377" s="120">
        <f t="shared" si="689"/>
        <v>21</v>
      </c>
      <c r="L1377" s="8">
        <f t="shared" si="702"/>
        <v>1.00346929</v>
      </c>
      <c r="M1377" s="121">
        <f t="shared" si="690"/>
        <v>1.00210048</v>
      </c>
      <c r="N1377" s="121">
        <f t="shared" si="710"/>
        <v>1.3061453634099276</v>
      </c>
      <c r="O1377" s="114">
        <f t="shared" si="686"/>
        <v>1.31067676</v>
      </c>
      <c r="P1377" s="114">
        <f t="shared" si="694"/>
        <v>621.78916555000001</v>
      </c>
      <c r="Q1377" s="11">
        <f t="shared" si="707"/>
        <v>0</v>
      </c>
      <c r="R1377" s="30">
        <f t="shared" si="703"/>
        <v>0</v>
      </c>
      <c r="S1377" s="8">
        <f t="shared" si="695"/>
        <v>0</v>
      </c>
      <c r="T1377" s="123">
        <f t="shared" si="704"/>
        <v>8.5599999999999996E-2</v>
      </c>
      <c r="U1377" s="122">
        <f t="shared" si="685"/>
        <v>21</v>
      </c>
      <c r="V1377" s="122">
        <v>252</v>
      </c>
      <c r="W1377" s="121">
        <f t="shared" si="696"/>
        <v>1.0068678790000001</v>
      </c>
      <c r="X1377" s="114">
        <f t="shared" si="697"/>
        <v>4.2703727499999999</v>
      </c>
      <c r="Y1377" s="114">
        <f t="shared" si="698"/>
        <v>0</v>
      </c>
      <c r="Z1377" s="126" t="str">
        <f t="shared" si="708"/>
        <v>A+J=</v>
      </c>
      <c r="AA1377" s="119">
        <f t="shared" si="709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3">
        <f t="shared" si="699"/>
        <v>45554</v>
      </c>
      <c r="B1378" s="114">
        <f t="shared" si="691"/>
        <v>626.36690436999993</v>
      </c>
      <c r="C1378" s="114">
        <f t="shared" si="705"/>
        <v>474.40313624999999</v>
      </c>
      <c r="D1378" s="115">
        <f t="shared" si="700"/>
        <v>6941.51</v>
      </c>
      <c r="E1378" s="116">
        <f t="shared" si="687"/>
        <v>6967.89</v>
      </c>
      <c r="F1378" s="117">
        <f t="shared" si="688"/>
        <v>45493</v>
      </c>
      <c r="G1378" s="118">
        <f t="shared" si="692"/>
        <v>3.8003258656977845E-3</v>
      </c>
      <c r="H1378" s="119">
        <f t="shared" si="706"/>
        <v>45555</v>
      </c>
      <c r="I1378" s="119">
        <f t="shared" si="693"/>
        <v>45555</v>
      </c>
      <c r="J1378" s="120">
        <f t="shared" si="701"/>
        <v>23</v>
      </c>
      <c r="K1378" s="120">
        <f t="shared" si="689"/>
        <v>22</v>
      </c>
      <c r="L1378" s="8">
        <f t="shared" si="702"/>
        <v>1.00363479</v>
      </c>
      <c r="M1378" s="121">
        <f t="shared" si="690"/>
        <v>1.00210048</v>
      </c>
      <c r="N1378" s="121">
        <f t="shared" si="710"/>
        <v>1.3061453634099276</v>
      </c>
      <c r="O1378" s="114">
        <f t="shared" si="686"/>
        <v>1.3108929199999999</v>
      </c>
      <c r="P1378" s="114">
        <f t="shared" si="694"/>
        <v>621.89171252999995</v>
      </c>
      <c r="Q1378" s="11">
        <f t="shared" si="707"/>
        <v>0</v>
      </c>
      <c r="R1378" s="30">
        <f t="shared" si="703"/>
        <v>0</v>
      </c>
      <c r="S1378" s="8">
        <f t="shared" si="695"/>
        <v>0</v>
      </c>
      <c r="T1378" s="123">
        <f t="shared" si="704"/>
        <v>8.5599999999999996E-2</v>
      </c>
      <c r="U1378" s="122">
        <f t="shared" si="685"/>
        <v>22</v>
      </c>
      <c r="V1378" s="122">
        <v>252</v>
      </c>
      <c r="W1378" s="121">
        <f t="shared" si="696"/>
        <v>1.0071960950000001</v>
      </c>
      <c r="X1378" s="114">
        <f t="shared" si="697"/>
        <v>4.4751918399999999</v>
      </c>
      <c r="Y1378" s="114">
        <f t="shared" si="698"/>
        <v>0</v>
      </c>
      <c r="Z1378" s="126" t="str">
        <f t="shared" si="708"/>
        <v>A+J=</v>
      </c>
      <c r="AA1378" s="119">
        <f t="shared" si="709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3">
        <f t="shared" si="699"/>
        <v>45555</v>
      </c>
      <c r="B1379" s="114">
        <f t="shared" si="691"/>
        <v>626.67442820999997</v>
      </c>
      <c r="C1379" s="114">
        <f t="shared" si="705"/>
        <v>474.40313624999999</v>
      </c>
      <c r="D1379" s="115">
        <f t="shared" si="700"/>
        <v>6941.51</v>
      </c>
      <c r="E1379" s="116">
        <f t="shared" si="687"/>
        <v>6967.89</v>
      </c>
      <c r="F1379" s="117">
        <f t="shared" si="688"/>
        <v>45493</v>
      </c>
      <c r="G1379" s="118">
        <f t="shared" si="692"/>
        <v>3.8003258656977845E-3</v>
      </c>
      <c r="H1379" s="119">
        <f t="shared" si="706"/>
        <v>45586</v>
      </c>
      <c r="I1379" s="119">
        <f t="shared" si="693"/>
        <v>45555</v>
      </c>
      <c r="J1379" s="120">
        <f t="shared" si="701"/>
        <v>23</v>
      </c>
      <c r="K1379" s="120">
        <f t="shared" si="689"/>
        <v>23</v>
      </c>
      <c r="L1379" s="8">
        <f t="shared" si="702"/>
        <v>1.0038003200000001</v>
      </c>
      <c r="M1379" s="121">
        <f t="shared" si="690"/>
        <v>1.00210048</v>
      </c>
      <c r="N1379" s="121">
        <f t="shared" si="710"/>
        <v>1.3061453634099276</v>
      </c>
      <c r="O1379" s="114">
        <f t="shared" si="686"/>
        <v>1.31110913</v>
      </c>
      <c r="P1379" s="114">
        <f t="shared" si="694"/>
        <v>621.99428322999995</v>
      </c>
      <c r="Q1379" s="11">
        <f t="shared" si="707"/>
        <v>45</v>
      </c>
      <c r="R1379" s="30">
        <f t="shared" si="703"/>
        <v>5.8764999999999998E-2</v>
      </c>
      <c r="S1379" s="8">
        <f t="shared" si="695"/>
        <v>36.551494050000002</v>
      </c>
      <c r="T1379" s="123">
        <f t="shared" si="704"/>
        <v>8.5599999999999996E-2</v>
      </c>
      <c r="U1379" s="122">
        <f t="shared" si="685"/>
        <v>23</v>
      </c>
      <c r="V1379" s="122">
        <v>252</v>
      </c>
      <c r="W1379" s="121">
        <f t="shared" si="696"/>
        <v>1.007524418</v>
      </c>
      <c r="X1379" s="114">
        <f t="shared" si="697"/>
        <v>4.6801449799999997</v>
      </c>
      <c r="Y1379" s="114">
        <f t="shared" si="698"/>
        <v>41.231639030000004</v>
      </c>
      <c r="Z1379" s="126" t="str">
        <f t="shared" si="708"/>
        <v>A+J=</v>
      </c>
      <c r="AA1379" s="119">
        <f t="shared" si="709"/>
        <v>45555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3">
        <f t="shared" si="699"/>
        <v>45556</v>
      </c>
      <c r="B1380" s="114">
        <f t="shared" si="691"/>
        <v>585.63363005999997</v>
      </c>
      <c r="C1380" s="114">
        <f t="shared" si="705"/>
        <v>446.52483595000001</v>
      </c>
      <c r="D1380" s="115">
        <f t="shared" si="700"/>
        <v>6967.89</v>
      </c>
      <c r="E1380" s="116">
        <f t="shared" si="687"/>
        <v>6966.5</v>
      </c>
      <c r="F1380" s="117">
        <f t="shared" si="688"/>
        <v>45524</v>
      </c>
      <c r="G1380" s="118">
        <f t="shared" si="692"/>
        <v>-1.9948650165257931E-4</v>
      </c>
      <c r="H1380" s="119">
        <f t="shared" si="706"/>
        <v>45586</v>
      </c>
      <c r="I1380" s="119">
        <f t="shared" si="693"/>
        <v>45586</v>
      </c>
      <c r="J1380" s="120">
        <f t="shared" si="701"/>
        <v>21</v>
      </c>
      <c r="K1380" s="120">
        <f t="shared" si="689"/>
        <v>1</v>
      </c>
      <c r="L1380" s="8">
        <f t="shared" si="702"/>
        <v>1</v>
      </c>
      <c r="M1380" s="121">
        <f t="shared" si="690"/>
        <v>1.0038003200000001</v>
      </c>
      <c r="N1380" s="121">
        <f t="shared" si="710"/>
        <v>1.3111091337574017</v>
      </c>
      <c r="O1380" s="114">
        <f t="shared" si="686"/>
        <v>1.31110913</v>
      </c>
      <c r="P1380" s="114">
        <f t="shared" si="694"/>
        <v>585.44278917999998</v>
      </c>
      <c r="Q1380" s="11">
        <f t="shared" si="707"/>
        <v>0</v>
      </c>
      <c r="R1380" s="30">
        <f t="shared" si="703"/>
        <v>0</v>
      </c>
      <c r="S1380" s="8">
        <f t="shared" si="695"/>
        <v>0</v>
      </c>
      <c r="T1380" s="123">
        <f t="shared" si="704"/>
        <v>8.5599999999999996E-2</v>
      </c>
      <c r="U1380" s="122">
        <f t="shared" si="685"/>
        <v>1</v>
      </c>
      <c r="V1380" s="122">
        <v>252</v>
      </c>
      <c r="W1380" s="121">
        <f t="shared" si="696"/>
        <v>1.0003259769999999</v>
      </c>
      <c r="X1380" s="114">
        <f t="shared" si="697"/>
        <v>0.19084087999999999</v>
      </c>
      <c r="Y1380" s="114">
        <f t="shared" si="698"/>
        <v>0</v>
      </c>
      <c r="Z1380" s="126" t="str">
        <f t="shared" si="708"/>
        <v>A+J=</v>
      </c>
      <c r="AA1380" s="119">
        <f t="shared" si="709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3">
        <f t="shared" si="699"/>
        <v>45557</v>
      </c>
      <c r="B1381" s="114">
        <f t="shared" si="691"/>
        <v>585.63363005999997</v>
      </c>
      <c r="C1381" s="114">
        <f t="shared" si="705"/>
        <v>446.52483595000001</v>
      </c>
      <c r="D1381" s="115">
        <f t="shared" si="700"/>
        <v>6967.89</v>
      </c>
      <c r="E1381" s="116">
        <f t="shared" si="687"/>
        <v>6966.5</v>
      </c>
      <c r="F1381" s="117">
        <f t="shared" si="688"/>
        <v>45524</v>
      </c>
      <c r="G1381" s="118">
        <f t="shared" si="692"/>
        <v>-1.9948650165257931E-4</v>
      </c>
      <c r="H1381" s="119">
        <f t="shared" si="706"/>
        <v>45586</v>
      </c>
      <c r="I1381" s="119">
        <f t="shared" si="693"/>
        <v>45586</v>
      </c>
      <c r="J1381" s="120">
        <f t="shared" si="701"/>
        <v>21</v>
      </c>
      <c r="K1381" s="120">
        <f t="shared" si="689"/>
        <v>1</v>
      </c>
      <c r="L1381" s="8">
        <f t="shared" si="702"/>
        <v>1</v>
      </c>
      <c r="M1381" s="121">
        <f t="shared" si="690"/>
        <v>1.0038003200000001</v>
      </c>
      <c r="N1381" s="121">
        <f t="shared" si="710"/>
        <v>1.3111091337574017</v>
      </c>
      <c r="O1381" s="114">
        <f t="shared" si="686"/>
        <v>1.31110913</v>
      </c>
      <c r="P1381" s="114">
        <f t="shared" si="694"/>
        <v>585.44278917999998</v>
      </c>
      <c r="Q1381" s="11">
        <f t="shared" si="707"/>
        <v>0</v>
      </c>
      <c r="R1381" s="30">
        <f t="shared" si="703"/>
        <v>0</v>
      </c>
      <c r="S1381" s="8">
        <f t="shared" si="695"/>
        <v>0</v>
      </c>
      <c r="T1381" s="123">
        <f t="shared" si="704"/>
        <v>8.5599999999999996E-2</v>
      </c>
      <c r="U1381" s="122">
        <f t="shared" ref="U1381:U1444" si="711">IF(Q1380&gt;0,1,IF(K1381=K1380,U1380,U1380+1))</f>
        <v>1</v>
      </c>
      <c r="V1381" s="122">
        <v>252</v>
      </c>
      <c r="W1381" s="121">
        <f t="shared" si="696"/>
        <v>1.0003259769999999</v>
      </c>
      <c r="X1381" s="114">
        <f t="shared" si="697"/>
        <v>0.19084087999999999</v>
      </c>
      <c r="Y1381" s="114">
        <f t="shared" si="698"/>
        <v>0</v>
      </c>
      <c r="Z1381" s="126" t="str">
        <f t="shared" si="708"/>
        <v>A+J=</v>
      </c>
      <c r="AA1381" s="119">
        <f t="shared" si="709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>
        <f t="shared" si="699"/>
        <v>45558</v>
      </c>
      <c r="B1382" s="114">
        <f t="shared" si="691"/>
        <v>585.63363005999997</v>
      </c>
      <c r="C1382" s="114">
        <f t="shared" si="705"/>
        <v>446.52483595000001</v>
      </c>
      <c r="D1382" s="115">
        <f t="shared" si="700"/>
        <v>6967.89</v>
      </c>
      <c r="E1382" s="116">
        <f t="shared" si="687"/>
        <v>6966.5</v>
      </c>
      <c r="F1382" s="117">
        <f t="shared" si="688"/>
        <v>45524</v>
      </c>
      <c r="G1382" s="118">
        <f t="shared" si="692"/>
        <v>-1.9948650165257931E-4</v>
      </c>
      <c r="H1382" s="119">
        <f t="shared" si="706"/>
        <v>45586</v>
      </c>
      <c r="I1382" s="119">
        <f t="shared" si="693"/>
        <v>45586</v>
      </c>
      <c r="J1382" s="120">
        <f t="shared" si="701"/>
        <v>21</v>
      </c>
      <c r="K1382" s="120">
        <f t="shared" si="689"/>
        <v>1</v>
      </c>
      <c r="L1382" s="8">
        <f t="shared" si="702"/>
        <v>1</v>
      </c>
      <c r="M1382" s="121">
        <f t="shared" si="690"/>
        <v>1.0038003200000001</v>
      </c>
      <c r="N1382" s="121">
        <f t="shared" si="710"/>
        <v>1.3111091337574017</v>
      </c>
      <c r="O1382" s="114">
        <f t="shared" si="686"/>
        <v>1.31110913</v>
      </c>
      <c r="P1382" s="114">
        <f t="shared" si="694"/>
        <v>585.44278917999998</v>
      </c>
      <c r="Q1382" s="11">
        <f t="shared" si="707"/>
        <v>0</v>
      </c>
      <c r="R1382" s="30">
        <f t="shared" si="703"/>
        <v>0</v>
      </c>
      <c r="S1382" s="8">
        <f t="shared" si="695"/>
        <v>0</v>
      </c>
      <c r="T1382" s="123">
        <f t="shared" si="704"/>
        <v>8.5599999999999996E-2</v>
      </c>
      <c r="U1382" s="122">
        <f t="shared" si="711"/>
        <v>1</v>
      </c>
      <c r="V1382" s="122">
        <v>252</v>
      </c>
      <c r="W1382" s="121">
        <f t="shared" si="696"/>
        <v>1.0003259769999999</v>
      </c>
      <c r="X1382" s="114">
        <f t="shared" si="697"/>
        <v>0.19084087999999999</v>
      </c>
      <c r="Y1382" s="114">
        <f t="shared" si="698"/>
        <v>0</v>
      </c>
      <c r="Z1382" s="126" t="str">
        <f t="shared" si="708"/>
        <v>A+J=</v>
      </c>
      <c r="AA1382" s="119">
        <f t="shared" si="709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>
        <f t="shared" si="699"/>
        <v>45559</v>
      </c>
      <c r="B1383" s="114">
        <f t="shared" si="691"/>
        <v>585.82453299999997</v>
      </c>
      <c r="C1383" s="114">
        <f t="shared" si="705"/>
        <v>446.52483595000001</v>
      </c>
      <c r="D1383" s="115">
        <f t="shared" si="700"/>
        <v>6967.89</v>
      </c>
      <c r="E1383" s="116">
        <f t="shared" si="687"/>
        <v>6966.5</v>
      </c>
      <c r="F1383" s="117">
        <f t="shared" si="688"/>
        <v>45524</v>
      </c>
      <c r="G1383" s="118">
        <f t="shared" si="692"/>
        <v>-1.9948650165257931E-4</v>
      </c>
      <c r="H1383" s="119">
        <f t="shared" si="706"/>
        <v>45586</v>
      </c>
      <c r="I1383" s="119">
        <f t="shared" si="693"/>
        <v>45586</v>
      </c>
      <c r="J1383" s="120">
        <f t="shared" si="701"/>
        <v>21</v>
      </c>
      <c r="K1383" s="120">
        <f t="shared" si="689"/>
        <v>2</v>
      </c>
      <c r="L1383" s="8">
        <f t="shared" si="702"/>
        <v>1</v>
      </c>
      <c r="M1383" s="121">
        <f t="shared" si="690"/>
        <v>1.0038003200000001</v>
      </c>
      <c r="N1383" s="121">
        <f t="shared" si="710"/>
        <v>1.3111091337574017</v>
      </c>
      <c r="O1383" s="114">
        <f t="shared" si="686"/>
        <v>1.31110913</v>
      </c>
      <c r="P1383" s="114">
        <f t="shared" si="694"/>
        <v>585.44278917999998</v>
      </c>
      <c r="Q1383" s="11">
        <f t="shared" si="707"/>
        <v>0</v>
      </c>
      <c r="R1383" s="30">
        <f t="shared" si="703"/>
        <v>0</v>
      </c>
      <c r="S1383" s="8">
        <f t="shared" si="695"/>
        <v>0</v>
      </c>
      <c r="T1383" s="123">
        <f t="shared" si="704"/>
        <v>8.5599999999999996E-2</v>
      </c>
      <c r="U1383" s="122">
        <f t="shared" si="711"/>
        <v>2</v>
      </c>
      <c r="V1383" s="122">
        <v>252</v>
      </c>
      <c r="W1383" s="121">
        <f t="shared" si="696"/>
        <v>1.00065206</v>
      </c>
      <c r="X1383" s="114">
        <f t="shared" si="697"/>
        <v>0.38174382000000001</v>
      </c>
      <c r="Y1383" s="114">
        <f t="shared" si="698"/>
        <v>0</v>
      </c>
      <c r="Z1383" s="126" t="str">
        <f t="shared" si="708"/>
        <v>A+J=</v>
      </c>
      <c r="AA1383" s="119">
        <f t="shared" si="709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>
        <f t="shared" si="699"/>
        <v>45560</v>
      </c>
      <c r="B1384" s="114">
        <f t="shared" si="691"/>
        <v>586.01549857999998</v>
      </c>
      <c r="C1384" s="114">
        <f t="shared" si="705"/>
        <v>446.52483595000001</v>
      </c>
      <c r="D1384" s="115">
        <f t="shared" si="700"/>
        <v>6967.89</v>
      </c>
      <c r="E1384" s="116">
        <f t="shared" si="687"/>
        <v>6966.5</v>
      </c>
      <c r="F1384" s="117">
        <f t="shared" si="688"/>
        <v>45524</v>
      </c>
      <c r="G1384" s="118">
        <f t="shared" si="692"/>
        <v>-1.9948650165257931E-4</v>
      </c>
      <c r="H1384" s="119">
        <f t="shared" si="706"/>
        <v>45586</v>
      </c>
      <c r="I1384" s="119">
        <f t="shared" si="693"/>
        <v>45586</v>
      </c>
      <c r="J1384" s="120">
        <f t="shared" si="701"/>
        <v>21</v>
      </c>
      <c r="K1384" s="120">
        <f t="shared" si="689"/>
        <v>3</v>
      </c>
      <c r="L1384" s="8">
        <f t="shared" si="702"/>
        <v>1</v>
      </c>
      <c r="M1384" s="121">
        <f t="shared" si="690"/>
        <v>1.0038003200000001</v>
      </c>
      <c r="N1384" s="121">
        <f t="shared" si="710"/>
        <v>1.3111091337574017</v>
      </c>
      <c r="O1384" s="114">
        <f t="shared" si="686"/>
        <v>1.31110913</v>
      </c>
      <c r="P1384" s="114">
        <f t="shared" si="694"/>
        <v>585.44278917999998</v>
      </c>
      <c r="Q1384" s="11">
        <f t="shared" si="707"/>
        <v>0</v>
      </c>
      <c r="R1384" s="30">
        <f t="shared" si="703"/>
        <v>0</v>
      </c>
      <c r="S1384" s="8">
        <f t="shared" si="695"/>
        <v>0</v>
      </c>
      <c r="T1384" s="123">
        <f t="shared" si="704"/>
        <v>8.5599999999999996E-2</v>
      </c>
      <c r="U1384" s="122">
        <f t="shared" si="711"/>
        <v>3</v>
      </c>
      <c r="V1384" s="122">
        <v>252</v>
      </c>
      <c r="W1384" s="121">
        <f t="shared" si="696"/>
        <v>1.00097825</v>
      </c>
      <c r="X1384" s="114">
        <f t="shared" si="697"/>
        <v>0.57270940000000004</v>
      </c>
      <c r="Y1384" s="114">
        <f t="shared" si="698"/>
        <v>0</v>
      </c>
      <c r="Z1384" s="126" t="str">
        <f t="shared" si="708"/>
        <v>A+J=</v>
      </c>
      <c r="AA1384" s="119">
        <f t="shared" si="709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>
        <f t="shared" si="699"/>
        <v>45561</v>
      </c>
      <c r="B1385" s="114">
        <f t="shared" si="691"/>
        <v>586.20652622</v>
      </c>
      <c r="C1385" s="114">
        <f t="shared" si="705"/>
        <v>446.52483595000001</v>
      </c>
      <c r="D1385" s="115">
        <f t="shared" si="700"/>
        <v>6967.89</v>
      </c>
      <c r="E1385" s="116">
        <f t="shared" si="687"/>
        <v>6966.5</v>
      </c>
      <c r="F1385" s="117">
        <f t="shared" si="688"/>
        <v>45524</v>
      </c>
      <c r="G1385" s="118">
        <f t="shared" si="692"/>
        <v>-1.9948650165257931E-4</v>
      </c>
      <c r="H1385" s="119">
        <f t="shared" si="706"/>
        <v>45586</v>
      </c>
      <c r="I1385" s="119">
        <f t="shared" si="693"/>
        <v>45586</v>
      </c>
      <c r="J1385" s="120">
        <f t="shared" si="701"/>
        <v>21</v>
      </c>
      <c r="K1385" s="120">
        <f t="shared" si="689"/>
        <v>4</v>
      </c>
      <c r="L1385" s="8">
        <f t="shared" si="702"/>
        <v>1</v>
      </c>
      <c r="M1385" s="121">
        <f t="shared" si="690"/>
        <v>1.0038003200000001</v>
      </c>
      <c r="N1385" s="121">
        <f t="shared" si="710"/>
        <v>1.3111091337574017</v>
      </c>
      <c r="O1385" s="114">
        <f t="shared" ref="O1385:O1448" si="712">TRUNC(TRUNC((L1385*N1385),15),8)</f>
        <v>1.31110913</v>
      </c>
      <c r="P1385" s="114">
        <f t="shared" si="694"/>
        <v>585.44278917999998</v>
      </c>
      <c r="Q1385" s="11">
        <f t="shared" si="707"/>
        <v>0</v>
      </c>
      <c r="R1385" s="30">
        <f t="shared" si="703"/>
        <v>0</v>
      </c>
      <c r="S1385" s="8">
        <f t="shared" si="695"/>
        <v>0</v>
      </c>
      <c r="T1385" s="123">
        <f t="shared" si="704"/>
        <v>8.5599999999999996E-2</v>
      </c>
      <c r="U1385" s="122">
        <f t="shared" si="711"/>
        <v>4</v>
      </c>
      <c r="V1385" s="122">
        <v>252</v>
      </c>
      <c r="W1385" s="121">
        <f t="shared" si="696"/>
        <v>1.0013045460000001</v>
      </c>
      <c r="X1385" s="114">
        <f t="shared" si="697"/>
        <v>0.76373703999999998</v>
      </c>
      <c r="Y1385" s="114">
        <f t="shared" si="698"/>
        <v>0</v>
      </c>
      <c r="Z1385" s="126" t="str">
        <f t="shared" si="708"/>
        <v>A+J=</v>
      </c>
      <c r="AA1385" s="119">
        <f t="shared" si="709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>
        <f t="shared" si="699"/>
        <v>45562</v>
      </c>
      <c r="B1386" s="114">
        <f t="shared" si="691"/>
        <v>586.39761592000002</v>
      </c>
      <c r="C1386" s="114">
        <f t="shared" si="705"/>
        <v>446.52483595000001</v>
      </c>
      <c r="D1386" s="115">
        <f t="shared" si="700"/>
        <v>6967.89</v>
      </c>
      <c r="E1386" s="116">
        <f t="shared" ref="E1386:E1449" si="713">IF($K1386=1,VLOOKUP($A1385,$AO$10:$AS$131,4),E1385)</f>
        <v>6966.5</v>
      </c>
      <c r="F1386" s="117">
        <f t="shared" ref="F1386:F1449" si="714">IF($K1386=1,VLOOKUP($A1385,$AO$10:$AS$131,5),F1385)</f>
        <v>45524</v>
      </c>
      <c r="G1386" s="118">
        <f t="shared" si="692"/>
        <v>-1.9948650165257931E-4</v>
      </c>
      <c r="H1386" s="119">
        <f t="shared" si="706"/>
        <v>45586</v>
      </c>
      <c r="I1386" s="119">
        <f t="shared" si="693"/>
        <v>45586</v>
      </c>
      <c r="J1386" s="120">
        <f t="shared" si="701"/>
        <v>21</v>
      </c>
      <c r="K1386" s="120">
        <f t="shared" ref="K1386:K1449" si="715">(J1386-(NETWORKDAYS(A1386,I1386,AD$176:AD$502)-1))</f>
        <v>5</v>
      </c>
      <c r="L1386" s="8">
        <f t="shared" si="702"/>
        <v>1</v>
      </c>
      <c r="M1386" s="121">
        <f t="shared" ref="M1386:M1449" si="716">IF(I1386&gt;I1385,L1385,M1385)</f>
        <v>1.0038003200000001</v>
      </c>
      <c r="N1386" s="121">
        <f t="shared" si="710"/>
        <v>1.3111091337574017</v>
      </c>
      <c r="O1386" s="114">
        <f t="shared" si="712"/>
        <v>1.31110913</v>
      </c>
      <c r="P1386" s="114">
        <f t="shared" si="694"/>
        <v>585.44278917999998</v>
      </c>
      <c r="Q1386" s="11">
        <f t="shared" si="707"/>
        <v>0</v>
      </c>
      <c r="R1386" s="30">
        <f t="shared" si="703"/>
        <v>0</v>
      </c>
      <c r="S1386" s="8">
        <f t="shared" si="695"/>
        <v>0</v>
      </c>
      <c r="T1386" s="123">
        <f t="shared" si="704"/>
        <v>8.5599999999999996E-2</v>
      </c>
      <c r="U1386" s="122">
        <f t="shared" si="711"/>
        <v>5</v>
      </c>
      <c r="V1386" s="122">
        <v>252</v>
      </c>
      <c r="W1386" s="121">
        <f t="shared" si="696"/>
        <v>1.0016309480000001</v>
      </c>
      <c r="X1386" s="114">
        <f t="shared" si="697"/>
        <v>0.95482674000000001</v>
      </c>
      <c r="Y1386" s="114">
        <f t="shared" si="698"/>
        <v>0</v>
      </c>
      <c r="Z1386" s="126" t="str">
        <f t="shared" si="708"/>
        <v>A+J=</v>
      </c>
      <c r="AA1386" s="119">
        <f t="shared" si="709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>
        <f t="shared" si="699"/>
        <v>45563</v>
      </c>
      <c r="B1387" s="114">
        <f t="shared" si="691"/>
        <v>586.58876825999994</v>
      </c>
      <c r="C1387" s="114">
        <f t="shared" si="705"/>
        <v>446.52483595000001</v>
      </c>
      <c r="D1387" s="115">
        <f t="shared" si="700"/>
        <v>6967.89</v>
      </c>
      <c r="E1387" s="116">
        <f t="shared" si="713"/>
        <v>6966.5</v>
      </c>
      <c r="F1387" s="117">
        <f t="shared" si="714"/>
        <v>45524</v>
      </c>
      <c r="G1387" s="118">
        <f t="shared" si="692"/>
        <v>-1.9948650165257931E-4</v>
      </c>
      <c r="H1387" s="119">
        <f t="shared" si="706"/>
        <v>45586</v>
      </c>
      <c r="I1387" s="119">
        <f t="shared" si="693"/>
        <v>45586</v>
      </c>
      <c r="J1387" s="120">
        <f t="shared" si="701"/>
        <v>21</v>
      </c>
      <c r="K1387" s="120">
        <f t="shared" si="715"/>
        <v>6</v>
      </c>
      <c r="L1387" s="8">
        <f t="shared" si="702"/>
        <v>1</v>
      </c>
      <c r="M1387" s="121">
        <f t="shared" si="716"/>
        <v>1.0038003200000001</v>
      </c>
      <c r="N1387" s="121">
        <f t="shared" si="710"/>
        <v>1.3111091337574017</v>
      </c>
      <c r="O1387" s="114">
        <f t="shared" si="712"/>
        <v>1.31110913</v>
      </c>
      <c r="P1387" s="114">
        <f t="shared" si="694"/>
        <v>585.44278917999998</v>
      </c>
      <c r="Q1387" s="11">
        <f t="shared" si="707"/>
        <v>0</v>
      </c>
      <c r="R1387" s="30">
        <f t="shared" si="703"/>
        <v>0</v>
      </c>
      <c r="S1387" s="8">
        <f t="shared" si="695"/>
        <v>0</v>
      </c>
      <c r="T1387" s="123">
        <f t="shared" si="704"/>
        <v>8.5599999999999996E-2</v>
      </c>
      <c r="U1387" s="122">
        <f t="shared" si="711"/>
        <v>6</v>
      </c>
      <c r="V1387" s="122">
        <v>252</v>
      </c>
      <c r="W1387" s="121">
        <f t="shared" si="696"/>
        <v>1.0019574570000001</v>
      </c>
      <c r="X1387" s="114">
        <f t="shared" si="697"/>
        <v>1.14597908</v>
      </c>
      <c r="Y1387" s="114">
        <f t="shared" si="698"/>
        <v>0</v>
      </c>
      <c r="Z1387" s="126" t="str">
        <f t="shared" si="708"/>
        <v>A+J=</v>
      </c>
      <c r="AA1387" s="119">
        <f t="shared" si="709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>
        <f t="shared" si="699"/>
        <v>45564</v>
      </c>
      <c r="B1388" s="114">
        <f t="shared" si="691"/>
        <v>586.58876825999994</v>
      </c>
      <c r="C1388" s="114">
        <f t="shared" si="705"/>
        <v>446.52483595000001</v>
      </c>
      <c r="D1388" s="115">
        <f t="shared" si="700"/>
        <v>6967.89</v>
      </c>
      <c r="E1388" s="116">
        <f t="shared" si="713"/>
        <v>6966.5</v>
      </c>
      <c r="F1388" s="117">
        <f t="shared" si="714"/>
        <v>45524</v>
      </c>
      <c r="G1388" s="118">
        <f t="shared" si="692"/>
        <v>-1.9948650165257931E-4</v>
      </c>
      <c r="H1388" s="119">
        <f t="shared" si="706"/>
        <v>45586</v>
      </c>
      <c r="I1388" s="119">
        <f t="shared" si="693"/>
        <v>45586</v>
      </c>
      <c r="J1388" s="120">
        <f t="shared" si="701"/>
        <v>21</v>
      </c>
      <c r="K1388" s="120">
        <f t="shared" si="715"/>
        <v>6</v>
      </c>
      <c r="L1388" s="8">
        <f t="shared" si="702"/>
        <v>1</v>
      </c>
      <c r="M1388" s="121">
        <f t="shared" si="716"/>
        <v>1.0038003200000001</v>
      </c>
      <c r="N1388" s="121">
        <f t="shared" si="710"/>
        <v>1.3111091337574017</v>
      </c>
      <c r="O1388" s="114">
        <f t="shared" si="712"/>
        <v>1.31110913</v>
      </c>
      <c r="P1388" s="114">
        <f t="shared" si="694"/>
        <v>585.44278917999998</v>
      </c>
      <c r="Q1388" s="11">
        <f t="shared" si="707"/>
        <v>0</v>
      </c>
      <c r="R1388" s="30">
        <f t="shared" si="703"/>
        <v>0</v>
      </c>
      <c r="S1388" s="8">
        <f t="shared" si="695"/>
        <v>0</v>
      </c>
      <c r="T1388" s="123">
        <f t="shared" si="704"/>
        <v>8.5599999999999996E-2</v>
      </c>
      <c r="U1388" s="122">
        <f t="shared" si="711"/>
        <v>6</v>
      </c>
      <c r="V1388" s="122">
        <v>252</v>
      </c>
      <c r="W1388" s="121">
        <f t="shared" si="696"/>
        <v>1.0019574570000001</v>
      </c>
      <c r="X1388" s="114">
        <f t="shared" si="697"/>
        <v>1.14597908</v>
      </c>
      <c r="Y1388" s="114">
        <f t="shared" si="698"/>
        <v>0</v>
      </c>
      <c r="Z1388" s="126" t="str">
        <f t="shared" si="708"/>
        <v>A+J=</v>
      </c>
      <c r="AA1388" s="119">
        <f t="shared" si="709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>
        <f t="shared" si="699"/>
        <v>45565</v>
      </c>
      <c r="B1389" s="114">
        <f t="shared" si="691"/>
        <v>586.58876825999994</v>
      </c>
      <c r="C1389" s="114">
        <f t="shared" si="705"/>
        <v>446.52483595000001</v>
      </c>
      <c r="D1389" s="115">
        <f t="shared" si="700"/>
        <v>6967.89</v>
      </c>
      <c r="E1389" s="116">
        <f t="shared" si="713"/>
        <v>6966.5</v>
      </c>
      <c r="F1389" s="117">
        <f t="shared" si="714"/>
        <v>45524</v>
      </c>
      <c r="G1389" s="118">
        <f t="shared" si="692"/>
        <v>-1.9948650165257931E-4</v>
      </c>
      <c r="H1389" s="119">
        <f t="shared" si="706"/>
        <v>45586</v>
      </c>
      <c r="I1389" s="119">
        <f t="shared" si="693"/>
        <v>45586</v>
      </c>
      <c r="J1389" s="120">
        <f t="shared" si="701"/>
        <v>21</v>
      </c>
      <c r="K1389" s="120">
        <f t="shared" si="715"/>
        <v>6</v>
      </c>
      <c r="L1389" s="8">
        <f t="shared" si="702"/>
        <v>1</v>
      </c>
      <c r="M1389" s="121">
        <f t="shared" si="716"/>
        <v>1.0038003200000001</v>
      </c>
      <c r="N1389" s="121">
        <f t="shared" si="710"/>
        <v>1.3111091337574017</v>
      </c>
      <c r="O1389" s="114">
        <f t="shared" si="712"/>
        <v>1.31110913</v>
      </c>
      <c r="P1389" s="114">
        <f t="shared" si="694"/>
        <v>585.44278917999998</v>
      </c>
      <c r="Q1389" s="11">
        <f t="shared" si="707"/>
        <v>0</v>
      </c>
      <c r="R1389" s="30">
        <f t="shared" si="703"/>
        <v>0</v>
      </c>
      <c r="S1389" s="8">
        <f t="shared" si="695"/>
        <v>0</v>
      </c>
      <c r="T1389" s="123">
        <f t="shared" si="704"/>
        <v>8.5599999999999996E-2</v>
      </c>
      <c r="U1389" s="122">
        <f t="shared" si="711"/>
        <v>6</v>
      </c>
      <c r="V1389" s="122">
        <v>252</v>
      </c>
      <c r="W1389" s="121">
        <f t="shared" si="696"/>
        <v>1.0019574570000001</v>
      </c>
      <c r="X1389" s="114">
        <f t="shared" si="697"/>
        <v>1.14597908</v>
      </c>
      <c r="Y1389" s="114">
        <f t="shared" si="698"/>
        <v>0</v>
      </c>
      <c r="Z1389" s="126" t="str">
        <f t="shared" si="708"/>
        <v>A+J=</v>
      </c>
      <c r="AA1389" s="119">
        <f t="shared" si="709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>
        <f t="shared" si="699"/>
        <v>45566</v>
      </c>
      <c r="B1390" s="114">
        <f t="shared" si="691"/>
        <v>586.77998265999997</v>
      </c>
      <c r="C1390" s="114">
        <f t="shared" si="705"/>
        <v>446.52483595000001</v>
      </c>
      <c r="D1390" s="115">
        <f t="shared" si="700"/>
        <v>6967.89</v>
      </c>
      <c r="E1390" s="116">
        <f t="shared" si="713"/>
        <v>6966.5</v>
      </c>
      <c r="F1390" s="117">
        <f t="shared" si="714"/>
        <v>45524</v>
      </c>
      <c r="G1390" s="118">
        <f t="shared" si="692"/>
        <v>-1.9948650165257931E-4</v>
      </c>
      <c r="H1390" s="119">
        <f t="shared" si="706"/>
        <v>45586</v>
      </c>
      <c r="I1390" s="119">
        <f t="shared" si="693"/>
        <v>45586</v>
      </c>
      <c r="J1390" s="120">
        <f t="shared" si="701"/>
        <v>21</v>
      </c>
      <c r="K1390" s="120">
        <f t="shared" si="715"/>
        <v>7</v>
      </c>
      <c r="L1390" s="8">
        <f t="shared" si="702"/>
        <v>1</v>
      </c>
      <c r="M1390" s="121">
        <f t="shared" si="716"/>
        <v>1.0038003200000001</v>
      </c>
      <c r="N1390" s="121">
        <f t="shared" si="710"/>
        <v>1.3111091337574017</v>
      </c>
      <c r="O1390" s="114">
        <f t="shared" si="712"/>
        <v>1.31110913</v>
      </c>
      <c r="P1390" s="114">
        <f t="shared" si="694"/>
        <v>585.44278917999998</v>
      </c>
      <c r="Q1390" s="11">
        <f t="shared" si="707"/>
        <v>0</v>
      </c>
      <c r="R1390" s="30">
        <f t="shared" si="703"/>
        <v>0</v>
      </c>
      <c r="S1390" s="8">
        <f t="shared" si="695"/>
        <v>0</v>
      </c>
      <c r="T1390" s="123">
        <f t="shared" si="704"/>
        <v>8.5599999999999996E-2</v>
      </c>
      <c r="U1390" s="122">
        <f t="shared" si="711"/>
        <v>7</v>
      </c>
      <c r="V1390" s="122">
        <v>252</v>
      </c>
      <c r="W1390" s="121">
        <f t="shared" si="696"/>
        <v>1.0022840719999999</v>
      </c>
      <c r="X1390" s="114">
        <f t="shared" si="697"/>
        <v>1.33719348</v>
      </c>
      <c r="Y1390" s="114">
        <f t="shared" si="698"/>
        <v>0</v>
      </c>
      <c r="Z1390" s="126" t="str">
        <f t="shared" si="708"/>
        <v>A+J=</v>
      </c>
      <c r="AA1390" s="119">
        <f t="shared" si="709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>
        <f t="shared" si="699"/>
        <v>45567</v>
      </c>
      <c r="B1391" s="114">
        <f t="shared" si="691"/>
        <v>586.97125970000002</v>
      </c>
      <c r="C1391" s="114">
        <f t="shared" si="705"/>
        <v>446.52483595000001</v>
      </c>
      <c r="D1391" s="115">
        <f t="shared" si="700"/>
        <v>6967.89</v>
      </c>
      <c r="E1391" s="116">
        <f t="shared" si="713"/>
        <v>6966.5</v>
      </c>
      <c r="F1391" s="117">
        <f t="shared" si="714"/>
        <v>45524</v>
      </c>
      <c r="G1391" s="118">
        <f t="shared" si="692"/>
        <v>-1.9948650165257931E-4</v>
      </c>
      <c r="H1391" s="119">
        <f t="shared" si="706"/>
        <v>45586</v>
      </c>
      <c r="I1391" s="119">
        <f t="shared" si="693"/>
        <v>45586</v>
      </c>
      <c r="J1391" s="120">
        <f t="shared" si="701"/>
        <v>21</v>
      </c>
      <c r="K1391" s="120">
        <f t="shared" si="715"/>
        <v>8</v>
      </c>
      <c r="L1391" s="8">
        <f t="shared" si="702"/>
        <v>1</v>
      </c>
      <c r="M1391" s="121">
        <f t="shared" si="716"/>
        <v>1.0038003200000001</v>
      </c>
      <c r="N1391" s="121">
        <f t="shared" si="710"/>
        <v>1.3111091337574017</v>
      </c>
      <c r="O1391" s="114">
        <f t="shared" si="712"/>
        <v>1.31110913</v>
      </c>
      <c r="P1391" s="114">
        <f t="shared" si="694"/>
        <v>585.44278917999998</v>
      </c>
      <c r="Q1391" s="11">
        <f t="shared" si="707"/>
        <v>0</v>
      </c>
      <c r="R1391" s="30">
        <f t="shared" si="703"/>
        <v>0</v>
      </c>
      <c r="S1391" s="8">
        <f t="shared" si="695"/>
        <v>0</v>
      </c>
      <c r="T1391" s="123">
        <f t="shared" si="704"/>
        <v>8.5599999999999996E-2</v>
      </c>
      <c r="U1391" s="122">
        <f t="shared" si="711"/>
        <v>8</v>
      </c>
      <c r="V1391" s="122">
        <v>252</v>
      </c>
      <c r="W1391" s="121">
        <f t="shared" si="696"/>
        <v>1.002610794</v>
      </c>
      <c r="X1391" s="114">
        <f t="shared" si="697"/>
        <v>1.5284705199999999</v>
      </c>
      <c r="Y1391" s="114">
        <f t="shared" si="698"/>
        <v>0</v>
      </c>
      <c r="Z1391" s="126" t="str">
        <f t="shared" si="708"/>
        <v>A+J=</v>
      </c>
      <c r="AA1391" s="119">
        <f t="shared" si="709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>
        <f t="shared" si="699"/>
        <v>45568</v>
      </c>
      <c r="B1392" s="114">
        <f t="shared" si="691"/>
        <v>587.16259878999995</v>
      </c>
      <c r="C1392" s="114">
        <f t="shared" si="705"/>
        <v>446.52483595000001</v>
      </c>
      <c r="D1392" s="115">
        <f t="shared" si="700"/>
        <v>6967.89</v>
      </c>
      <c r="E1392" s="116">
        <f t="shared" si="713"/>
        <v>6966.5</v>
      </c>
      <c r="F1392" s="117">
        <f t="shared" si="714"/>
        <v>45524</v>
      </c>
      <c r="G1392" s="118">
        <f t="shared" si="692"/>
        <v>-1.9948650165257931E-4</v>
      </c>
      <c r="H1392" s="119">
        <f t="shared" si="706"/>
        <v>45586</v>
      </c>
      <c r="I1392" s="119">
        <f t="shared" si="693"/>
        <v>45586</v>
      </c>
      <c r="J1392" s="120">
        <f t="shared" si="701"/>
        <v>21</v>
      </c>
      <c r="K1392" s="120">
        <f t="shared" si="715"/>
        <v>9</v>
      </c>
      <c r="L1392" s="8">
        <f t="shared" si="702"/>
        <v>1</v>
      </c>
      <c r="M1392" s="121">
        <f t="shared" si="716"/>
        <v>1.0038003200000001</v>
      </c>
      <c r="N1392" s="121">
        <f t="shared" si="710"/>
        <v>1.3111091337574017</v>
      </c>
      <c r="O1392" s="114">
        <f t="shared" si="712"/>
        <v>1.31110913</v>
      </c>
      <c r="P1392" s="114">
        <f t="shared" si="694"/>
        <v>585.44278917999998</v>
      </c>
      <c r="Q1392" s="11">
        <f t="shared" si="707"/>
        <v>0</v>
      </c>
      <c r="R1392" s="30">
        <f t="shared" si="703"/>
        <v>0</v>
      </c>
      <c r="S1392" s="8">
        <f t="shared" si="695"/>
        <v>0</v>
      </c>
      <c r="T1392" s="123">
        <f t="shared" si="704"/>
        <v>8.5599999999999996E-2</v>
      </c>
      <c r="U1392" s="122">
        <f t="shared" si="711"/>
        <v>9</v>
      </c>
      <c r="V1392" s="122">
        <v>252</v>
      </c>
      <c r="W1392" s="121">
        <f t="shared" si="696"/>
        <v>1.0029376219999999</v>
      </c>
      <c r="X1392" s="114">
        <f t="shared" si="697"/>
        <v>1.71980961</v>
      </c>
      <c r="Y1392" s="114">
        <f t="shared" si="698"/>
        <v>0</v>
      </c>
      <c r="Z1392" s="126" t="str">
        <f t="shared" si="708"/>
        <v>A+J=</v>
      </c>
      <c r="AA1392" s="119">
        <f t="shared" si="709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>
        <f t="shared" si="699"/>
        <v>45569</v>
      </c>
      <c r="B1393" s="114">
        <f t="shared" si="691"/>
        <v>587.35399995</v>
      </c>
      <c r="C1393" s="114">
        <f t="shared" si="705"/>
        <v>446.52483595000001</v>
      </c>
      <c r="D1393" s="115">
        <f t="shared" si="700"/>
        <v>6967.89</v>
      </c>
      <c r="E1393" s="116">
        <f t="shared" si="713"/>
        <v>6966.5</v>
      </c>
      <c r="F1393" s="117">
        <f t="shared" si="714"/>
        <v>45524</v>
      </c>
      <c r="G1393" s="118">
        <f t="shared" si="692"/>
        <v>-1.9948650165257931E-4</v>
      </c>
      <c r="H1393" s="119">
        <f t="shared" si="706"/>
        <v>45586</v>
      </c>
      <c r="I1393" s="119">
        <f t="shared" si="693"/>
        <v>45586</v>
      </c>
      <c r="J1393" s="120">
        <f t="shared" si="701"/>
        <v>21</v>
      </c>
      <c r="K1393" s="120">
        <f t="shared" si="715"/>
        <v>10</v>
      </c>
      <c r="L1393" s="8">
        <f t="shared" si="702"/>
        <v>1</v>
      </c>
      <c r="M1393" s="121">
        <f t="shared" si="716"/>
        <v>1.0038003200000001</v>
      </c>
      <c r="N1393" s="121">
        <f t="shared" si="710"/>
        <v>1.3111091337574017</v>
      </c>
      <c r="O1393" s="114">
        <f t="shared" si="712"/>
        <v>1.31110913</v>
      </c>
      <c r="P1393" s="114">
        <f t="shared" si="694"/>
        <v>585.44278917999998</v>
      </c>
      <c r="Q1393" s="11">
        <f t="shared" si="707"/>
        <v>0</v>
      </c>
      <c r="R1393" s="30">
        <f t="shared" si="703"/>
        <v>0</v>
      </c>
      <c r="S1393" s="8">
        <f t="shared" si="695"/>
        <v>0</v>
      </c>
      <c r="T1393" s="123">
        <f t="shared" si="704"/>
        <v>8.5599999999999996E-2</v>
      </c>
      <c r="U1393" s="122">
        <f t="shared" si="711"/>
        <v>10</v>
      </c>
      <c r="V1393" s="122">
        <v>252</v>
      </c>
      <c r="W1393" s="121">
        <f t="shared" si="696"/>
        <v>1.003264556</v>
      </c>
      <c r="X1393" s="114">
        <f t="shared" si="697"/>
        <v>1.9112107700000001</v>
      </c>
      <c r="Y1393" s="114">
        <f t="shared" si="698"/>
        <v>0</v>
      </c>
      <c r="Z1393" s="126" t="str">
        <f t="shared" si="708"/>
        <v>A+J=</v>
      </c>
      <c r="AA1393" s="119">
        <f t="shared" si="709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>
        <f t="shared" si="699"/>
        <v>45570</v>
      </c>
      <c r="B1394" s="114">
        <f t="shared" si="691"/>
        <v>587.54546432999996</v>
      </c>
      <c r="C1394" s="114">
        <f t="shared" si="705"/>
        <v>446.52483595000001</v>
      </c>
      <c r="D1394" s="115">
        <f t="shared" si="700"/>
        <v>6967.89</v>
      </c>
      <c r="E1394" s="116">
        <f t="shared" si="713"/>
        <v>6966.5</v>
      </c>
      <c r="F1394" s="117">
        <f t="shared" si="714"/>
        <v>45524</v>
      </c>
      <c r="G1394" s="118">
        <f t="shared" si="692"/>
        <v>-1.9948650165257931E-4</v>
      </c>
      <c r="H1394" s="119">
        <f t="shared" si="706"/>
        <v>45586</v>
      </c>
      <c r="I1394" s="119">
        <f t="shared" si="693"/>
        <v>45586</v>
      </c>
      <c r="J1394" s="120">
        <f t="shared" si="701"/>
        <v>21</v>
      </c>
      <c r="K1394" s="120">
        <f t="shared" si="715"/>
        <v>11</v>
      </c>
      <c r="L1394" s="8">
        <f t="shared" si="702"/>
        <v>1</v>
      </c>
      <c r="M1394" s="121">
        <f t="shared" si="716"/>
        <v>1.0038003200000001</v>
      </c>
      <c r="N1394" s="121">
        <f t="shared" si="710"/>
        <v>1.3111091337574017</v>
      </c>
      <c r="O1394" s="114">
        <f t="shared" si="712"/>
        <v>1.31110913</v>
      </c>
      <c r="P1394" s="114">
        <f t="shared" si="694"/>
        <v>585.44278917999998</v>
      </c>
      <c r="Q1394" s="11">
        <f t="shared" si="707"/>
        <v>0</v>
      </c>
      <c r="R1394" s="30">
        <f t="shared" si="703"/>
        <v>0</v>
      </c>
      <c r="S1394" s="8">
        <f t="shared" si="695"/>
        <v>0</v>
      </c>
      <c r="T1394" s="123">
        <f t="shared" si="704"/>
        <v>8.5599999999999996E-2</v>
      </c>
      <c r="U1394" s="122">
        <f t="shared" si="711"/>
        <v>11</v>
      </c>
      <c r="V1394" s="122">
        <v>252</v>
      </c>
      <c r="W1394" s="121">
        <f t="shared" si="696"/>
        <v>1.0035915980000001</v>
      </c>
      <c r="X1394" s="114">
        <f t="shared" si="697"/>
        <v>2.10267515</v>
      </c>
      <c r="Y1394" s="114">
        <f t="shared" si="698"/>
        <v>0</v>
      </c>
      <c r="Z1394" s="126" t="str">
        <f t="shared" si="708"/>
        <v>A+J=</v>
      </c>
      <c r="AA1394" s="119">
        <f t="shared" si="709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>
        <f t="shared" si="699"/>
        <v>45571</v>
      </c>
      <c r="B1395" s="114">
        <f t="shared" si="691"/>
        <v>587.54546432999996</v>
      </c>
      <c r="C1395" s="114">
        <f t="shared" si="705"/>
        <v>446.52483595000001</v>
      </c>
      <c r="D1395" s="115">
        <f t="shared" si="700"/>
        <v>6967.89</v>
      </c>
      <c r="E1395" s="116">
        <f t="shared" si="713"/>
        <v>6966.5</v>
      </c>
      <c r="F1395" s="117">
        <f t="shared" si="714"/>
        <v>45524</v>
      </c>
      <c r="G1395" s="118">
        <f t="shared" si="692"/>
        <v>-1.9948650165257931E-4</v>
      </c>
      <c r="H1395" s="119">
        <f t="shared" si="706"/>
        <v>45586</v>
      </c>
      <c r="I1395" s="119">
        <f t="shared" si="693"/>
        <v>45586</v>
      </c>
      <c r="J1395" s="120">
        <f t="shared" si="701"/>
        <v>21</v>
      </c>
      <c r="K1395" s="120">
        <f t="shared" si="715"/>
        <v>11</v>
      </c>
      <c r="L1395" s="8">
        <f t="shared" si="702"/>
        <v>1</v>
      </c>
      <c r="M1395" s="121">
        <f t="shared" si="716"/>
        <v>1.0038003200000001</v>
      </c>
      <c r="N1395" s="121">
        <f t="shared" si="710"/>
        <v>1.3111091337574017</v>
      </c>
      <c r="O1395" s="114">
        <f t="shared" si="712"/>
        <v>1.31110913</v>
      </c>
      <c r="P1395" s="114">
        <f t="shared" si="694"/>
        <v>585.44278917999998</v>
      </c>
      <c r="Q1395" s="11">
        <f t="shared" si="707"/>
        <v>0</v>
      </c>
      <c r="R1395" s="30">
        <f t="shared" si="703"/>
        <v>0</v>
      </c>
      <c r="S1395" s="8">
        <f t="shared" si="695"/>
        <v>0</v>
      </c>
      <c r="T1395" s="123">
        <f t="shared" si="704"/>
        <v>8.5599999999999996E-2</v>
      </c>
      <c r="U1395" s="122">
        <f t="shared" si="711"/>
        <v>11</v>
      </c>
      <c r="V1395" s="122">
        <v>252</v>
      </c>
      <c r="W1395" s="121">
        <f t="shared" si="696"/>
        <v>1.0035915980000001</v>
      </c>
      <c r="X1395" s="114">
        <f t="shared" si="697"/>
        <v>2.10267515</v>
      </c>
      <c r="Y1395" s="114">
        <f t="shared" si="698"/>
        <v>0</v>
      </c>
      <c r="Z1395" s="126" t="str">
        <f t="shared" si="708"/>
        <v>A+J=</v>
      </c>
      <c r="AA1395" s="119">
        <f t="shared" si="709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>
        <f t="shared" si="699"/>
        <v>45572</v>
      </c>
      <c r="B1396" s="114">
        <f t="shared" si="691"/>
        <v>587.54546432999996</v>
      </c>
      <c r="C1396" s="114">
        <f t="shared" si="705"/>
        <v>446.52483595000001</v>
      </c>
      <c r="D1396" s="115">
        <f t="shared" si="700"/>
        <v>6967.89</v>
      </c>
      <c r="E1396" s="116">
        <f t="shared" si="713"/>
        <v>6966.5</v>
      </c>
      <c r="F1396" s="117">
        <f t="shared" si="714"/>
        <v>45524</v>
      </c>
      <c r="G1396" s="118">
        <f t="shared" si="692"/>
        <v>-1.9948650165257931E-4</v>
      </c>
      <c r="H1396" s="119">
        <f t="shared" si="706"/>
        <v>45586</v>
      </c>
      <c r="I1396" s="119">
        <f t="shared" si="693"/>
        <v>45586</v>
      </c>
      <c r="J1396" s="120">
        <f t="shared" si="701"/>
        <v>21</v>
      </c>
      <c r="K1396" s="120">
        <f t="shared" si="715"/>
        <v>11</v>
      </c>
      <c r="L1396" s="8">
        <f t="shared" si="702"/>
        <v>1</v>
      </c>
      <c r="M1396" s="121">
        <f t="shared" si="716"/>
        <v>1.0038003200000001</v>
      </c>
      <c r="N1396" s="121">
        <f t="shared" si="710"/>
        <v>1.3111091337574017</v>
      </c>
      <c r="O1396" s="114">
        <f t="shared" si="712"/>
        <v>1.31110913</v>
      </c>
      <c r="P1396" s="114">
        <f t="shared" si="694"/>
        <v>585.44278917999998</v>
      </c>
      <c r="Q1396" s="11">
        <f t="shared" si="707"/>
        <v>0</v>
      </c>
      <c r="R1396" s="30">
        <f t="shared" si="703"/>
        <v>0</v>
      </c>
      <c r="S1396" s="8">
        <f t="shared" si="695"/>
        <v>0</v>
      </c>
      <c r="T1396" s="123">
        <f t="shared" si="704"/>
        <v>8.5599999999999996E-2</v>
      </c>
      <c r="U1396" s="122">
        <f t="shared" si="711"/>
        <v>11</v>
      </c>
      <c r="V1396" s="122">
        <v>252</v>
      </c>
      <c r="W1396" s="121">
        <f t="shared" si="696"/>
        <v>1.0035915980000001</v>
      </c>
      <c r="X1396" s="114">
        <f t="shared" si="697"/>
        <v>2.10267515</v>
      </c>
      <c r="Y1396" s="114">
        <f t="shared" si="698"/>
        <v>0</v>
      </c>
      <c r="Z1396" s="126" t="str">
        <f t="shared" si="708"/>
        <v>A+J=</v>
      </c>
      <c r="AA1396" s="119">
        <f t="shared" si="709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>
        <f t="shared" si="699"/>
        <v>45573</v>
      </c>
      <c r="B1397" s="114">
        <f t="shared" si="691"/>
        <v>587.73699018000002</v>
      </c>
      <c r="C1397" s="114">
        <f t="shared" si="705"/>
        <v>446.52483595000001</v>
      </c>
      <c r="D1397" s="115">
        <f t="shared" si="700"/>
        <v>6967.89</v>
      </c>
      <c r="E1397" s="116">
        <f t="shared" si="713"/>
        <v>6966.5</v>
      </c>
      <c r="F1397" s="117">
        <f t="shared" si="714"/>
        <v>45524</v>
      </c>
      <c r="G1397" s="118">
        <f t="shared" si="692"/>
        <v>-1.9948650165257931E-4</v>
      </c>
      <c r="H1397" s="119">
        <f t="shared" si="706"/>
        <v>45586</v>
      </c>
      <c r="I1397" s="119">
        <f t="shared" si="693"/>
        <v>45586</v>
      </c>
      <c r="J1397" s="120">
        <f t="shared" si="701"/>
        <v>21</v>
      </c>
      <c r="K1397" s="120">
        <f t="shared" si="715"/>
        <v>12</v>
      </c>
      <c r="L1397" s="8">
        <f t="shared" si="702"/>
        <v>1</v>
      </c>
      <c r="M1397" s="121">
        <f t="shared" si="716"/>
        <v>1.0038003200000001</v>
      </c>
      <c r="N1397" s="121">
        <f t="shared" si="710"/>
        <v>1.3111091337574017</v>
      </c>
      <c r="O1397" s="114">
        <f t="shared" si="712"/>
        <v>1.31110913</v>
      </c>
      <c r="P1397" s="114">
        <f t="shared" si="694"/>
        <v>585.44278917999998</v>
      </c>
      <c r="Q1397" s="11">
        <f t="shared" si="707"/>
        <v>0</v>
      </c>
      <c r="R1397" s="30">
        <f t="shared" si="703"/>
        <v>0</v>
      </c>
      <c r="S1397" s="8">
        <f t="shared" si="695"/>
        <v>0</v>
      </c>
      <c r="T1397" s="123">
        <f t="shared" si="704"/>
        <v>8.5599999999999996E-2</v>
      </c>
      <c r="U1397" s="122">
        <f t="shared" si="711"/>
        <v>12</v>
      </c>
      <c r="V1397" s="122">
        <v>252</v>
      </c>
      <c r="W1397" s="121">
        <f t="shared" si="696"/>
        <v>1.003918745</v>
      </c>
      <c r="X1397" s="114">
        <f t="shared" si="697"/>
        <v>2.2942010000000002</v>
      </c>
      <c r="Y1397" s="114">
        <f t="shared" si="698"/>
        <v>0</v>
      </c>
      <c r="Z1397" s="126" t="str">
        <f t="shared" si="708"/>
        <v>A+J=</v>
      </c>
      <c r="AA1397" s="119">
        <f t="shared" si="709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>
        <f t="shared" si="699"/>
        <v>45574</v>
      </c>
      <c r="B1398" s="114">
        <f t="shared" si="691"/>
        <v>587.92857925999999</v>
      </c>
      <c r="C1398" s="114">
        <f t="shared" si="705"/>
        <v>446.52483595000001</v>
      </c>
      <c r="D1398" s="115">
        <f t="shared" si="700"/>
        <v>6967.89</v>
      </c>
      <c r="E1398" s="116">
        <f t="shared" si="713"/>
        <v>6966.5</v>
      </c>
      <c r="F1398" s="117">
        <f t="shared" si="714"/>
        <v>45524</v>
      </c>
      <c r="G1398" s="118">
        <f t="shared" si="692"/>
        <v>-1.9948650165257931E-4</v>
      </c>
      <c r="H1398" s="119">
        <f t="shared" si="706"/>
        <v>45586</v>
      </c>
      <c r="I1398" s="119">
        <f t="shared" si="693"/>
        <v>45586</v>
      </c>
      <c r="J1398" s="120">
        <f t="shared" si="701"/>
        <v>21</v>
      </c>
      <c r="K1398" s="120">
        <f t="shared" si="715"/>
        <v>13</v>
      </c>
      <c r="L1398" s="8">
        <f t="shared" si="702"/>
        <v>1</v>
      </c>
      <c r="M1398" s="121">
        <f t="shared" si="716"/>
        <v>1.0038003200000001</v>
      </c>
      <c r="N1398" s="121">
        <f t="shared" si="710"/>
        <v>1.3111091337574017</v>
      </c>
      <c r="O1398" s="114">
        <f t="shared" si="712"/>
        <v>1.31110913</v>
      </c>
      <c r="P1398" s="114">
        <f t="shared" si="694"/>
        <v>585.44278917999998</v>
      </c>
      <c r="Q1398" s="11">
        <f t="shared" si="707"/>
        <v>0</v>
      </c>
      <c r="R1398" s="30">
        <f t="shared" si="703"/>
        <v>0</v>
      </c>
      <c r="S1398" s="8">
        <f t="shared" si="695"/>
        <v>0</v>
      </c>
      <c r="T1398" s="123">
        <f t="shared" si="704"/>
        <v>8.5599999999999996E-2</v>
      </c>
      <c r="U1398" s="122">
        <f t="shared" si="711"/>
        <v>13</v>
      </c>
      <c r="V1398" s="122">
        <v>252</v>
      </c>
      <c r="W1398" s="121">
        <f t="shared" si="696"/>
        <v>1.004246</v>
      </c>
      <c r="X1398" s="114">
        <f t="shared" si="697"/>
        <v>2.4857900800000001</v>
      </c>
      <c r="Y1398" s="114">
        <f t="shared" si="698"/>
        <v>0</v>
      </c>
      <c r="Z1398" s="126" t="str">
        <f t="shared" si="708"/>
        <v>A+J=</v>
      </c>
      <c r="AA1398" s="119">
        <f t="shared" si="709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>
        <f t="shared" si="699"/>
        <v>45575</v>
      </c>
      <c r="B1399" s="114">
        <f t="shared" si="691"/>
        <v>588.12023038999996</v>
      </c>
      <c r="C1399" s="114">
        <f t="shared" si="705"/>
        <v>446.52483595000001</v>
      </c>
      <c r="D1399" s="115">
        <f t="shared" si="700"/>
        <v>6967.89</v>
      </c>
      <c r="E1399" s="116">
        <f t="shared" si="713"/>
        <v>6966.5</v>
      </c>
      <c r="F1399" s="117">
        <f t="shared" si="714"/>
        <v>45524</v>
      </c>
      <c r="G1399" s="118">
        <f t="shared" si="692"/>
        <v>-1.9948650165257931E-4</v>
      </c>
      <c r="H1399" s="119">
        <f t="shared" si="706"/>
        <v>45586</v>
      </c>
      <c r="I1399" s="119">
        <f t="shared" si="693"/>
        <v>45586</v>
      </c>
      <c r="J1399" s="120">
        <f t="shared" si="701"/>
        <v>21</v>
      </c>
      <c r="K1399" s="120">
        <f t="shared" si="715"/>
        <v>14</v>
      </c>
      <c r="L1399" s="8">
        <f t="shared" si="702"/>
        <v>1</v>
      </c>
      <c r="M1399" s="121">
        <f t="shared" si="716"/>
        <v>1.0038003200000001</v>
      </c>
      <c r="N1399" s="121">
        <f t="shared" si="710"/>
        <v>1.3111091337574017</v>
      </c>
      <c r="O1399" s="114">
        <f t="shared" si="712"/>
        <v>1.31110913</v>
      </c>
      <c r="P1399" s="114">
        <f t="shared" si="694"/>
        <v>585.44278917999998</v>
      </c>
      <c r="Q1399" s="11">
        <f t="shared" si="707"/>
        <v>0</v>
      </c>
      <c r="R1399" s="30">
        <f t="shared" si="703"/>
        <v>0</v>
      </c>
      <c r="S1399" s="8">
        <f t="shared" si="695"/>
        <v>0</v>
      </c>
      <c r="T1399" s="123">
        <f t="shared" si="704"/>
        <v>8.5599999999999996E-2</v>
      </c>
      <c r="U1399" s="122">
        <f t="shared" si="711"/>
        <v>14</v>
      </c>
      <c r="V1399" s="122">
        <v>252</v>
      </c>
      <c r="W1399" s="121">
        <f t="shared" si="696"/>
        <v>1.0045733610000001</v>
      </c>
      <c r="X1399" s="114">
        <f t="shared" si="697"/>
        <v>2.67744121</v>
      </c>
      <c r="Y1399" s="114">
        <f t="shared" si="698"/>
        <v>0</v>
      </c>
      <c r="Z1399" s="126" t="str">
        <f t="shared" si="708"/>
        <v>A+J=</v>
      </c>
      <c r="AA1399" s="119">
        <f t="shared" si="709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>
        <f t="shared" si="699"/>
        <v>45576</v>
      </c>
      <c r="B1400" s="114">
        <f t="shared" si="691"/>
        <v>588.31194416999995</v>
      </c>
      <c r="C1400" s="114">
        <f t="shared" si="705"/>
        <v>446.52483595000001</v>
      </c>
      <c r="D1400" s="115">
        <f t="shared" si="700"/>
        <v>6967.89</v>
      </c>
      <c r="E1400" s="116">
        <f t="shared" si="713"/>
        <v>6966.5</v>
      </c>
      <c r="F1400" s="117">
        <f t="shared" si="714"/>
        <v>45524</v>
      </c>
      <c r="G1400" s="118">
        <f t="shared" si="692"/>
        <v>-1.9948650165257931E-4</v>
      </c>
      <c r="H1400" s="119">
        <f t="shared" si="706"/>
        <v>45586</v>
      </c>
      <c r="I1400" s="119">
        <f t="shared" si="693"/>
        <v>45586</v>
      </c>
      <c r="J1400" s="120">
        <f t="shared" si="701"/>
        <v>21</v>
      </c>
      <c r="K1400" s="120">
        <f t="shared" si="715"/>
        <v>15</v>
      </c>
      <c r="L1400" s="8">
        <f t="shared" si="702"/>
        <v>1</v>
      </c>
      <c r="M1400" s="121">
        <f t="shared" si="716"/>
        <v>1.0038003200000001</v>
      </c>
      <c r="N1400" s="121">
        <f t="shared" si="710"/>
        <v>1.3111091337574017</v>
      </c>
      <c r="O1400" s="114">
        <f t="shared" si="712"/>
        <v>1.31110913</v>
      </c>
      <c r="P1400" s="114">
        <f t="shared" si="694"/>
        <v>585.44278917999998</v>
      </c>
      <c r="Q1400" s="11">
        <f t="shared" si="707"/>
        <v>0</v>
      </c>
      <c r="R1400" s="30">
        <f t="shared" si="703"/>
        <v>0</v>
      </c>
      <c r="S1400" s="8">
        <f t="shared" si="695"/>
        <v>0</v>
      </c>
      <c r="T1400" s="123">
        <f t="shared" si="704"/>
        <v>8.5599999999999996E-2</v>
      </c>
      <c r="U1400" s="122">
        <f t="shared" si="711"/>
        <v>15</v>
      </c>
      <c r="V1400" s="122">
        <v>252</v>
      </c>
      <c r="W1400" s="121">
        <f t="shared" si="696"/>
        <v>1.0049008290000001</v>
      </c>
      <c r="X1400" s="114">
        <f t="shared" si="697"/>
        <v>2.8691549900000002</v>
      </c>
      <c r="Y1400" s="114">
        <f t="shared" si="698"/>
        <v>0</v>
      </c>
      <c r="Z1400" s="126" t="str">
        <f t="shared" si="708"/>
        <v>A+J=</v>
      </c>
      <c r="AA1400" s="119">
        <f t="shared" si="709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>
        <f t="shared" si="699"/>
        <v>45577</v>
      </c>
      <c r="B1401" s="114">
        <f t="shared" si="691"/>
        <v>588.50372000999994</v>
      </c>
      <c r="C1401" s="114">
        <f t="shared" si="705"/>
        <v>446.52483595000001</v>
      </c>
      <c r="D1401" s="115">
        <f t="shared" si="700"/>
        <v>6967.89</v>
      </c>
      <c r="E1401" s="116">
        <f t="shared" si="713"/>
        <v>6966.5</v>
      </c>
      <c r="F1401" s="117">
        <f t="shared" si="714"/>
        <v>45524</v>
      </c>
      <c r="G1401" s="118">
        <f t="shared" si="692"/>
        <v>-1.9948650165257931E-4</v>
      </c>
      <c r="H1401" s="119">
        <f t="shared" si="706"/>
        <v>45586</v>
      </c>
      <c r="I1401" s="119">
        <f t="shared" si="693"/>
        <v>45586</v>
      </c>
      <c r="J1401" s="120">
        <f t="shared" si="701"/>
        <v>21</v>
      </c>
      <c r="K1401" s="120">
        <f t="shared" si="715"/>
        <v>16</v>
      </c>
      <c r="L1401" s="8">
        <f t="shared" si="702"/>
        <v>1</v>
      </c>
      <c r="M1401" s="121">
        <f t="shared" si="716"/>
        <v>1.0038003200000001</v>
      </c>
      <c r="N1401" s="121">
        <f t="shared" si="710"/>
        <v>1.3111091337574017</v>
      </c>
      <c r="O1401" s="114">
        <f t="shared" si="712"/>
        <v>1.31110913</v>
      </c>
      <c r="P1401" s="114">
        <f t="shared" si="694"/>
        <v>585.44278917999998</v>
      </c>
      <c r="Q1401" s="11">
        <f t="shared" si="707"/>
        <v>0</v>
      </c>
      <c r="R1401" s="30">
        <f t="shared" si="703"/>
        <v>0</v>
      </c>
      <c r="S1401" s="8">
        <f t="shared" si="695"/>
        <v>0</v>
      </c>
      <c r="T1401" s="123">
        <f t="shared" si="704"/>
        <v>8.5599999999999996E-2</v>
      </c>
      <c r="U1401" s="122">
        <f t="shared" si="711"/>
        <v>16</v>
      </c>
      <c r="V1401" s="122">
        <v>252</v>
      </c>
      <c r="W1401" s="121">
        <f t="shared" si="696"/>
        <v>1.005228403</v>
      </c>
      <c r="X1401" s="114">
        <f t="shared" si="697"/>
        <v>3.0609308300000002</v>
      </c>
      <c r="Y1401" s="114">
        <f t="shared" si="698"/>
        <v>0</v>
      </c>
      <c r="Z1401" s="126" t="str">
        <f t="shared" si="708"/>
        <v>A+J=</v>
      </c>
      <c r="AA1401" s="119">
        <f t="shared" si="709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>
        <f t="shared" si="699"/>
        <v>45578</v>
      </c>
      <c r="B1402" s="114">
        <f t="shared" si="691"/>
        <v>588.50372000999994</v>
      </c>
      <c r="C1402" s="114">
        <f t="shared" si="705"/>
        <v>446.52483595000001</v>
      </c>
      <c r="D1402" s="115">
        <f t="shared" si="700"/>
        <v>6967.89</v>
      </c>
      <c r="E1402" s="116">
        <f t="shared" si="713"/>
        <v>6966.5</v>
      </c>
      <c r="F1402" s="117">
        <f t="shared" si="714"/>
        <v>45524</v>
      </c>
      <c r="G1402" s="118">
        <f t="shared" si="692"/>
        <v>-1.9948650165257931E-4</v>
      </c>
      <c r="H1402" s="119">
        <f t="shared" si="706"/>
        <v>45586</v>
      </c>
      <c r="I1402" s="119">
        <f t="shared" si="693"/>
        <v>45586</v>
      </c>
      <c r="J1402" s="120">
        <f t="shared" si="701"/>
        <v>21</v>
      </c>
      <c r="K1402" s="120">
        <f t="shared" si="715"/>
        <v>16</v>
      </c>
      <c r="L1402" s="8">
        <f t="shared" si="702"/>
        <v>1</v>
      </c>
      <c r="M1402" s="121">
        <f t="shared" si="716"/>
        <v>1.0038003200000001</v>
      </c>
      <c r="N1402" s="121">
        <f t="shared" si="710"/>
        <v>1.3111091337574017</v>
      </c>
      <c r="O1402" s="114">
        <f t="shared" si="712"/>
        <v>1.31110913</v>
      </c>
      <c r="P1402" s="114">
        <f t="shared" si="694"/>
        <v>585.44278917999998</v>
      </c>
      <c r="Q1402" s="11">
        <f t="shared" si="707"/>
        <v>0</v>
      </c>
      <c r="R1402" s="30">
        <f t="shared" si="703"/>
        <v>0</v>
      </c>
      <c r="S1402" s="8">
        <f t="shared" si="695"/>
        <v>0</v>
      </c>
      <c r="T1402" s="123">
        <f t="shared" si="704"/>
        <v>8.5599999999999996E-2</v>
      </c>
      <c r="U1402" s="122">
        <f t="shared" si="711"/>
        <v>16</v>
      </c>
      <c r="V1402" s="122">
        <v>252</v>
      </c>
      <c r="W1402" s="121">
        <f t="shared" si="696"/>
        <v>1.005228403</v>
      </c>
      <c r="X1402" s="114">
        <f t="shared" si="697"/>
        <v>3.0609308300000002</v>
      </c>
      <c r="Y1402" s="114">
        <f t="shared" si="698"/>
        <v>0</v>
      </c>
      <c r="Z1402" s="126" t="str">
        <f t="shared" si="708"/>
        <v>A+J=</v>
      </c>
      <c r="AA1402" s="119">
        <f t="shared" si="709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>
        <f t="shared" si="699"/>
        <v>45579</v>
      </c>
      <c r="B1403" s="114">
        <f t="shared" si="691"/>
        <v>588.50372000999994</v>
      </c>
      <c r="C1403" s="114">
        <f t="shared" si="705"/>
        <v>446.52483595000001</v>
      </c>
      <c r="D1403" s="115">
        <f t="shared" si="700"/>
        <v>6967.89</v>
      </c>
      <c r="E1403" s="116">
        <f t="shared" si="713"/>
        <v>6966.5</v>
      </c>
      <c r="F1403" s="117">
        <f t="shared" si="714"/>
        <v>45524</v>
      </c>
      <c r="G1403" s="118">
        <f t="shared" si="692"/>
        <v>-1.9948650165257931E-4</v>
      </c>
      <c r="H1403" s="119">
        <f t="shared" si="706"/>
        <v>45586</v>
      </c>
      <c r="I1403" s="119">
        <f t="shared" si="693"/>
        <v>45586</v>
      </c>
      <c r="J1403" s="120">
        <f t="shared" si="701"/>
        <v>21</v>
      </c>
      <c r="K1403" s="120">
        <f t="shared" si="715"/>
        <v>16</v>
      </c>
      <c r="L1403" s="8">
        <f t="shared" si="702"/>
        <v>1</v>
      </c>
      <c r="M1403" s="121">
        <f t="shared" si="716"/>
        <v>1.0038003200000001</v>
      </c>
      <c r="N1403" s="121">
        <f t="shared" si="710"/>
        <v>1.3111091337574017</v>
      </c>
      <c r="O1403" s="114">
        <f t="shared" si="712"/>
        <v>1.31110913</v>
      </c>
      <c r="P1403" s="114">
        <f t="shared" si="694"/>
        <v>585.44278917999998</v>
      </c>
      <c r="Q1403" s="11">
        <f t="shared" si="707"/>
        <v>0</v>
      </c>
      <c r="R1403" s="30">
        <f t="shared" si="703"/>
        <v>0</v>
      </c>
      <c r="S1403" s="8">
        <f t="shared" si="695"/>
        <v>0</v>
      </c>
      <c r="T1403" s="123">
        <f t="shared" si="704"/>
        <v>8.5599999999999996E-2</v>
      </c>
      <c r="U1403" s="122">
        <f t="shared" si="711"/>
        <v>16</v>
      </c>
      <c r="V1403" s="122">
        <v>252</v>
      </c>
      <c r="W1403" s="121">
        <f t="shared" si="696"/>
        <v>1.005228403</v>
      </c>
      <c r="X1403" s="114">
        <f t="shared" si="697"/>
        <v>3.0609308300000002</v>
      </c>
      <c r="Y1403" s="114">
        <f t="shared" si="698"/>
        <v>0</v>
      </c>
      <c r="Z1403" s="126" t="str">
        <f t="shared" si="708"/>
        <v>A+J=</v>
      </c>
      <c r="AA1403" s="119">
        <f t="shared" si="709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>
        <f t="shared" si="699"/>
        <v>45580</v>
      </c>
      <c r="B1404" s="114">
        <f t="shared" si="691"/>
        <v>588.69555906999994</v>
      </c>
      <c r="C1404" s="114">
        <f t="shared" si="705"/>
        <v>446.52483595000001</v>
      </c>
      <c r="D1404" s="115">
        <f t="shared" si="700"/>
        <v>6967.89</v>
      </c>
      <c r="E1404" s="116">
        <f t="shared" si="713"/>
        <v>6966.5</v>
      </c>
      <c r="F1404" s="117">
        <f t="shared" si="714"/>
        <v>45524</v>
      </c>
      <c r="G1404" s="118">
        <f t="shared" si="692"/>
        <v>-1.9948650165257931E-4</v>
      </c>
      <c r="H1404" s="119">
        <f t="shared" si="706"/>
        <v>45586</v>
      </c>
      <c r="I1404" s="119">
        <f t="shared" si="693"/>
        <v>45586</v>
      </c>
      <c r="J1404" s="120">
        <f t="shared" si="701"/>
        <v>21</v>
      </c>
      <c r="K1404" s="120">
        <f t="shared" si="715"/>
        <v>17</v>
      </c>
      <c r="L1404" s="8">
        <f t="shared" si="702"/>
        <v>1</v>
      </c>
      <c r="M1404" s="121">
        <f t="shared" si="716"/>
        <v>1.0038003200000001</v>
      </c>
      <c r="N1404" s="121">
        <f t="shared" si="710"/>
        <v>1.3111091337574017</v>
      </c>
      <c r="O1404" s="114">
        <f t="shared" si="712"/>
        <v>1.31110913</v>
      </c>
      <c r="P1404" s="114">
        <f t="shared" si="694"/>
        <v>585.44278917999998</v>
      </c>
      <c r="Q1404" s="11">
        <f t="shared" si="707"/>
        <v>0</v>
      </c>
      <c r="R1404" s="30">
        <f t="shared" si="703"/>
        <v>0</v>
      </c>
      <c r="S1404" s="8">
        <f t="shared" si="695"/>
        <v>0</v>
      </c>
      <c r="T1404" s="123">
        <f t="shared" si="704"/>
        <v>8.5599999999999996E-2</v>
      </c>
      <c r="U1404" s="122">
        <f t="shared" si="711"/>
        <v>17</v>
      </c>
      <c r="V1404" s="122">
        <v>252</v>
      </c>
      <c r="W1404" s="121">
        <f t="shared" si="696"/>
        <v>1.005556085</v>
      </c>
      <c r="X1404" s="114">
        <f t="shared" si="697"/>
        <v>3.2527698900000002</v>
      </c>
      <c r="Y1404" s="114">
        <f t="shared" si="698"/>
        <v>0</v>
      </c>
      <c r="Z1404" s="126" t="str">
        <f t="shared" si="708"/>
        <v>A+J=</v>
      </c>
      <c r="AA1404" s="119">
        <f t="shared" si="709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>
        <f t="shared" si="699"/>
        <v>45581</v>
      </c>
      <c r="B1405" s="114">
        <f t="shared" si="691"/>
        <v>588.88746019999996</v>
      </c>
      <c r="C1405" s="114">
        <f t="shared" si="705"/>
        <v>446.52483595000001</v>
      </c>
      <c r="D1405" s="115">
        <f t="shared" si="700"/>
        <v>6967.89</v>
      </c>
      <c r="E1405" s="116">
        <f t="shared" si="713"/>
        <v>6966.5</v>
      </c>
      <c r="F1405" s="117">
        <f t="shared" si="714"/>
        <v>45524</v>
      </c>
      <c r="G1405" s="118">
        <f t="shared" si="692"/>
        <v>-1.9948650165257931E-4</v>
      </c>
      <c r="H1405" s="119">
        <f t="shared" si="706"/>
        <v>45586</v>
      </c>
      <c r="I1405" s="119">
        <f t="shared" si="693"/>
        <v>45586</v>
      </c>
      <c r="J1405" s="120">
        <f t="shared" si="701"/>
        <v>21</v>
      </c>
      <c r="K1405" s="120">
        <f t="shared" si="715"/>
        <v>18</v>
      </c>
      <c r="L1405" s="8">
        <f t="shared" si="702"/>
        <v>1</v>
      </c>
      <c r="M1405" s="121">
        <f t="shared" si="716"/>
        <v>1.0038003200000001</v>
      </c>
      <c r="N1405" s="121">
        <f t="shared" si="710"/>
        <v>1.3111091337574017</v>
      </c>
      <c r="O1405" s="114">
        <f t="shared" si="712"/>
        <v>1.31110913</v>
      </c>
      <c r="P1405" s="114">
        <f t="shared" si="694"/>
        <v>585.44278917999998</v>
      </c>
      <c r="Q1405" s="11">
        <f t="shared" si="707"/>
        <v>0</v>
      </c>
      <c r="R1405" s="30">
        <f t="shared" si="703"/>
        <v>0</v>
      </c>
      <c r="S1405" s="8">
        <f t="shared" si="695"/>
        <v>0</v>
      </c>
      <c r="T1405" s="123">
        <f t="shared" si="704"/>
        <v>8.5599999999999996E-2</v>
      </c>
      <c r="U1405" s="122">
        <f t="shared" si="711"/>
        <v>18</v>
      </c>
      <c r="V1405" s="122">
        <v>252</v>
      </c>
      <c r="W1405" s="121">
        <f t="shared" si="696"/>
        <v>1.0058838729999999</v>
      </c>
      <c r="X1405" s="114">
        <f t="shared" si="697"/>
        <v>3.4446710199999999</v>
      </c>
      <c r="Y1405" s="114">
        <f t="shared" si="698"/>
        <v>0</v>
      </c>
      <c r="Z1405" s="126" t="str">
        <f t="shared" si="708"/>
        <v>A+J=</v>
      </c>
      <c r="AA1405" s="119">
        <f t="shared" si="709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>
        <f t="shared" si="699"/>
        <v>45582</v>
      </c>
      <c r="B1406" s="114">
        <f t="shared" si="691"/>
        <v>589.07942395999999</v>
      </c>
      <c r="C1406" s="114">
        <f t="shared" si="705"/>
        <v>446.52483595000001</v>
      </c>
      <c r="D1406" s="115">
        <f t="shared" si="700"/>
        <v>6967.89</v>
      </c>
      <c r="E1406" s="116">
        <f t="shared" si="713"/>
        <v>6966.5</v>
      </c>
      <c r="F1406" s="117">
        <f t="shared" si="714"/>
        <v>45524</v>
      </c>
      <c r="G1406" s="118">
        <f t="shared" si="692"/>
        <v>-1.9948650165257931E-4</v>
      </c>
      <c r="H1406" s="119">
        <f t="shared" si="706"/>
        <v>45586</v>
      </c>
      <c r="I1406" s="119">
        <f t="shared" si="693"/>
        <v>45586</v>
      </c>
      <c r="J1406" s="120">
        <f t="shared" si="701"/>
        <v>21</v>
      </c>
      <c r="K1406" s="120">
        <f t="shared" si="715"/>
        <v>19</v>
      </c>
      <c r="L1406" s="8">
        <f t="shared" si="702"/>
        <v>1</v>
      </c>
      <c r="M1406" s="121">
        <f t="shared" si="716"/>
        <v>1.0038003200000001</v>
      </c>
      <c r="N1406" s="121">
        <f t="shared" si="710"/>
        <v>1.3111091337574017</v>
      </c>
      <c r="O1406" s="114">
        <f t="shared" si="712"/>
        <v>1.31110913</v>
      </c>
      <c r="P1406" s="114">
        <f t="shared" si="694"/>
        <v>585.44278917999998</v>
      </c>
      <c r="Q1406" s="11">
        <f t="shared" si="707"/>
        <v>0</v>
      </c>
      <c r="R1406" s="30">
        <f t="shared" si="703"/>
        <v>0</v>
      </c>
      <c r="S1406" s="8">
        <f t="shared" si="695"/>
        <v>0</v>
      </c>
      <c r="T1406" s="123">
        <f t="shared" si="704"/>
        <v>8.5599999999999996E-2</v>
      </c>
      <c r="U1406" s="122">
        <f t="shared" si="711"/>
        <v>19</v>
      </c>
      <c r="V1406" s="122">
        <v>252</v>
      </c>
      <c r="W1406" s="121">
        <f t="shared" si="696"/>
        <v>1.006211768</v>
      </c>
      <c r="X1406" s="114">
        <f t="shared" si="697"/>
        <v>3.6366347800000001</v>
      </c>
      <c r="Y1406" s="114">
        <f t="shared" si="698"/>
        <v>0</v>
      </c>
      <c r="Z1406" s="126" t="str">
        <f t="shared" si="708"/>
        <v>A+J=</v>
      </c>
      <c r="AA1406" s="119">
        <f t="shared" si="709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>
        <f t="shared" si="699"/>
        <v>45583</v>
      </c>
      <c r="B1407" s="114">
        <f t="shared" si="691"/>
        <v>589.27145036000002</v>
      </c>
      <c r="C1407" s="114">
        <f t="shared" si="705"/>
        <v>446.52483595000001</v>
      </c>
      <c r="D1407" s="115">
        <f t="shared" si="700"/>
        <v>6967.89</v>
      </c>
      <c r="E1407" s="116">
        <f t="shared" si="713"/>
        <v>6966.5</v>
      </c>
      <c r="F1407" s="117">
        <f t="shared" si="714"/>
        <v>45524</v>
      </c>
      <c r="G1407" s="118">
        <f t="shared" si="692"/>
        <v>-1.9948650165257931E-4</v>
      </c>
      <c r="H1407" s="119">
        <f t="shared" si="706"/>
        <v>45586</v>
      </c>
      <c r="I1407" s="119">
        <f t="shared" si="693"/>
        <v>45586</v>
      </c>
      <c r="J1407" s="120">
        <f t="shared" si="701"/>
        <v>21</v>
      </c>
      <c r="K1407" s="120">
        <f t="shared" si="715"/>
        <v>20</v>
      </c>
      <c r="L1407" s="8">
        <f t="shared" si="702"/>
        <v>1</v>
      </c>
      <c r="M1407" s="121">
        <f t="shared" si="716"/>
        <v>1.0038003200000001</v>
      </c>
      <c r="N1407" s="121">
        <f t="shared" si="710"/>
        <v>1.3111091337574017</v>
      </c>
      <c r="O1407" s="114">
        <f t="shared" si="712"/>
        <v>1.31110913</v>
      </c>
      <c r="P1407" s="114">
        <f t="shared" si="694"/>
        <v>585.44278917999998</v>
      </c>
      <c r="Q1407" s="11">
        <f t="shared" si="707"/>
        <v>0</v>
      </c>
      <c r="R1407" s="30">
        <f t="shared" si="703"/>
        <v>0</v>
      </c>
      <c r="S1407" s="8">
        <f t="shared" si="695"/>
        <v>0</v>
      </c>
      <c r="T1407" s="123">
        <f t="shared" si="704"/>
        <v>8.5599999999999996E-2</v>
      </c>
      <c r="U1407" s="122">
        <f t="shared" si="711"/>
        <v>20</v>
      </c>
      <c r="V1407" s="122">
        <v>252</v>
      </c>
      <c r="W1407" s="121">
        <f t="shared" si="696"/>
        <v>1.0065397700000001</v>
      </c>
      <c r="X1407" s="114">
        <f t="shared" si="697"/>
        <v>3.8286611800000001</v>
      </c>
      <c r="Y1407" s="114">
        <f t="shared" si="698"/>
        <v>0</v>
      </c>
      <c r="Z1407" s="126" t="str">
        <f t="shared" si="708"/>
        <v>A+J=</v>
      </c>
      <c r="AA1407" s="119">
        <f t="shared" si="709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>
        <f t="shared" si="699"/>
        <v>45584</v>
      </c>
      <c r="B1408" s="114">
        <f t="shared" si="691"/>
        <v>589.46353940999995</v>
      </c>
      <c r="C1408" s="114">
        <f t="shared" si="705"/>
        <v>446.52483595000001</v>
      </c>
      <c r="D1408" s="115">
        <f t="shared" si="700"/>
        <v>6967.89</v>
      </c>
      <c r="E1408" s="116">
        <f t="shared" si="713"/>
        <v>6966.5</v>
      </c>
      <c r="F1408" s="117">
        <f t="shared" si="714"/>
        <v>45524</v>
      </c>
      <c r="G1408" s="118">
        <f t="shared" si="692"/>
        <v>-1.9948650165257931E-4</v>
      </c>
      <c r="H1408" s="119">
        <f t="shared" si="706"/>
        <v>45586</v>
      </c>
      <c r="I1408" s="119">
        <f t="shared" si="693"/>
        <v>45586</v>
      </c>
      <c r="J1408" s="120">
        <f t="shared" si="701"/>
        <v>21</v>
      </c>
      <c r="K1408" s="120">
        <f t="shared" si="715"/>
        <v>21</v>
      </c>
      <c r="L1408" s="8">
        <f t="shared" si="702"/>
        <v>1</v>
      </c>
      <c r="M1408" s="121">
        <f t="shared" si="716"/>
        <v>1.0038003200000001</v>
      </c>
      <c r="N1408" s="121">
        <f t="shared" si="710"/>
        <v>1.3111091337574017</v>
      </c>
      <c r="O1408" s="114">
        <f t="shared" si="712"/>
        <v>1.31110913</v>
      </c>
      <c r="P1408" s="114">
        <f t="shared" si="694"/>
        <v>585.44278917999998</v>
      </c>
      <c r="Q1408" s="11">
        <f t="shared" si="707"/>
        <v>0</v>
      </c>
      <c r="R1408" s="30">
        <f t="shared" si="703"/>
        <v>0</v>
      </c>
      <c r="S1408" s="8">
        <f t="shared" si="695"/>
        <v>0</v>
      </c>
      <c r="T1408" s="123">
        <f t="shared" si="704"/>
        <v>8.5599999999999996E-2</v>
      </c>
      <c r="U1408" s="122">
        <f t="shared" si="711"/>
        <v>21</v>
      </c>
      <c r="V1408" s="122">
        <v>252</v>
      </c>
      <c r="W1408" s="121">
        <f t="shared" si="696"/>
        <v>1.0068678790000001</v>
      </c>
      <c r="X1408" s="114">
        <f t="shared" si="697"/>
        <v>4.02075023</v>
      </c>
      <c r="Y1408" s="114">
        <f t="shared" si="698"/>
        <v>0</v>
      </c>
      <c r="Z1408" s="126" t="str">
        <f t="shared" si="708"/>
        <v>A+J=</v>
      </c>
      <c r="AA1408" s="119">
        <f t="shared" si="709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>
        <f t="shared" si="699"/>
        <v>45585</v>
      </c>
      <c r="B1409" s="114">
        <f t="shared" si="691"/>
        <v>589.46353940999995</v>
      </c>
      <c r="C1409" s="114">
        <f t="shared" si="705"/>
        <v>446.52483595000001</v>
      </c>
      <c r="D1409" s="115">
        <f t="shared" si="700"/>
        <v>6967.89</v>
      </c>
      <c r="E1409" s="116">
        <f t="shared" si="713"/>
        <v>6966.5</v>
      </c>
      <c r="F1409" s="117">
        <f t="shared" si="714"/>
        <v>45524</v>
      </c>
      <c r="G1409" s="118">
        <f t="shared" si="692"/>
        <v>-1.9948650165257931E-4</v>
      </c>
      <c r="H1409" s="119">
        <f t="shared" si="706"/>
        <v>45617</v>
      </c>
      <c r="I1409" s="119">
        <f t="shared" si="693"/>
        <v>45586</v>
      </c>
      <c r="J1409" s="120">
        <f t="shared" si="701"/>
        <v>21</v>
      </c>
      <c r="K1409" s="120">
        <f t="shared" si="715"/>
        <v>21</v>
      </c>
      <c r="L1409" s="8">
        <f t="shared" si="702"/>
        <v>1</v>
      </c>
      <c r="M1409" s="121">
        <f t="shared" si="716"/>
        <v>1.0038003200000001</v>
      </c>
      <c r="N1409" s="121">
        <f t="shared" si="710"/>
        <v>1.3111091337574017</v>
      </c>
      <c r="O1409" s="114">
        <f t="shared" si="712"/>
        <v>1.31110913</v>
      </c>
      <c r="P1409" s="114">
        <f t="shared" si="694"/>
        <v>585.44278917999998</v>
      </c>
      <c r="Q1409" s="11">
        <f t="shared" si="707"/>
        <v>0</v>
      </c>
      <c r="R1409" s="30">
        <f t="shared" si="703"/>
        <v>0</v>
      </c>
      <c r="S1409" s="8">
        <f t="shared" si="695"/>
        <v>0</v>
      </c>
      <c r="T1409" s="123">
        <f t="shared" si="704"/>
        <v>8.5599999999999996E-2</v>
      </c>
      <c r="U1409" s="122">
        <f t="shared" si="711"/>
        <v>21</v>
      </c>
      <c r="V1409" s="122">
        <v>252</v>
      </c>
      <c r="W1409" s="121">
        <f t="shared" si="696"/>
        <v>1.0068678790000001</v>
      </c>
      <c r="X1409" s="114">
        <f t="shared" si="697"/>
        <v>4.02075023</v>
      </c>
      <c r="Y1409" s="114">
        <f t="shared" si="698"/>
        <v>0</v>
      </c>
      <c r="Z1409" s="126" t="str">
        <f t="shared" si="708"/>
        <v>A+J=</v>
      </c>
      <c r="AA1409" s="119">
        <f t="shared" si="709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>
        <f t="shared" si="699"/>
        <v>45586</v>
      </c>
      <c r="B1410" s="114">
        <f t="shared" si="691"/>
        <v>589.46353940999995</v>
      </c>
      <c r="C1410" s="114">
        <f t="shared" si="705"/>
        <v>446.52483595000001</v>
      </c>
      <c r="D1410" s="115">
        <f t="shared" si="700"/>
        <v>6967.89</v>
      </c>
      <c r="E1410" s="116">
        <f t="shared" si="713"/>
        <v>6966.5</v>
      </c>
      <c r="F1410" s="117">
        <f t="shared" si="714"/>
        <v>45524</v>
      </c>
      <c r="G1410" s="118">
        <f t="shared" si="692"/>
        <v>-1.9948650165257931E-4</v>
      </c>
      <c r="H1410" s="119">
        <f t="shared" si="706"/>
        <v>45617</v>
      </c>
      <c r="I1410" s="119">
        <f t="shared" si="693"/>
        <v>45586</v>
      </c>
      <c r="J1410" s="120">
        <f t="shared" si="701"/>
        <v>21</v>
      </c>
      <c r="K1410" s="120">
        <f t="shared" si="715"/>
        <v>21</v>
      </c>
      <c r="L1410" s="8">
        <f t="shared" si="702"/>
        <v>1</v>
      </c>
      <c r="M1410" s="121">
        <f t="shared" si="716"/>
        <v>1.0038003200000001</v>
      </c>
      <c r="N1410" s="121">
        <f t="shared" si="710"/>
        <v>1.3111091337574017</v>
      </c>
      <c r="O1410" s="114">
        <f t="shared" si="712"/>
        <v>1.31110913</v>
      </c>
      <c r="P1410" s="114">
        <f t="shared" si="694"/>
        <v>585.44278917999998</v>
      </c>
      <c r="Q1410" s="11">
        <f t="shared" si="707"/>
        <v>46</v>
      </c>
      <c r="R1410" s="30">
        <f t="shared" si="703"/>
        <v>6.3560000000000005E-2</v>
      </c>
      <c r="S1410" s="8">
        <f t="shared" si="695"/>
        <v>37.21074368</v>
      </c>
      <c r="T1410" s="123">
        <f t="shared" si="704"/>
        <v>8.5599999999999996E-2</v>
      </c>
      <c r="U1410" s="122">
        <f t="shared" si="711"/>
        <v>21</v>
      </c>
      <c r="V1410" s="122">
        <v>252</v>
      </c>
      <c r="W1410" s="121">
        <f t="shared" si="696"/>
        <v>1.0068678790000001</v>
      </c>
      <c r="X1410" s="114">
        <f t="shared" si="697"/>
        <v>4.02075023</v>
      </c>
      <c r="Y1410" s="114">
        <f t="shared" si="698"/>
        <v>41.231493909999998</v>
      </c>
      <c r="Z1410" s="126" t="str">
        <f t="shared" si="708"/>
        <v>A+J=</v>
      </c>
      <c r="AA1410" s="119">
        <f t="shared" si="709"/>
        <v>45586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>
        <f t="shared" si="699"/>
        <v>45587</v>
      </c>
      <c r="B1411" s="114">
        <f t="shared" si="691"/>
        <v>548.52540709000004</v>
      </c>
      <c r="C1411" s="114">
        <f t="shared" si="705"/>
        <v>418.14371738</v>
      </c>
      <c r="D1411" s="115">
        <f t="shared" si="700"/>
        <v>6966.5</v>
      </c>
      <c r="E1411" s="116">
        <f t="shared" si="713"/>
        <v>6997.15</v>
      </c>
      <c r="F1411" s="117">
        <f t="shared" si="714"/>
        <v>45556</v>
      </c>
      <c r="G1411" s="118">
        <f t="shared" si="692"/>
        <v>4.39962678532968E-3</v>
      </c>
      <c r="H1411" s="119">
        <f t="shared" si="706"/>
        <v>45617</v>
      </c>
      <c r="I1411" s="119">
        <f t="shared" si="693"/>
        <v>45617</v>
      </c>
      <c r="J1411" s="120">
        <f t="shared" si="701"/>
        <v>21</v>
      </c>
      <c r="K1411" s="120">
        <f t="shared" si="715"/>
        <v>1</v>
      </c>
      <c r="L1411" s="8">
        <f t="shared" si="702"/>
        <v>1.00020906</v>
      </c>
      <c r="M1411" s="121">
        <f t="shared" si="716"/>
        <v>1</v>
      </c>
      <c r="N1411" s="121">
        <f t="shared" si="710"/>
        <v>1.3111091337574017</v>
      </c>
      <c r="O1411" s="114">
        <f t="shared" si="712"/>
        <v>1.3113832299999999</v>
      </c>
      <c r="P1411" s="114">
        <f t="shared" si="694"/>
        <v>548.34665870000003</v>
      </c>
      <c r="Q1411" s="11">
        <f t="shared" si="707"/>
        <v>0</v>
      </c>
      <c r="R1411" s="30">
        <f t="shared" si="703"/>
        <v>0</v>
      </c>
      <c r="S1411" s="8">
        <f t="shared" si="695"/>
        <v>0</v>
      </c>
      <c r="T1411" s="123">
        <f t="shared" si="704"/>
        <v>8.5599999999999996E-2</v>
      </c>
      <c r="U1411" s="122">
        <f t="shared" si="711"/>
        <v>1</v>
      </c>
      <c r="V1411" s="122">
        <v>252</v>
      </c>
      <c r="W1411" s="121">
        <f t="shared" si="696"/>
        <v>1.0003259769999999</v>
      </c>
      <c r="X1411" s="114">
        <f t="shared" si="697"/>
        <v>0.17874839000000001</v>
      </c>
      <c r="Y1411" s="114">
        <f t="shared" si="698"/>
        <v>0</v>
      </c>
      <c r="Z1411" s="126" t="str">
        <f t="shared" si="708"/>
        <v>A+J=</v>
      </c>
      <c r="AA1411" s="119">
        <f t="shared" si="709"/>
        <v>45617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>
        <f t="shared" si="699"/>
        <v>45588</v>
      </c>
      <c r="B1412" s="114">
        <f t="shared" si="691"/>
        <v>548.81893501000002</v>
      </c>
      <c r="C1412" s="114">
        <f t="shared" si="705"/>
        <v>418.14371738</v>
      </c>
      <c r="D1412" s="115">
        <f t="shared" si="700"/>
        <v>6966.5</v>
      </c>
      <c r="E1412" s="116">
        <f t="shared" si="713"/>
        <v>6997.15</v>
      </c>
      <c r="F1412" s="117">
        <f t="shared" si="714"/>
        <v>45556</v>
      </c>
      <c r="G1412" s="118">
        <f t="shared" si="692"/>
        <v>4.39962678532968E-3</v>
      </c>
      <c r="H1412" s="119">
        <f t="shared" si="706"/>
        <v>45617</v>
      </c>
      <c r="I1412" s="119">
        <f t="shared" si="693"/>
        <v>45617</v>
      </c>
      <c r="J1412" s="120">
        <f t="shared" si="701"/>
        <v>21</v>
      </c>
      <c r="K1412" s="120">
        <f t="shared" si="715"/>
        <v>2</v>
      </c>
      <c r="L1412" s="8">
        <f t="shared" si="702"/>
        <v>1.00041818</v>
      </c>
      <c r="M1412" s="121">
        <f t="shared" si="716"/>
        <v>1</v>
      </c>
      <c r="N1412" s="121">
        <f t="shared" si="710"/>
        <v>1.3111091337574017</v>
      </c>
      <c r="O1412" s="114">
        <f t="shared" si="712"/>
        <v>1.31165741</v>
      </c>
      <c r="P1412" s="114">
        <f t="shared" si="694"/>
        <v>548.46130533999997</v>
      </c>
      <c r="Q1412" s="11">
        <f t="shared" si="707"/>
        <v>0</v>
      </c>
      <c r="R1412" s="30">
        <f t="shared" si="703"/>
        <v>0</v>
      </c>
      <c r="S1412" s="8">
        <f t="shared" si="695"/>
        <v>0</v>
      </c>
      <c r="T1412" s="123">
        <f t="shared" si="704"/>
        <v>8.5599999999999996E-2</v>
      </c>
      <c r="U1412" s="122">
        <f t="shared" si="711"/>
        <v>2</v>
      </c>
      <c r="V1412" s="122">
        <v>252</v>
      </c>
      <c r="W1412" s="121">
        <f t="shared" si="696"/>
        <v>1.00065206</v>
      </c>
      <c r="X1412" s="114">
        <f t="shared" si="697"/>
        <v>0.35762967000000001</v>
      </c>
      <c r="Y1412" s="114">
        <f t="shared" si="698"/>
        <v>0</v>
      </c>
      <c r="Z1412" s="126" t="str">
        <f t="shared" si="708"/>
        <v>A+J=</v>
      </c>
      <c r="AA1412" s="119">
        <f t="shared" si="709"/>
        <v>45617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>
        <f t="shared" si="699"/>
        <v>45589</v>
      </c>
      <c r="B1413" s="114">
        <f t="shared" si="691"/>
        <v>549.11261315000002</v>
      </c>
      <c r="C1413" s="114">
        <f t="shared" si="705"/>
        <v>418.14371738</v>
      </c>
      <c r="D1413" s="115">
        <f t="shared" si="700"/>
        <v>6966.5</v>
      </c>
      <c r="E1413" s="116">
        <f t="shared" si="713"/>
        <v>6997.15</v>
      </c>
      <c r="F1413" s="117">
        <f t="shared" si="714"/>
        <v>45556</v>
      </c>
      <c r="G1413" s="118">
        <f t="shared" si="692"/>
        <v>4.39962678532968E-3</v>
      </c>
      <c r="H1413" s="119">
        <f t="shared" si="706"/>
        <v>45617</v>
      </c>
      <c r="I1413" s="119">
        <f t="shared" si="693"/>
        <v>45617</v>
      </c>
      <c r="J1413" s="120">
        <f t="shared" si="701"/>
        <v>21</v>
      </c>
      <c r="K1413" s="120">
        <f t="shared" si="715"/>
        <v>3</v>
      </c>
      <c r="L1413" s="8">
        <f t="shared" si="702"/>
        <v>1.0006273299999999</v>
      </c>
      <c r="M1413" s="121">
        <f t="shared" si="716"/>
        <v>1</v>
      </c>
      <c r="N1413" s="121">
        <f t="shared" si="710"/>
        <v>1.3111091337574017</v>
      </c>
      <c r="O1413" s="114">
        <f t="shared" si="712"/>
        <v>1.3119316299999999</v>
      </c>
      <c r="P1413" s="114">
        <f t="shared" si="694"/>
        <v>548.57596870999998</v>
      </c>
      <c r="Q1413" s="11">
        <f t="shared" si="707"/>
        <v>0</v>
      </c>
      <c r="R1413" s="30">
        <f t="shared" si="703"/>
        <v>0</v>
      </c>
      <c r="S1413" s="8">
        <f t="shared" si="695"/>
        <v>0</v>
      </c>
      <c r="T1413" s="123">
        <f t="shared" si="704"/>
        <v>8.5599999999999996E-2</v>
      </c>
      <c r="U1413" s="122">
        <f t="shared" si="711"/>
        <v>3</v>
      </c>
      <c r="V1413" s="122">
        <v>252</v>
      </c>
      <c r="W1413" s="121">
        <f t="shared" si="696"/>
        <v>1.00097825</v>
      </c>
      <c r="X1413" s="114">
        <f t="shared" si="697"/>
        <v>0.53664444</v>
      </c>
      <c r="Y1413" s="114">
        <f t="shared" si="698"/>
        <v>0</v>
      </c>
      <c r="Z1413" s="126" t="str">
        <f t="shared" si="708"/>
        <v>A+J=</v>
      </c>
      <c r="AA1413" s="119">
        <f t="shared" si="709"/>
        <v>45617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>
        <f t="shared" si="699"/>
        <v>45590</v>
      </c>
      <c r="B1414" s="114">
        <f t="shared" si="691"/>
        <v>549.40644937000002</v>
      </c>
      <c r="C1414" s="114">
        <f t="shared" si="705"/>
        <v>418.14371738</v>
      </c>
      <c r="D1414" s="115">
        <f t="shared" si="700"/>
        <v>6966.5</v>
      </c>
      <c r="E1414" s="116">
        <f t="shared" si="713"/>
        <v>6997.15</v>
      </c>
      <c r="F1414" s="117">
        <f t="shared" si="714"/>
        <v>45556</v>
      </c>
      <c r="G1414" s="118">
        <f t="shared" si="692"/>
        <v>4.39962678532968E-3</v>
      </c>
      <c r="H1414" s="119">
        <f t="shared" si="706"/>
        <v>45617</v>
      </c>
      <c r="I1414" s="119">
        <f t="shared" si="693"/>
        <v>45617</v>
      </c>
      <c r="J1414" s="120">
        <f t="shared" si="701"/>
        <v>21</v>
      </c>
      <c r="K1414" s="120">
        <f t="shared" si="715"/>
        <v>4</v>
      </c>
      <c r="L1414" s="8">
        <f t="shared" si="702"/>
        <v>1.0008365299999999</v>
      </c>
      <c r="M1414" s="121">
        <f t="shared" si="716"/>
        <v>1</v>
      </c>
      <c r="N1414" s="121">
        <f t="shared" si="710"/>
        <v>1.3111091337574017</v>
      </c>
      <c r="O1414" s="114">
        <f t="shared" si="712"/>
        <v>1.3122059100000001</v>
      </c>
      <c r="P1414" s="114">
        <f t="shared" si="694"/>
        <v>548.69065717000001</v>
      </c>
      <c r="Q1414" s="11">
        <f t="shared" si="707"/>
        <v>0</v>
      </c>
      <c r="R1414" s="30">
        <f t="shared" si="703"/>
        <v>0</v>
      </c>
      <c r="S1414" s="8">
        <f t="shared" si="695"/>
        <v>0</v>
      </c>
      <c r="T1414" s="123">
        <f t="shared" si="704"/>
        <v>8.5599999999999996E-2</v>
      </c>
      <c r="U1414" s="122">
        <f t="shared" si="711"/>
        <v>4</v>
      </c>
      <c r="V1414" s="122">
        <v>252</v>
      </c>
      <c r="W1414" s="121">
        <f t="shared" si="696"/>
        <v>1.0013045460000001</v>
      </c>
      <c r="X1414" s="114">
        <f t="shared" si="697"/>
        <v>0.71579219999999999</v>
      </c>
      <c r="Y1414" s="114">
        <f t="shared" si="698"/>
        <v>0</v>
      </c>
      <c r="Z1414" s="126" t="str">
        <f t="shared" si="708"/>
        <v>A+J=</v>
      </c>
      <c r="AA1414" s="119">
        <f t="shared" si="709"/>
        <v>45617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>
        <f t="shared" si="699"/>
        <v>45591</v>
      </c>
      <c r="B1415" s="114">
        <f t="shared" si="691"/>
        <v>549.70044374000008</v>
      </c>
      <c r="C1415" s="114">
        <f t="shared" si="705"/>
        <v>418.14371738</v>
      </c>
      <c r="D1415" s="115">
        <f t="shared" si="700"/>
        <v>6966.5</v>
      </c>
      <c r="E1415" s="116">
        <f t="shared" si="713"/>
        <v>6997.15</v>
      </c>
      <c r="F1415" s="117">
        <f t="shared" si="714"/>
        <v>45556</v>
      </c>
      <c r="G1415" s="118">
        <f t="shared" si="692"/>
        <v>4.39962678532968E-3</v>
      </c>
      <c r="H1415" s="119">
        <f t="shared" si="706"/>
        <v>45617</v>
      </c>
      <c r="I1415" s="119">
        <f t="shared" si="693"/>
        <v>45617</v>
      </c>
      <c r="J1415" s="120">
        <f t="shared" si="701"/>
        <v>21</v>
      </c>
      <c r="K1415" s="120">
        <f t="shared" si="715"/>
        <v>5</v>
      </c>
      <c r="L1415" s="8">
        <f t="shared" si="702"/>
        <v>1.0010457699999999</v>
      </c>
      <c r="M1415" s="121">
        <f t="shared" si="716"/>
        <v>1</v>
      </c>
      <c r="N1415" s="121">
        <f t="shared" si="710"/>
        <v>1.3111091337574017</v>
      </c>
      <c r="O1415" s="114">
        <f t="shared" si="712"/>
        <v>1.3124802499999999</v>
      </c>
      <c r="P1415" s="114">
        <f t="shared" si="694"/>
        <v>548.80537072000004</v>
      </c>
      <c r="Q1415" s="11">
        <f t="shared" si="707"/>
        <v>0</v>
      </c>
      <c r="R1415" s="30">
        <f t="shared" si="703"/>
        <v>0</v>
      </c>
      <c r="S1415" s="8">
        <f t="shared" si="695"/>
        <v>0</v>
      </c>
      <c r="T1415" s="123">
        <f t="shared" si="704"/>
        <v>8.5599999999999996E-2</v>
      </c>
      <c r="U1415" s="122">
        <f t="shared" si="711"/>
        <v>5</v>
      </c>
      <c r="V1415" s="122">
        <v>252</v>
      </c>
      <c r="W1415" s="121">
        <f t="shared" si="696"/>
        <v>1.0016309480000001</v>
      </c>
      <c r="X1415" s="114">
        <f t="shared" si="697"/>
        <v>0.89507302</v>
      </c>
      <c r="Y1415" s="114">
        <f t="shared" si="698"/>
        <v>0</v>
      </c>
      <c r="Z1415" s="126" t="str">
        <f t="shared" si="708"/>
        <v>A+J=</v>
      </c>
      <c r="AA1415" s="119">
        <f t="shared" si="709"/>
        <v>45617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>
        <f t="shared" si="699"/>
        <v>45592</v>
      </c>
      <c r="B1416" s="114">
        <f t="shared" si="691"/>
        <v>549.70044374000008</v>
      </c>
      <c r="C1416" s="114">
        <f t="shared" si="705"/>
        <v>418.14371738</v>
      </c>
      <c r="D1416" s="115">
        <f t="shared" si="700"/>
        <v>6966.5</v>
      </c>
      <c r="E1416" s="116">
        <f t="shared" si="713"/>
        <v>6997.15</v>
      </c>
      <c r="F1416" s="117">
        <f t="shared" si="714"/>
        <v>45556</v>
      </c>
      <c r="G1416" s="118">
        <f t="shared" si="692"/>
        <v>4.39962678532968E-3</v>
      </c>
      <c r="H1416" s="119">
        <f t="shared" si="706"/>
        <v>45617</v>
      </c>
      <c r="I1416" s="119">
        <f t="shared" si="693"/>
        <v>45617</v>
      </c>
      <c r="J1416" s="120">
        <f t="shared" si="701"/>
        <v>21</v>
      </c>
      <c r="K1416" s="120">
        <f t="shared" si="715"/>
        <v>5</v>
      </c>
      <c r="L1416" s="8">
        <f t="shared" si="702"/>
        <v>1.0010457699999999</v>
      </c>
      <c r="M1416" s="121">
        <f t="shared" si="716"/>
        <v>1</v>
      </c>
      <c r="N1416" s="121">
        <f t="shared" si="710"/>
        <v>1.3111091337574017</v>
      </c>
      <c r="O1416" s="114">
        <f t="shared" si="712"/>
        <v>1.3124802499999999</v>
      </c>
      <c r="P1416" s="114">
        <f t="shared" si="694"/>
        <v>548.80537072000004</v>
      </c>
      <c r="Q1416" s="11">
        <f t="shared" si="707"/>
        <v>0</v>
      </c>
      <c r="R1416" s="30">
        <f t="shared" si="703"/>
        <v>0</v>
      </c>
      <c r="S1416" s="8">
        <f t="shared" si="695"/>
        <v>0</v>
      </c>
      <c r="T1416" s="123">
        <f t="shared" si="704"/>
        <v>8.5599999999999996E-2</v>
      </c>
      <c r="U1416" s="122">
        <f t="shared" si="711"/>
        <v>5</v>
      </c>
      <c r="V1416" s="122">
        <v>252</v>
      </c>
      <c r="W1416" s="121">
        <f t="shared" si="696"/>
        <v>1.0016309480000001</v>
      </c>
      <c r="X1416" s="114">
        <f t="shared" si="697"/>
        <v>0.89507302</v>
      </c>
      <c r="Y1416" s="114">
        <f t="shared" si="698"/>
        <v>0</v>
      </c>
      <c r="Z1416" s="126" t="str">
        <f t="shared" si="708"/>
        <v>A+J=</v>
      </c>
      <c r="AA1416" s="119">
        <f t="shared" si="709"/>
        <v>45617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>
        <f t="shared" si="699"/>
        <v>45593</v>
      </c>
      <c r="B1417" s="114">
        <f t="shared" si="691"/>
        <v>549.70044374000008</v>
      </c>
      <c r="C1417" s="114">
        <f t="shared" si="705"/>
        <v>418.14371738</v>
      </c>
      <c r="D1417" s="115">
        <f t="shared" si="700"/>
        <v>6966.5</v>
      </c>
      <c r="E1417" s="116">
        <f t="shared" si="713"/>
        <v>6997.15</v>
      </c>
      <c r="F1417" s="117">
        <f t="shared" si="714"/>
        <v>45556</v>
      </c>
      <c r="G1417" s="118">
        <f t="shared" si="692"/>
        <v>4.39962678532968E-3</v>
      </c>
      <c r="H1417" s="119">
        <f t="shared" si="706"/>
        <v>45617</v>
      </c>
      <c r="I1417" s="119">
        <f t="shared" si="693"/>
        <v>45617</v>
      </c>
      <c r="J1417" s="120">
        <f t="shared" si="701"/>
        <v>21</v>
      </c>
      <c r="K1417" s="120">
        <f t="shared" si="715"/>
        <v>5</v>
      </c>
      <c r="L1417" s="8">
        <f t="shared" si="702"/>
        <v>1.0010457699999999</v>
      </c>
      <c r="M1417" s="121">
        <f t="shared" si="716"/>
        <v>1</v>
      </c>
      <c r="N1417" s="121">
        <f t="shared" si="710"/>
        <v>1.3111091337574017</v>
      </c>
      <c r="O1417" s="114">
        <f t="shared" si="712"/>
        <v>1.3124802499999999</v>
      </c>
      <c r="P1417" s="114">
        <f t="shared" si="694"/>
        <v>548.80537072000004</v>
      </c>
      <c r="Q1417" s="11">
        <f t="shared" si="707"/>
        <v>0</v>
      </c>
      <c r="R1417" s="30">
        <f t="shared" si="703"/>
        <v>0</v>
      </c>
      <c r="S1417" s="8">
        <f t="shared" si="695"/>
        <v>0</v>
      </c>
      <c r="T1417" s="123">
        <f t="shared" si="704"/>
        <v>8.5599999999999996E-2</v>
      </c>
      <c r="U1417" s="122">
        <f t="shared" si="711"/>
        <v>5</v>
      </c>
      <c r="V1417" s="122">
        <v>252</v>
      </c>
      <c r="W1417" s="121">
        <f t="shared" si="696"/>
        <v>1.0016309480000001</v>
      </c>
      <c r="X1417" s="114">
        <f t="shared" si="697"/>
        <v>0.89507302</v>
      </c>
      <c r="Y1417" s="114">
        <f t="shared" si="698"/>
        <v>0</v>
      </c>
      <c r="Z1417" s="126" t="str">
        <f t="shared" si="708"/>
        <v>A+J=</v>
      </c>
      <c r="AA1417" s="119">
        <f t="shared" si="709"/>
        <v>45617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>
        <f t="shared" si="699"/>
        <v>45594</v>
      </c>
      <c r="B1418" s="114">
        <f t="shared" ref="B1418:B1481" si="717">(P1418+X1418)</f>
        <v>549.99459686</v>
      </c>
      <c r="C1418" s="114">
        <f t="shared" si="705"/>
        <v>418.14371738</v>
      </c>
      <c r="D1418" s="115">
        <f t="shared" si="700"/>
        <v>6966.5</v>
      </c>
      <c r="E1418" s="116">
        <f t="shared" si="713"/>
        <v>6997.15</v>
      </c>
      <c r="F1418" s="117">
        <f t="shared" si="714"/>
        <v>45556</v>
      </c>
      <c r="G1418" s="118">
        <f t="shared" ref="G1418:G1481" si="718">(E1418/D1418)-1</f>
        <v>4.39962678532968E-3</v>
      </c>
      <c r="H1418" s="119">
        <f t="shared" si="706"/>
        <v>45617</v>
      </c>
      <c r="I1418" s="119">
        <f t="shared" ref="I1418:I1481" si="719">IF(A1418&gt;I1417,H1418,I1417)</f>
        <v>45617</v>
      </c>
      <c r="J1418" s="120">
        <f t="shared" si="701"/>
        <v>21</v>
      </c>
      <c r="K1418" s="120">
        <f t="shared" si="715"/>
        <v>6</v>
      </c>
      <c r="L1418" s="8">
        <f t="shared" si="702"/>
        <v>1.0012550600000001</v>
      </c>
      <c r="M1418" s="121">
        <f t="shared" si="716"/>
        <v>1</v>
      </c>
      <c r="N1418" s="121">
        <f t="shared" si="710"/>
        <v>1.3111091337574017</v>
      </c>
      <c r="O1418" s="114">
        <f t="shared" si="712"/>
        <v>1.31275465</v>
      </c>
      <c r="P1418" s="114">
        <f t="shared" ref="P1418:P1481" si="720">TRUNC(C1418*O1418,8)</f>
        <v>548.92010934999996</v>
      </c>
      <c r="Q1418" s="11">
        <f t="shared" si="707"/>
        <v>0</v>
      </c>
      <c r="R1418" s="30">
        <f t="shared" si="703"/>
        <v>0</v>
      </c>
      <c r="S1418" s="8">
        <f t="shared" ref="S1418:S1481" si="721">IF(R1418&gt;0,TRUNC(R1418*P1418,8),0)</f>
        <v>0</v>
      </c>
      <c r="T1418" s="123">
        <f t="shared" si="704"/>
        <v>8.5599999999999996E-2</v>
      </c>
      <c r="U1418" s="122">
        <f t="shared" si="711"/>
        <v>6</v>
      </c>
      <c r="V1418" s="122">
        <v>252</v>
      </c>
      <c r="W1418" s="121">
        <f t="shared" ref="W1418:W1481" si="722">ROUND((1+T1418)^TRUNC((U1418/V1418),9),9)</f>
        <v>1.0019574570000001</v>
      </c>
      <c r="X1418" s="114">
        <f t="shared" ref="X1418:X1481" si="723">TRUNC((P1418*(W1418-1)),8)</f>
        <v>1.07448751</v>
      </c>
      <c r="Y1418" s="114">
        <f t="shared" ref="Y1418:Y1481" si="724">IF(Q1418&gt;0,S1418+X1418,0)</f>
        <v>0</v>
      </c>
      <c r="Z1418" s="126" t="str">
        <f t="shared" si="708"/>
        <v>A+J=</v>
      </c>
      <c r="AA1418" s="119">
        <f t="shared" si="709"/>
        <v>45617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>
        <f t="shared" ref="A1419:A1482" si="725">(A1418+1)</f>
        <v>45595</v>
      </c>
      <c r="B1419" s="114">
        <f t="shared" si="717"/>
        <v>550.28890406999994</v>
      </c>
      <c r="C1419" s="114">
        <f t="shared" si="705"/>
        <v>418.14371738</v>
      </c>
      <c r="D1419" s="115">
        <f t="shared" ref="D1419:D1482" si="726">IF(E1419=E1418,D1418,E1418)</f>
        <v>6966.5</v>
      </c>
      <c r="E1419" s="116">
        <f t="shared" si="713"/>
        <v>6997.15</v>
      </c>
      <c r="F1419" s="117">
        <f t="shared" si="714"/>
        <v>45556</v>
      </c>
      <c r="G1419" s="118">
        <f t="shared" si="718"/>
        <v>4.39962678532968E-3</v>
      </c>
      <c r="H1419" s="119">
        <f t="shared" si="706"/>
        <v>45617</v>
      </c>
      <c r="I1419" s="119">
        <f t="shared" si="719"/>
        <v>45617</v>
      </c>
      <c r="J1419" s="120">
        <f t="shared" ref="J1419:J1482" si="727">IF(I1419=I1418,J1418,NETWORKDAYS(I1418,I1419,$AD$176:$AD$502)-1)</f>
        <v>21</v>
      </c>
      <c r="K1419" s="120">
        <f t="shared" si="715"/>
        <v>7</v>
      </c>
      <c r="L1419" s="8">
        <f t="shared" ref="L1419:L1482" si="728">IF(E1419&lt;D1419,1,TRUNC((E1419/D1419)^TRUNC((K1419/J1419),9),8))</f>
        <v>1.00146439</v>
      </c>
      <c r="M1419" s="121">
        <f t="shared" si="716"/>
        <v>1</v>
      </c>
      <c r="N1419" s="121">
        <f t="shared" si="710"/>
        <v>1.3111091337574017</v>
      </c>
      <c r="O1419" s="114">
        <f t="shared" si="712"/>
        <v>1.3130291000000001</v>
      </c>
      <c r="P1419" s="114">
        <f t="shared" si="720"/>
        <v>549.03486889999999</v>
      </c>
      <c r="Q1419" s="11">
        <f t="shared" si="707"/>
        <v>0</v>
      </c>
      <c r="R1419" s="30">
        <f t="shared" ref="R1419:R1482" si="729">IF(Q1419&gt;0,VLOOKUP($A1419,$AD$10:$AI$170,6),0)</f>
        <v>0</v>
      </c>
      <c r="S1419" s="8">
        <f t="shared" si="721"/>
        <v>0</v>
      </c>
      <c r="T1419" s="123">
        <f t="shared" ref="T1419:T1482" si="730">(T1418)</f>
        <v>8.5599999999999996E-2</v>
      </c>
      <c r="U1419" s="122">
        <f t="shared" si="711"/>
        <v>7</v>
      </c>
      <c r="V1419" s="122">
        <v>252</v>
      </c>
      <c r="W1419" s="121">
        <f t="shared" si="722"/>
        <v>1.0022840719999999</v>
      </c>
      <c r="X1419" s="114">
        <f t="shared" si="723"/>
        <v>1.2540351700000001</v>
      </c>
      <c r="Y1419" s="114">
        <f t="shared" si="724"/>
        <v>0</v>
      </c>
      <c r="Z1419" s="126" t="str">
        <f t="shared" si="708"/>
        <v>A+J=</v>
      </c>
      <c r="AA1419" s="119">
        <f t="shared" si="709"/>
        <v>45617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>
        <f t="shared" si="725"/>
        <v>45596</v>
      </c>
      <c r="B1420" s="114">
        <f t="shared" si="717"/>
        <v>550.58337434000009</v>
      </c>
      <c r="C1420" s="114">
        <f t="shared" ref="C1420:C1483" si="731">TRUNC(IF(Q1419&gt;0,VLOOKUP(A1419,$AD$12:$AE$170,2),C1419),8)</f>
        <v>418.14371738</v>
      </c>
      <c r="D1420" s="115">
        <f t="shared" si="726"/>
        <v>6966.5</v>
      </c>
      <c r="E1420" s="116">
        <f t="shared" si="713"/>
        <v>6997.15</v>
      </c>
      <c r="F1420" s="117">
        <f t="shared" si="714"/>
        <v>45556</v>
      </c>
      <c r="G1420" s="118">
        <f t="shared" si="718"/>
        <v>4.39962678532968E-3</v>
      </c>
      <c r="H1420" s="119">
        <f t="shared" ref="H1420:H1483" si="732">IF(DAY(A1420)=H$9,VLOOKUP(A1420,AH$118:AN$450,4),H1419)</f>
        <v>45617</v>
      </c>
      <c r="I1420" s="119">
        <f t="shared" si="719"/>
        <v>45617</v>
      </c>
      <c r="J1420" s="120">
        <f t="shared" si="727"/>
        <v>21</v>
      </c>
      <c r="K1420" s="120">
        <f t="shared" si="715"/>
        <v>8</v>
      </c>
      <c r="L1420" s="8">
        <f t="shared" si="728"/>
        <v>1.00167377</v>
      </c>
      <c r="M1420" s="121">
        <f t="shared" si="716"/>
        <v>1</v>
      </c>
      <c r="N1420" s="121">
        <f t="shared" si="710"/>
        <v>1.3111091337574017</v>
      </c>
      <c r="O1420" s="114">
        <f t="shared" si="712"/>
        <v>1.3133036199999999</v>
      </c>
      <c r="P1420" s="114">
        <f t="shared" si="720"/>
        <v>549.14965771000004</v>
      </c>
      <c r="Q1420" s="11">
        <f t="shared" ref="Q1420:Q1483" si="733">IF(VLOOKUP(A1420,AD$10:AK$170,8)=VLOOKUP(A1419,AD$10:AK$170,8),0,VLOOKUP(A1420,AD$10:AK$170,8))</f>
        <v>0</v>
      </c>
      <c r="R1420" s="30">
        <f t="shared" si="729"/>
        <v>0</v>
      </c>
      <c r="S1420" s="8">
        <f t="shared" si="721"/>
        <v>0</v>
      </c>
      <c r="T1420" s="123">
        <f t="shared" si="730"/>
        <v>8.5599999999999996E-2</v>
      </c>
      <c r="U1420" s="122">
        <f t="shared" si="711"/>
        <v>8</v>
      </c>
      <c r="V1420" s="122">
        <v>252</v>
      </c>
      <c r="W1420" s="121">
        <f t="shared" si="722"/>
        <v>1.002610794</v>
      </c>
      <c r="X1420" s="114">
        <f t="shared" si="723"/>
        <v>1.4337166299999999</v>
      </c>
      <c r="Y1420" s="114">
        <f t="shared" si="724"/>
        <v>0</v>
      </c>
      <c r="Z1420" s="126" t="str">
        <f t="shared" ref="Z1420:Z1483" si="734">IF($Q1419&gt;0,VLOOKUP($A1419,$AD$10:$AM$170,9),Z1419)</f>
        <v>A+J=</v>
      </c>
      <c r="AA1420" s="119">
        <f t="shared" ref="AA1420:AA1483" si="735">IF($Q1419&gt;0,VLOOKUP($A1419,$AD$10:$AM$170,10),AA1419)</f>
        <v>45617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>
        <f t="shared" si="725"/>
        <v>45597</v>
      </c>
      <c r="B1421" s="114">
        <f t="shared" si="717"/>
        <v>550.87799461999998</v>
      </c>
      <c r="C1421" s="114">
        <f t="shared" si="731"/>
        <v>418.14371738</v>
      </c>
      <c r="D1421" s="115">
        <f t="shared" si="726"/>
        <v>6966.5</v>
      </c>
      <c r="E1421" s="116">
        <f t="shared" si="713"/>
        <v>6997.15</v>
      </c>
      <c r="F1421" s="117">
        <f t="shared" si="714"/>
        <v>45556</v>
      </c>
      <c r="G1421" s="118">
        <f t="shared" si="718"/>
        <v>4.39962678532968E-3</v>
      </c>
      <c r="H1421" s="119">
        <f t="shared" si="732"/>
        <v>45617</v>
      </c>
      <c r="I1421" s="119">
        <f t="shared" si="719"/>
        <v>45617</v>
      </c>
      <c r="J1421" s="120">
        <f t="shared" si="727"/>
        <v>21</v>
      </c>
      <c r="K1421" s="120">
        <f t="shared" si="715"/>
        <v>9</v>
      </c>
      <c r="L1421" s="8">
        <f t="shared" si="728"/>
        <v>1.0018831800000001</v>
      </c>
      <c r="M1421" s="121">
        <f t="shared" si="716"/>
        <v>1</v>
      </c>
      <c r="N1421" s="121">
        <f t="shared" si="710"/>
        <v>1.3111091337574017</v>
      </c>
      <c r="O1421" s="114">
        <f t="shared" si="712"/>
        <v>1.3135781799999999</v>
      </c>
      <c r="P1421" s="114">
        <f t="shared" si="720"/>
        <v>549.26446324999995</v>
      </c>
      <c r="Q1421" s="11">
        <f t="shared" si="733"/>
        <v>0</v>
      </c>
      <c r="R1421" s="30">
        <f t="shared" si="729"/>
        <v>0</v>
      </c>
      <c r="S1421" s="8">
        <f t="shared" si="721"/>
        <v>0</v>
      </c>
      <c r="T1421" s="123">
        <f t="shared" si="730"/>
        <v>8.5599999999999996E-2</v>
      </c>
      <c r="U1421" s="122">
        <f t="shared" si="711"/>
        <v>9</v>
      </c>
      <c r="V1421" s="122">
        <v>252</v>
      </c>
      <c r="W1421" s="121">
        <f t="shared" si="722"/>
        <v>1.0029376219999999</v>
      </c>
      <c r="X1421" s="114">
        <f t="shared" si="723"/>
        <v>1.61353137</v>
      </c>
      <c r="Y1421" s="114">
        <f t="shared" si="724"/>
        <v>0</v>
      </c>
      <c r="Z1421" s="126" t="str">
        <f t="shared" si="734"/>
        <v>A+J=</v>
      </c>
      <c r="AA1421" s="119">
        <f t="shared" si="735"/>
        <v>45617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>
        <f t="shared" si="725"/>
        <v>45598</v>
      </c>
      <c r="B1422" s="114">
        <f t="shared" si="717"/>
        <v>551.17278173</v>
      </c>
      <c r="C1422" s="114">
        <f t="shared" si="731"/>
        <v>418.14371738</v>
      </c>
      <c r="D1422" s="115">
        <f t="shared" si="726"/>
        <v>6966.5</v>
      </c>
      <c r="E1422" s="116">
        <f t="shared" si="713"/>
        <v>6997.15</v>
      </c>
      <c r="F1422" s="117">
        <f t="shared" si="714"/>
        <v>45556</v>
      </c>
      <c r="G1422" s="118">
        <f t="shared" si="718"/>
        <v>4.39962678532968E-3</v>
      </c>
      <c r="H1422" s="119">
        <f t="shared" si="732"/>
        <v>45617</v>
      </c>
      <c r="I1422" s="119">
        <f t="shared" si="719"/>
        <v>45617</v>
      </c>
      <c r="J1422" s="120">
        <f t="shared" si="727"/>
        <v>21</v>
      </c>
      <c r="K1422" s="120">
        <f t="shared" si="715"/>
        <v>10</v>
      </c>
      <c r="L1422" s="8">
        <f t="shared" si="728"/>
        <v>1.00209265</v>
      </c>
      <c r="M1422" s="121">
        <f t="shared" si="716"/>
        <v>1</v>
      </c>
      <c r="N1422" s="121">
        <f t="shared" si="710"/>
        <v>1.3111091337574017</v>
      </c>
      <c r="O1422" s="114">
        <f t="shared" si="712"/>
        <v>1.3138528199999999</v>
      </c>
      <c r="P1422" s="114">
        <f t="shared" si="720"/>
        <v>549.37930224000002</v>
      </c>
      <c r="Q1422" s="11">
        <f t="shared" si="733"/>
        <v>0</v>
      </c>
      <c r="R1422" s="30">
        <f t="shared" si="729"/>
        <v>0</v>
      </c>
      <c r="S1422" s="8">
        <f t="shared" si="721"/>
        <v>0</v>
      </c>
      <c r="T1422" s="123">
        <f t="shared" si="730"/>
        <v>8.5599999999999996E-2</v>
      </c>
      <c r="U1422" s="122">
        <f t="shared" si="711"/>
        <v>10</v>
      </c>
      <c r="V1422" s="122">
        <v>252</v>
      </c>
      <c r="W1422" s="121">
        <f t="shared" si="722"/>
        <v>1.003264556</v>
      </c>
      <c r="X1422" s="114">
        <f t="shared" si="723"/>
        <v>1.79347949</v>
      </c>
      <c r="Y1422" s="114">
        <f t="shared" si="724"/>
        <v>0</v>
      </c>
      <c r="Z1422" s="126" t="str">
        <f t="shared" si="734"/>
        <v>A+J=</v>
      </c>
      <c r="AA1422" s="119">
        <f t="shared" si="735"/>
        <v>45617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>
        <f t="shared" si="725"/>
        <v>45599</v>
      </c>
      <c r="B1423" s="114">
        <f t="shared" si="717"/>
        <v>551.17278173</v>
      </c>
      <c r="C1423" s="114">
        <f t="shared" si="731"/>
        <v>418.14371738</v>
      </c>
      <c r="D1423" s="115">
        <f t="shared" si="726"/>
        <v>6966.5</v>
      </c>
      <c r="E1423" s="116">
        <f t="shared" si="713"/>
        <v>6997.15</v>
      </c>
      <c r="F1423" s="117">
        <f t="shared" si="714"/>
        <v>45556</v>
      </c>
      <c r="G1423" s="118">
        <f t="shared" si="718"/>
        <v>4.39962678532968E-3</v>
      </c>
      <c r="H1423" s="119">
        <f t="shared" si="732"/>
        <v>45617</v>
      </c>
      <c r="I1423" s="119">
        <f t="shared" si="719"/>
        <v>45617</v>
      </c>
      <c r="J1423" s="120">
        <f t="shared" si="727"/>
        <v>21</v>
      </c>
      <c r="K1423" s="120">
        <f t="shared" si="715"/>
        <v>10</v>
      </c>
      <c r="L1423" s="8">
        <f t="shared" si="728"/>
        <v>1.00209265</v>
      </c>
      <c r="M1423" s="121">
        <f t="shared" si="716"/>
        <v>1</v>
      </c>
      <c r="N1423" s="121">
        <f t="shared" si="710"/>
        <v>1.3111091337574017</v>
      </c>
      <c r="O1423" s="114">
        <f t="shared" si="712"/>
        <v>1.3138528199999999</v>
      </c>
      <c r="P1423" s="114">
        <f t="shared" si="720"/>
        <v>549.37930224000002</v>
      </c>
      <c r="Q1423" s="11">
        <f t="shared" si="733"/>
        <v>0</v>
      </c>
      <c r="R1423" s="30">
        <f t="shared" si="729"/>
        <v>0</v>
      </c>
      <c r="S1423" s="8">
        <f t="shared" si="721"/>
        <v>0</v>
      </c>
      <c r="T1423" s="123">
        <f t="shared" si="730"/>
        <v>8.5599999999999996E-2</v>
      </c>
      <c r="U1423" s="122">
        <f t="shared" si="711"/>
        <v>10</v>
      </c>
      <c r="V1423" s="122">
        <v>252</v>
      </c>
      <c r="W1423" s="121">
        <f t="shared" si="722"/>
        <v>1.003264556</v>
      </c>
      <c r="X1423" s="114">
        <f t="shared" si="723"/>
        <v>1.79347949</v>
      </c>
      <c r="Y1423" s="114">
        <f t="shared" si="724"/>
        <v>0</v>
      </c>
      <c r="Z1423" s="126" t="str">
        <f t="shared" si="734"/>
        <v>A+J=</v>
      </c>
      <c r="AA1423" s="119">
        <f t="shared" si="735"/>
        <v>45617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>
        <f t="shared" si="725"/>
        <v>45600</v>
      </c>
      <c r="B1424" s="114">
        <f t="shared" si="717"/>
        <v>551.17278173</v>
      </c>
      <c r="C1424" s="114">
        <f t="shared" si="731"/>
        <v>418.14371738</v>
      </c>
      <c r="D1424" s="115">
        <f t="shared" si="726"/>
        <v>6966.5</v>
      </c>
      <c r="E1424" s="116">
        <f t="shared" si="713"/>
        <v>6997.15</v>
      </c>
      <c r="F1424" s="117">
        <f t="shared" si="714"/>
        <v>45556</v>
      </c>
      <c r="G1424" s="118">
        <f t="shared" si="718"/>
        <v>4.39962678532968E-3</v>
      </c>
      <c r="H1424" s="119">
        <f t="shared" si="732"/>
        <v>45617</v>
      </c>
      <c r="I1424" s="119">
        <f t="shared" si="719"/>
        <v>45617</v>
      </c>
      <c r="J1424" s="120">
        <f t="shared" si="727"/>
        <v>21</v>
      </c>
      <c r="K1424" s="120">
        <f t="shared" si="715"/>
        <v>10</v>
      </c>
      <c r="L1424" s="8">
        <f t="shared" si="728"/>
        <v>1.00209265</v>
      </c>
      <c r="M1424" s="121">
        <f t="shared" si="716"/>
        <v>1</v>
      </c>
      <c r="N1424" s="121">
        <f t="shared" si="710"/>
        <v>1.3111091337574017</v>
      </c>
      <c r="O1424" s="114">
        <f t="shared" si="712"/>
        <v>1.3138528199999999</v>
      </c>
      <c r="P1424" s="114">
        <f t="shared" si="720"/>
        <v>549.37930224000002</v>
      </c>
      <c r="Q1424" s="11">
        <f t="shared" si="733"/>
        <v>0</v>
      </c>
      <c r="R1424" s="30">
        <f t="shared" si="729"/>
        <v>0</v>
      </c>
      <c r="S1424" s="8">
        <f t="shared" si="721"/>
        <v>0</v>
      </c>
      <c r="T1424" s="123">
        <f t="shared" si="730"/>
        <v>8.5599999999999996E-2</v>
      </c>
      <c r="U1424" s="122">
        <f t="shared" si="711"/>
        <v>10</v>
      </c>
      <c r="V1424" s="122">
        <v>252</v>
      </c>
      <c r="W1424" s="121">
        <f t="shared" si="722"/>
        <v>1.003264556</v>
      </c>
      <c r="X1424" s="114">
        <f t="shared" si="723"/>
        <v>1.79347949</v>
      </c>
      <c r="Y1424" s="114">
        <f t="shared" si="724"/>
        <v>0</v>
      </c>
      <c r="Z1424" s="126" t="str">
        <f t="shared" si="734"/>
        <v>A+J=</v>
      </c>
      <c r="AA1424" s="119">
        <f t="shared" si="735"/>
        <v>45617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>
        <f t="shared" si="725"/>
        <v>45601</v>
      </c>
      <c r="B1425" s="114">
        <f t="shared" si="717"/>
        <v>551.46772007000004</v>
      </c>
      <c r="C1425" s="114">
        <f t="shared" si="731"/>
        <v>418.14371738</v>
      </c>
      <c r="D1425" s="115">
        <f t="shared" si="726"/>
        <v>6966.5</v>
      </c>
      <c r="E1425" s="116">
        <f t="shared" si="713"/>
        <v>6997.15</v>
      </c>
      <c r="F1425" s="117">
        <f t="shared" si="714"/>
        <v>45556</v>
      </c>
      <c r="G1425" s="118">
        <f t="shared" si="718"/>
        <v>4.39962678532968E-3</v>
      </c>
      <c r="H1425" s="119">
        <f t="shared" si="732"/>
        <v>45617</v>
      </c>
      <c r="I1425" s="119">
        <f t="shared" si="719"/>
        <v>45617</v>
      </c>
      <c r="J1425" s="120">
        <f t="shared" si="727"/>
        <v>21</v>
      </c>
      <c r="K1425" s="120">
        <f t="shared" si="715"/>
        <v>11</v>
      </c>
      <c r="L1425" s="8">
        <f t="shared" si="728"/>
        <v>1.00230215</v>
      </c>
      <c r="M1425" s="121">
        <f t="shared" si="716"/>
        <v>1</v>
      </c>
      <c r="N1425" s="121">
        <f t="shared" si="710"/>
        <v>1.3111091337574017</v>
      </c>
      <c r="O1425" s="114">
        <f t="shared" si="712"/>
        <v>1.3141274999999999</v>
      </c>
      <c r="P1425" s="114">
        <f t="shared" si="720"/>
        <v>549.49415796000005</v>
      </c>
      <c r="Q1425" s="11">
        <f t="shared" si="733"/>
        <v>0</v>
      </c>
      <c r="R1425" s="30">
        <f t="shared" si="729"/>
        <v>0</v>
      </c>
      <c r="S1425" s="8">
        <f t="shared" si="721"/>
        <v>0</v>
      </c>
      <c r="T1425" s="123">
        <f t="shared" si="730"/>
        <v>8.5599999999999996E-2</v>
      </c>
      <c r="U1425" s="122">
        <f t="shared" si="711"/>
        <v>11</v>
      </c>
      <c r="V1425" s="122">
        <v>252</v>
      </c>
      <c r="W1425" s="121">
        <f t="shared" si="722"/>
        <v>1.0035915980000001</v>
      </c>
      <c r="X1425" s="114">
        <f t="shared" si="723"/>
        <v>1.97356211</v>
      </c>
      <c r="Y1425" s="114">
        <f t="shared" si="724"/>
        <v>0</v>
      </c>
      <c r="Z1425" s="126" t="str">
        <f t="shared" si="734"/>
        <v>A+J=</v>
      </c>
      <c r="AA1425" s="119">
        <f t="shared" si="735"/>
        <v>45617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>
        <f t="shared" si="725"/>
        <v>45602</v>
      </c>
      <c r="B1426" s="114">
        <f t="shared" si="717"/>
        <v>551.76281642999993</v>
      </c>
      <c r="C1426" s="114">
        <f t="shared" si="731"/>
        <v>418.14371738</v>
      </c>
      <c r="D1426" s="115">
        <f t="shared" si="726"/>
        <v>6966.5</v>
      </c>
      <c r="E1426" s="116">
        <f t="shared" si="713"/>
        <v>6997.15</v>
      </c>
      <c r="F1426" s="117">
        <f t="shared" si="714"/>
        <v>45556</v>
      </c>
      <c r="G1426" s="118">
        <f t="shared" si="718"/>
        <v>4.39962678532968E-3</v>
      </c>
      <c r="H1426" s="119">
        <f t="shared" si="732"/>
        <v>45617</v>
      </c>
      <c r="I1426" s="119">
        <f t="shared" si="719"/>
        <v>45617</v>
      </c>
      <c r="J1426" s="120">
        <f t="shared" si="727"/>
        <v>21</v>
      </c>
      <c r="K1426" s="120">
        <f t="shared" si="715"/>
        <v>12</v>
      </c>
      <c r="L1426" s="8">
        <f t="shared" si="728"/>
        <v>1.0025116999999999</v>
      </c>
      <c r="M1426" s="121">
        <f t="shared" si="716"/>
        <v>1</v>
      </c>
      <c r="N1426" s="121">
        <f t="shared" si="710"/>
        <v>1.3111091337574017</v>
      </c>
      <c r="O1426" s="114">
        <f t="shared" si="712"/>
        <v>1.3144022399999999</v>
      </c>
      <c r="P1426" s="114">
        <f t="shared" si="720"/>
        <v>549.60903875999998</v>
      </c>
      <c r="Q1426" s="11">
        <f t="shared" si="733"/>
        <v>0</v>
      </c>
      <c r="R1426" s="30">
        <f t="shared" si="729"/>
        <v>0</v>
      </c>
      <c r="S1426" s="8">
        <f t="shared" si="721"/>
        <v>0</v>
      </c>
      <c r="T1426" s="123">
        <f t="shared" si="730"/>
        <v>8.5599999999999996E-2</v>
      </c>
      <c r="U1426" s="122">
        <f t="shared" si="711"/>
        <v>12</v>
      </c>
      <c r="V1426" s="122">
        <v>252</v>
      </c>
      <c r="W1426" s="121">
        <f t="shared" si="722"/>
        <v>1.003918745</v>
      </c>
      <c r="X1426" s="114">
        <f t="shared" si="723"/>
        <v>2.1537776700000002</v>
      </c>
      <c r="Y1426" s="114">
        <f t="shared" si="724"/>
        <v>0</v>
      </c>
      <c r="Z1426" s="126" t="str">
        <f t="shared" si="734"/>
        <v>A+J=</v>
      </c>
      <c r="AA1426" s="119">
        <f t="shared" si="735"/>
        <v>45617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>
        <f t="shared" si="725"/>
        <v>45603</v>
      </c>
      <c r="B1427" s="114">
        <f t="shared" si="717"/>
        <v>552.05807672000003</v>
      </c>
      <c r="C1427" s="114">
        <f t="shared" si="731"/>
        <v>418.14371738</v>
      </c>
      <c r="D1427" s="115">
        <f t="shared" si="726"/>
        <v>6966.5</v>
      </c>
      <c r="E1427" s="116">
        <f t="shared" si="713"/>
        <v>6997.15</v>
      </c>
      <c r="F1427" s="117">
        <f t="shared" si="714"/>
        <v>45556</v>
      </c>
      <c r="G1427" s="118">
        <f t="shared" si="718"/>
        <v>4.39962678532968E-3</v>
      </c>
      <c r="H1427" s="119">
        <f t="shared" si="732"/>
        <v>45617</v>
      </c>
      <c r="I1427" s="119">
        <f t="shared" si="719"/>
        <v>45617</v>
      </c>
      <c r="J1427" s="120">
        <f t="shared" si="727"/>
        <v>21</v>
      </c>
      <c r="K1427" s="120">
        <f t="shared" si="715"/>
        <v>13</v>
      </c>
      <c r="L1427" s="8">
        <f t="shared" si="728"/>
        <v>1.0027212999999999</v>
      </c>
      <c r="M1427" s="121">
        <f t="shared" si="716"/>
        <v>1</v>
      </c>
      <c r="N1427" s="121">
        <f t="shared" si="710"/>
        <v>1.3111091337574017</v>
      </c>
      <c r="O1427" s="114">
        <f t="shared" si="712"/>
        <v>1.31467705</v>
      </c>
      <c r="P1427" s="114">
        <f t="shared" si="720"/>
        <v>549.72394884000005</v>
      </c>
      <c r="Q1427" s="11">
        <f t="shared" si="733"/>
        <v>0</v>
      </c>
      <c r="R1427" s="30">
        <f t="shared" si="729"/>
        <v>0</v>
      </c>
      <c r="S1427" s="8">
        <f t="shared" si="721"/>
        <v>0</v>
      </c>
      <c r="T1427" s="123">
        <f t="shared" si="730"/>
        <v>8.5599999999999996E-2</v>
      </c>
      <c r="U1427" s="122">
        <f t="shared" si="711"/>
        <v>13</v>
      </c>
      <c r="V1427" s="122">
        <v>252</v>
      </c>
      <c r="W1427" s="121">
        <f t="shared" si="722"/>
        <v>1.004246</v>
      </c>
      <c r="X1427" s="114">
        <f t="shared" si="723"/>
        <v>2.33412788</v>
      </c>
      <c r="Y1427" s="114">
        <f t="shared" si="724"/>
        <v>0</v>
      </c>
      <c r="Z1427" s="126" t="str">
        <f t="shared" si="734"/>
        <v>A+J=</v>
      </c>
      <c r="AA1427" s="119">
        <f t="shared" si="735"/>
        <v>45617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>
        <f t="shared" si="725"/>
        <v>45604</v>
      </c>
      <c r="B1428" s="114">
        <f t="shared" si="717"/>
        <v>552.35348730999999</v>
      </c>
      <c r="C1428" s="114">
        <f t="shared" si="731"/>
        <v>418.14371738</v>
      </c>
      <c r="D1428" s="115">
        <f t="shared" si="726"/>
        <v>6966.5</v>
      </c>
      <c r="E1428" s="116">
        <f t="shared" si="713"/>
        <v>6997.15</v>
      </c>
      <c r="F1428" s="117">
        <f t="shared" si="714"/>
        <v>45556</v>
      </c>
      <c r="G1428" s="118">
        <f t="shared" si="718"/>
        <v>4.39962678532968E-3</v>
      </c>
      <c r="H1428" s="119">
        <f t="shared" si="732"/>
        <v>45617</v>
      </c>
      <c r="I1428" s="119">
        <f t="shared" si="719"/>
        <v>45617</v>
      </c>
      <c r="J1428" s="120">
        <f t="shared" si="727"/>
        <v>21</v>
      </c>
      <c r="K1428" s="120">
        <f t="shared" si="715"/>
        <v>14</v>
      </c>
      <c r="L1428" s="8">
        <f t="shared" si="728"/>
        <v>1.00293093</v>
      </c>
      <c r="M1428" s="121">
        <f t="shared" si="716"/>
        <v>1</v>
      </c>
      <c r="N1428" s="121">
        <f t="shared" si="710"/>
        <v>1.3111091337574017</v>
      </c>
      <c r="O1428" s="114">
        <f t="shared" si="712"/>
        <v>1.3149519000000001</v>
      </c>
      <c r="P1428" s="114">
        <f t="shared" si="720"/>
        <v>549.83887563999997</v>
      </c>
      <c r="Q1428" s="11">
        <f t="shared" si="733"/>
        <v>0</v>
      </c>
      <c r="R1428" s="30">
        <f t="shared" si="729"/>
        <v>0</v>
      </c>
      <c r="S1428" s="8">
        <f t="shared" si="721"/>
        <v>0</v>
      </c>
      <c r="T1428" s="123">
        <f t="shared" si="730"/>
        <v>8.5599999999999996E-2</v>
      </c>
      <c r="U1428" s="122">
        <f t="shared" si="711"/>
        <v>14</v>
      </c>
      <c r="V1428" s="122">
        <v>252</v>
      </c>
      <c r="W1428" s="121">
        <f t="shared" si="722"/>
        <v>1.0045733610000001</v>
      </c>
      <c r="X1428" s="114">
        <f t="shared" si="723"/>
        <v>2.5146116699999999</v>
      </c>
      <c r="Y1428" s="114">
        <f t="shared" si="724"/>
        <v>0</v>
      </c>
      <c r="Z1428" s="126" t="str">
        <f t="shared" si="734"/>
        <v>A+J=</v>
      </c>
      <c r="AA1428" s="119">
        <f t="shared" si="735"/>
        <v>45617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>
        <f t="shared" si="725"/>
        <v>45605</v>
      </c>
      <c r="B1429" s="114">
        <f t="shared" si="717"/>
        <v>552.64905719000001</v>
      </c>
      <c r="C1429" s="114">
        <f t="shared" si="731"/>
        <v>418.14371738</v>
      </c>
      <c r="D1429" s="115">
        <f t="shared" si="726"/>
        <v>6966.5</v>
      </c>
      <c r="E1429" s="116">
        <f t="shared" si="713"/>
        <v>6997.15</v>
      </c>
      <c r="F1429" s="117">
        <f t="shared" si="714"/>
        <v>45556</v>
      </c>
      <c r="G1429" s="118">
        <f t="shared" si="718"/>
        <v>4.39962678532968E-3</v>
      </c>
      <c r="H1429" s="119">
        <f t="shared" si="732"/>
        <v>45617</v>
      </c>
      <c r="I1429" s="119">
        <f t="shared" si="719"/>
        <v>45617</v>
      </c>
      <c r="J1429" s="120">
        <f t="shared" si="727"/>
        <v>21</v>
      </c>
      <c r="K1429" s="120">
        <f t="shared" si="715"/>
        <v>15</v>
      </c>
      <c r="L1429" s="8">
        <f t="shared" si="728"/>
        <v>1.00314061</v>
      </c>
      <c r="M1429" s="121">
        <f t="shared" si="716"/>
        <v>1</v>
      </c>
      <c r="N1429" s="121">
        <f t="shared" si="710"/>
        <v>1.3111091337574017</v>
      </c>
      <c r="O1429" s="114">
        <f t="shared" si="712"/>
        <v>1.31522681</v>
      </c>
      <c r="P1429" s="114">
        <f t="shared" si="720"/>
        <v>549.95382753000001</v>
      </c>
      <c r="Q1429" s="11">
        <f t="shared" si="733"/>
        <v>0</v>
      </c>
      <c r="R1429" s="30">
        <f t="shared" si="729"/>
        <v>0</v>
      </c>
      <c r="S1429" s="8">
        <f t="shared" si="721"/>
        <v>0</v>
      </c>
      <c r="T1429" s="123">
        <f t="shared" si="730"/>
        <v>8.5599999999999996E-2</v>
      </c>
      <c r="U1429" s="122">
        <f t="shared" si="711"/>
        <v>15</v>
      </c>
      <c r="V1429" s="122">
        <v>252</v>
      </c>
      <c r="W1429" s="121">
        <f t="shared" si="722"/>
        <v>1.0049008290000001</v>
      </c>
      <c r="X1429" s="114">
        <f t="shared" si="723"/>
        <v>2.6952296599999999</v>
      </c>
      <c r="Y1429" s="114">
        <f t="shared" si="724"/>
        <v>0</v>
      </c>
      <c r="Z1429" s="126" t="str">
        <f t="shared" si="734"/>
        <v>A+J=</v>
      </c>
      <c r="AA1429" s="119">
        <f t="shared" si="735"/>
        <v>45617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>
        <f t="shared" si="725"/>
        <v>45606</v>
      </c>
      <c r="B1430" s="114">
        <f t="shared" si="717"/>
        <v>552.64905719000001</v>
      </c>
      <c r="C1430" s="114">
        <f t="shared" si="731"/>
        <v>418.14371738</v>
      </c>
      <c r="D1430" s="115">
        <f t="shared" si="726"/>
        <v>6966.5</v>
      </c>
      <c r="E1430" s="116">
        <f t="shared" si="713"/>
        <v>6997.15</v>
      </c>
      <c r="F1430" s="117">
        <f t="shared" si="714"/>
        <v>45556</v>
      </c>
      <c r="G1430" s="118">
        <f t="shared" si="718"/>
        <v>4.39962678532968E-3</v>
      </c>
      <c r="H1430" s="119">
        <f t="shared" si="732"/>
        <v>45617</v>
      </c>
      <c r="I1430" s="119">
        <f t="shared" si="719"/>
        <v>45617</v>
      </c>
      <c r="J1430" s="120">
        <f t="shared" si="727"/>
        <v>21</v>
      </c>
      <c r="K1430" s="120">
        <f t="shared" si="715"/>
        <v>15</v>
      </c>
      <c r="L1430" s="8">
        <f t="shared" si="728"/>
        <v>1.00314061</v>
      </c>
      <c r="M1430" s="121">
        <f t="shared" si="716"/>
        <v>1</v>
      </c>
      <c r="N1430" s="121">
        <f t="shared" si="710"/>
        <v>1.3111091337574017</v>
      </c>
      <c r="O1430" s="114">
        <f t="shared" si="712"/>
        <v>1.31522681</v>
      </c>
      <c r="P1430" s="114">
        <f t="shared" si="720"/>
        <v>549.95382753000001</v>
      </c>
      <c r="Q1430" s="11">
        <f t="shared" si="733"/>
        <v>0</v>
      </c>
      <c r="R1430" s="30">
        <f t="shared" si="729"/>
        <v>0</v>
      </c>
      <c r="S1430" s="8">
        <f t="shared" si="721"/>
        <v>0</v>
      </c>
      <c r="T1430" s="123">
        <f t="shared" si="730"/>
        <v>8.5599999999999996E-2</v>
      </c>
      <c r="U1430" s="122">
        <f t="shared" si="711"/>
        <v>15</v>
      </c>
      <c r="V1430" s="122">
        <v>252</v>
      </c>
      <c r="W1430" s="121">
        <f t="shared" si="722"/>
        <v>1.0049008290000001</v>
      </c>
      <c r="X1430" s="114">
        <f t="shared" si="723"/>
        <v>2.6952296599999999</v>
      </c>
      <c r="Y1430" s="114">
        <f t="shared" si="724"/>
        <v>0</v>
      </c>
      <c r="Z1430" s="126" t="str">
        <f t="shared" si="734"/>
        <v>A+J=</v>
      </c>
      <c r="AA1430" s="119">
        <f t="shared" si="735"/>
        <v>45617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>
        <f t="shared" si="725"/>
        <v>45607</v>
      </c>
      <c r="B1431" s="114">
        <f t="shared" si="717"/>
        <v>552.64905719000001</v>
      </c>
      <c r="C1431" s="114">
        <f t="shared" si="731"/>
        <v>418.14371738</v>
      </c>
      <c r="D1431" s="115">
        <f t="shared" si="726"/>
        <v>6966.5</v>
      </c>
      <c r="E1431" s="116">
        <f t="shared" si="713"/>
        <v>6997.15</v>
      </c>
      <c r="F1431" s="117">
        <f t="shared" si="714"/>
        <v>45556</v>
      </c>
      <c r="G1431" s="118">
        <f t="shared" si="718"/>
        <v>4.39962678532968E-3</v>
      </c>
      <c r="H1431" s="119">
        <f t="shared" si="732"/>
        <v>45617</v>
      </c>
      <c r="I1431" s="119">
        <f t="shared" si="719"/>
        <v>45617</v>
      </c>
      <c r="J1431" s="120">
        <f t="shared" si="727"/>
        <v>21</v>
      </c>
      <c r="K1431" s="120">
        <f t="shared" si="715"/>
        <v>15</v>
      </c>
      <c r="L1431" s="8">
        <f t="shared" si="728"/>
        <v>1.00314061</v>
      </c>
      <c r="M1431" s="121">
        <f t="shared" si="716"/>
        <v>1</v>
      </c>
      <c r="N1431" s="121">
        <f t="shared" si="710"/>
        <v>1.3111091337574017</v>
      </c>
      <c r="O1431" s="114">
        <f t="shared" si="712"/>
        <v>1.31522681</v>
      </c>
      <c r="P1431" s="114">
        <f t="shared" si="720"/>
        <v>549.95382753000001</v>
      </c>
      <c r="Q1431" s="11">
        <f t="shared" si="733"/>
        <v>0</v>
      </c>
      <c r="R1431" s="30">
        <f t="shared" si="729"/>
        <v>0</v>
      </c>
      <c r="S1431" s="8">
        <f t="shared" si="721"/>
        <v>0</v>
      </c>
      <c r="T1431" s="123">
        <f t="shared" si="730"/>
        <v>8.5599999999999996E-2</v>
      </c>
      <c r="U1431" s="122">
        <f t="shared" si="711"/>
        <v>15</v>
      </c>
      <c r="V1431" s="122">
        <v>252</v>
      </c>
      <c r="W1431" s="121">
        <f t="shared" si="722"/>
        <v>1.0049008290000001</v>
      </c>
      <c r="X1431" s="114">
        <f t="shared" si="723"/>
        <v>2.6952296599999999</v>
      </c>
      <c r="Y1431" s="114">
        <f t="shared" si="724"/>
        <v>0</v>
      </c>
      <c r="Z1431" s="126" t="str">
        <f t="shared" si="734"/>
        <v>A+J=</v>
      </c>
      <c r="AA1431" s="119">
        <f t="shared" si="735"/>
        <v>45617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>
        <f t="shared" si="725"/>
        <v>45608</v>
      </c>
      <c r="B1432" s="114">
        <f t="shared" si="717"/>
        <v>552.94479008999997</v>
      </c>
      <c r="C1432" s="114">
        <f t="shared" si="731"/>
        <v>418.14371738</v>
      </c>
      <c r="D1432" s="115">
        <f t="shared" si="726"/>
        <v>6966.5</v>
      </c>
      <c r="E1432" s="116">
        <f t="shared" si="713"/>
        <v>6997.15</v>
      </c>
      <c r="F1432" s="117">
        <f t="shared" si="714"/>
        <v>45556</v>
      </c>
      <c r="G1432" s="118">
        <f t="shared" si="718"/>
        <v>4.39962678532968E-3</v>
      </c>
      <c r="H1432" s="119">
        <f t="shared" si="732"/>
        <v>45617</v>
      </c>
      <c r="I1432" s="119">
        <f t="shared" si="719"/>
        <v>45617</v>
      </c>
      <c r="J1432" s="120">
        <f t="shared" si="727"/>
        <v>21</v>
      </c>
      <c r="K1432" s="120">
        <f t="shared" si="715"/>
        <v>16</v>
      </c>
      <c r="L1432" s="8">
        <f t="shared" si="728"/>
        <v>1.0033503399999999</v>
      </c>
      <c r="M1432" s="121">
        <f t="shared" si="716"/>
        <v>1</v>
      </c>
      <c r="N1432" s="121">
        <f t="shared" si="710"/>
        <v>1.3111091337574017</v>
      </c>
      <c r="O1432" s="114">
        <f t="shared" si="712"/>
        <v>1.3155017899999999</v>
      </c>
      <c r="P1432" s="114">
        <f t="shared" si="720"/>
        <v>550.06880868999997</v>
      </c>
      <c r="Q1432" s="11">
        <f t="shared" si="733"/>
        <v>0</v>
      </c>
      <c r="R1432" s="30">
        <f t="shared" si="729"/>
        <v>0</v>
      </c>
      <c r="S1432" s="8">
        <f t="shared" si="721"/>
        <v>0</v>
      </c>
      <c r="T1432" s="123">
        <f t="shared" si="730"/>
        <v>8.5599999999999996E-2</v>
      </c>
      <c r="U1432" s="122">
        <f t="shared" si="711"/>
        <v>16</v>
      </c>
      <c r="V1432" s="122">
        <v>252</v>
      </c>
      <c r="W1432" s="121">
        <f t="shared" si="722"/>
        <v>1.005228403</v>
      </c>
      <c r="X1432" s="114">
        <f t="shared" si="723"/>
        <v>2.8759814000000001</v>
      </c>
      <c r="Y1432" s="114">
        <f t="shared" si="724"/>
        <v>0</v>
      </c>
      <c r="Z1432" s="126" t="str">
        <f t="shared" si="734"/>
        <v>A+J=</v>
      </c>
      <c r="AA1432" s="119">
        <f t="shared" si="735"/>
        <v>45617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>
        <f t="shared" si="725"/>
        <v>45609</v>
      </c>
      <c r="B1433" s="114">
        <f t="shared" si="717"/>
        <v>553.24067876000004</v>
      </c>
      <c r="C1433" s="114">
        <f t="shared" si="731"/>
        <v>418.14371738</v>
      </c>
      <c r="D1433" s="115">
        <f t="shared" si="726"/>
        <v>6966.5</v>
      </c>
      <c r="E1433" s="116">
        <f t="shared" si="713"/>
        <v>6997.15</v>
      </c>
      <c r="F1433" s="117">
        <f t="shared" si="714"/>
        <v>45556</v>
      </c>
      <c r="G1433" s="118">
        <f t="shared" si="718"/>
        <v>4.39962678532968E-3</v>
      </c>
      <c r="H1433" s="119">
        <f t="shared" si="732"/>
        <v>45617</v>
      </c>
      <c r="I1433" s="119">
        <f t="shared" si="719"/>
        <v>45617</v>
      </c>
      <c r="J1433" s="120">
        <f t="shared" si="727"/>
        <v>21</v>
      </c>
      <c r="K1433" s="120">
        <f t="shared" si="715"/>
        <v>17</v>
      </c>
      <c r="L1433" s="8">
        <f t="shared" si="728"/>
        <v>1.00356011</v>
      </c>
      <c r="M1433" s="121">
        <f t="shared" si="716"/>
        <v>1</v>
      </c>
      <c r="N1433" s="121">
        <f t="shared" si="710"/>
        <v>1.3111091337574017</v>
      </c>
      <c r="O1433" s="114">
        <f t="shared" si="712"/>
        <v>1.31577682</v>
      </c>
      <c r="P1433" s="114">
        <f t="shared" si="720"/>
        <v>550.18381075000002</v>
      </c>
      <c r="Q1433" s="11">
        <f t="shared" si="733"/>
        <v>0</v>
      </c>
      <c r="R1433" s="30">
        <f t="shared" si="729"/>
        <v>0</v>
      </c>
      <c r="S1433" s="8">
        <f t="shared" si="721"/>
        <v>0</v>
      </c>
      <c r="T1433" s="123">
        <f t="shared" si="730"/>
        <v>8.5599999999999996E-2</v>
      </c>
      <c r="U1433" s="122">
        <f t="shared" si="711"/>
        <v>17</v>
      </c>
      <c r="V1433" s="122">
        <v>252</v>
      </c>
      <c r="W1433" s="121">
        <f t="shared" si="722"/>
        <v>1.005556085</v>
      </c>
      <c r="X1433" s="114">
        <f t="shared" si="723"/>
        <v>3.0568680100000001</v>
      </c>
      <c r="Y1433" s="114">
        <f t="shared" si="724"/>
        <v>0</v>
      </c>
      <c r="Z1433" s="126" t="str">
        <f t="shared" si="734"/>
        <v>A+J=</v>
      </c>
      <c r="AA1433" s="119">
        <f t="shared" si="735"/>
        <v>45617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>
        <f t="shared" si="725"/>
        <v>45610</v>
      </c>
      <c r="B1434" s="114">
        <f t="shared" si="717"/>
        <v>553.53672638</v>
      </c>
      <c r="C1434" s="114">
        <f t="shared" si="731"/>
        <v>418.14371738</v>
      </c>
      <c r="D1434" s="115">
        <f t="shared" si="726"/>
        <v>6966.5</v>
      </c>
      <c r="E1434" s="116">
        <f t="shared" si="713"/>
        <v>6997.15</v>
      </c>
      <c r="F1434" s="117">
        <f t="shared" si="714"/>
        <v>45556</v>
      </c>
      <c r="G1434" s="118">
        <f t="shared" si="718"/>
        <v>4.39962678532968E-3</v>
      </c>
      <c r="H1434" s="119">
        <f t="shared" si="732"/>
        <v>45617</v>
      </c>
      <c r="I1434" s="119">
        <f t="shared" si="719"/>
        <v>45617</v>
      </c>
      <c r="J1434" s="120">
        <f t="shared" si="727"/>
        <v>21</v>
      </c>
      <c r="K1434" s="120">
        <f t="shared" si="715"/>
        <v>18</v>
      </c>
      <c r="L1434" s="8">
        <f t="shared" si="728"/>
        <v>1.0037699200000001</v>
      </c>
      <c r="M1434" s="121">
        <f t="shared" si="716"/>
        <v>1</v>
      </c>
      <c r="N1434" s="121">
        <f t="shared" si="710"/>
        <v>1.3111091337574017</v>
      </c>
      <c r="O1434" s="114">
        <f t="shared" si="712"/>
        <v>1.3160519100000001</v>
      </c>
      <c r="P1434" s="114">
        <f t="shared" si="720"/>
        <v>550.29883790999997</v>
      </c>
      <c r="Q1434" s="11">
        <f t="shared" si="733"/>
        <v>0</v>
      </c>
      <c r="R1434" s="30">
        <f t="shared" si="729"/>
        <v>0</v>
      </c>
      <c r="S1434" s="8">
        <f t="shared" si="721"/>
        <v>0</v>
      </c>
      <c r="T1434" s="123">
        <f t="shared" si="730"/>
        <v>8.5599999999999996E-2</v>
      </c>
      <c r="U1434" s="122">
        <f t="shared" si="711"/>
        <v>18</v>
      </c>
      <c r="V1434" s="122">
        <v>252</v>
      </c>
      <c r="W1434" s="121">
        <f t="shared" si="722"/>
        <v>1.0058838729999999</v>
      </c>
      <c r="X1434" s="114">
        <f t="shared" si="723"/>
        <v>3.2378884700000001</v>
      </c>
      <c r="Y1434" s="114">
        <f t="shared" si="724"/>
        <v>0</v>
      </c>
      <c r="Z1434" s="126" t="str">
        <f t="shared" si="734"/>
        <v>A+J=</v>
      </c>
      <c r="AA1434" s="119">
        <f t="shared" si="735"/>
        <v>45617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>
        <f t="shared" si="725"/>
        <v>45611</v>
      </c>
      <c r="B1435" s="114">
        <f t="shared" si="717"/>
        <v>553.83292933000007</v>
      </c>
      <c r="C1435" s="114">
        <f t="shared" si="731"/>
        <v>418.14371738</v>
      </c>
      <c r="D1435" s="115">
        <f t="shared" si="726"/>
        <v>6966.5</v>
      </c>
      <c r="E1435" s="116">
        <f t="shared" si="713"/>
        <v>6997.15</v>
      </c>
      <c r="F1435" s="117">
        <f t="shared" si="714"/>
        <v>45556</v>
      </c>
      <c r="G1435" s="118">
        <f t="shared" si="718"/>
        <v>4.39962678532968E-3</v>
      </c>
      <c r="H1435" s="119">
        <f t="shared" si="732"/>
        <v>45617</v>
      </c>
      <c r="I1435" s="119">
        <f t="shared" si="719"/>
        <v>45617</v>
      </c>
      <c r="J1435" s="120">
        <f t="shared" si="727"/>
        <v>21</v>
      </c>
      <c r="K1435" s="120">
        <f t="shared" si="715"/>
        <v>19</v>
      </c>
      <c r="L1435" s="8">
        <f t="shared" si="728"/>
        <v>1.0039797800000001</v>
      </c>
      <c r="M1435" s="121">
        <f t="shared" si="716"/>
        <v>1</v>
      </c>
      <c r="N1435" s="121">
        <f t="shared" si="710"/>
        <v>1.3111091337574017</v>
      </c>
      <c r="O1435" s="114">
        <f t="shared" si="712"/>
        <v>1.3163270499999999</v>
      </c>
      <c r="P1435" s="114">
        <f t="shared" si="720"/>
        <v>550.41388597000002</v>
      </c>
      <c r="Q1435" s="11">
        <f t="shared" si="733"/>
        <v>0</v>
      </c>
      <c r="R1435" s="30">
        <f t="shared" si="729"/>
        <v>0</v>
      </c>
      <c r="S1435" s="8">
        <f t="shared" si="721"/>
        <v>0</v>
      </c>
      <c r="T1435" s="123">
        <f t="shared" si="730"/>
        <v>8.5599999999999996E-2</v>
      </c>
      <c r="U1435" s="122">
        <f t="shared" si="711"/>
        <v>19</v>
      </c>
      <c r="V1435" s="122">
        <v>252</v>
      </c>
      <c r="W1435" s="121">
        <f t="shared" si="722"/>
        <v>1.006211768</v>
      </c>
      <c r="X1435" s="114">
        <f t="shared" si="723"/>
        <v>3.4190433599999999</v>
      </c>
      <c r="Y1435" s="114">
        <f t="shared" si="724"/>
        <v>0</v>
      </c>
      <c r="Z1435" s="126" t="str">
        <f t="shared" si="734"/>
        <v>A+J=</v>
      </c>
      <c r="AA1435" s="119">
        <f t="shared" si="735"/>
        <v>45617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>
        <f t="shared" si="725"/>
        <v>45612</v>
      </c>
      <c r="B1436" s="114">
        <f t="shared" si="717"/>
        <v>553.83292933000007</v>
      </c>
      <c r="C1436" s="114">
        <f t="shared" si="731"/>
        <v>418.14371738</v>
      </c>
      <c r="D1436" s="115">
        <f t="shared" si="726"/>
        <v>6966.5</v>
      </c>
      <c r="E1436" s="116">
        <f t="shared" si="713"/>
        <v>6997.15</v>
      </c>
      <c r="F1436" s="117">
        <f t="shared" si="714"/>
        <v>45556</v>
      </c>
      <c r="G1436" s="118">
        <f t="shared" si="718"/>
        <v>4.39962678532968E-3</v>
      </c>
      <c r="H1436" s="119">
        <f t="shared" si="732"/>
        <v>45617</v>
      </c>
      <c r="I1436" s="119">
        <f t="shared" si="719"/>
        <v>45617</v>
      </c>
      <c r="J1436" s="120">
        <f t="shared" si="727"/>
        <v>21</v>
      </c>
      <c r="K1436" s="120">
        <f t="shared" si="715"/>
        <v>19</v>
      </c>
      <c r="L1436" s="8">
        <f t="shared" si="728"/>
        <v>1.0039797800000001</v>
      </c>
      <c r="M1436" s="121">
        <f t="shared" si="716"/>
        <v>1</v>
      </c>
      <c r="N1436" s="121">
        <f t="shared" si="710"/>
        <v>1.3111091337574017</v>
      </c>
      <c r="O1436" s="114">
        <f t="shared" si="712"/>
        <v>1.3163270499999999</v>
      </c>
      <c r="P1436" s="114">
        <f t="shared" si="720"/>
        <v>550.41388597000002</v>
      </c>
      <c r="Q1436" s="11">
        <f t="shared" si="733"/>
        <v>0</v>
      </c>
      <c r="R1436" s="30">
        <f t="shared" si="729"/>
        <v>0</v>
      </c>
      <c r="S1436" s="8">
        <f t="shared" si="721"/>
        <v>0</v>
      </c>
      <c r="T1436" s="123">
        <f t="shared" si="730"/>
        <v>8.5599999999999996E-2</v>
      </c>
      <c r="U1436" s="122">
        <f t="shared" si="711"/>
        <v>19</v>
      </c>
      <c r="V1436" s="122">
        <v>252</v>
      </c>
      <c r="W1436" s="121">
        <f t="shared" si="722"/>
        <v>1.006211768</v>
      </c>
      <c r="X1436" s="114">
        <f t="shared" si="723"/>
        <v>3.4190433599999999</v>
      </c>
      <c r="Y1436" s="114">
        <f t="shared" si="724"/>
        <v>0</v>
      </c>
      <c r="Z1436" s="126" t="str">
        <f t="shared" si="734"/>
        <v>A+J=</v>
      </c>
      <c r="AA1436" s="119">
        <f t="shared" si="735"/>
        <v>45617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>
        <f t="shared" si="725"/>
        <v>45613</v>
      </c>
      <c r="B1437" s="114">
        <f t="shared" si="717"/>
        <v>553.83292933000007</v>
      </c>
      <c r="C1437" s="114">
        <f t="shared" si="731"/>
        <v>418.14371738</v>
      </c>
      <c r="D1437" s="115">
        <f t="shared" si="726"/>
        <v>6966.5</v>
      </c>
      <c r="E1437" s="116">
        <f t="shared" si="713"/>
        <v>6997.15</v>
      </c>
      <c r="F1437" s="117">
        <f t="shared" si="714"/>
        <v>45556</v>
      </c>
      <c r="G1437" s="118">
        <f t="shared" si="718"/>
        <v>4.39962678532968E-3</v>
      </c>
      <c r="H1437" s="119">
        <f t="shared" si="732"/>
        <v>45617</v>
      </c>
      <c r="I1437" s="119">
        <f t="shared" si="719"/>
        <v>45617</v>
      </c>
      <c r="J1437" s="120">
        <f t="shared" si="727"/>
        <v>21</v>
      </c>
      <c r="K1437" s="120">
        <f t="shared" si="715"/>
        <v>19</v>
      </c>
      <c r="L1437" s="8">
        <f t="shared" si="728"/>
        <v>1.0039797800000001</v>
      </c>
      <c r="M1437" s="121">
        <f t="shared" si="716"/>
        <v>1</v>
      </c>
      <c r="N1437" s="121">
        <f t="shared" si="710"/>
        <v>1.3111091337574017</v>
      </c>
      <c r="O1437" s="114">
        <f t="shared" si="712"/>
        <v>1.3163270499999999</v>
      </c>
      <c r="P1437" s="114">
        <f t="shared" si="720"/>
        <v>550.41388597000002</v>
      </c>
      <c r="Q1437" s="11">
        <f t="shared" si="733"/>
        <v>0</v>
      </c>
      <c r="R1437" s="30">
        <f t="shared" si="729"/>
        <v>0</v>
      </c>
      <c r="S1437" s="8">
        <f t="shared" si="721"/>
        <v>0</v>
      </c>
      <c r="T1437" s="123">
        <f t="shared" si="730"/>
        <v>8.5599999999999996E-2</v>
      </c>
      <c r="U1437" s="122">
        <f t="shared" si="711"/>
        <v>19</v>
      </c>
      <c r="V1437" s="122">
        <v>252</v>
      </c>
      <c r="W1437" s="121">
        <f t="shared" si="722"/>
        <v>1.006211768</v>
      </c>
      <c r="X1437" s="114">
        <f t="shared" si="723"/>
        <v>3.4190433599999999</v>
      </c>
      <c r="Y1437" s="114">
        <f t="shared" si="724"/>
        <v>0</v>
      </c>
      <c r="Z1437" s="126" t="str">
        <f t="shared" si="734"/>
        <v>A+J=</v>
      </c>
      <c r="AA1437" s="119">
        <f t="shared" si="735"/>
        <v>45617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>
        <f t="shared" si="725"/>
        <v>45614</v>
      </c>
      <c r="B1438" s="114">
        <f t="shared" si="717"/>
        <v>553.83292933000007</v>
      </c>
      <c r="C1438" s="114">
        <f t="shared" si="731"/>
        <v>418.14371738</v>
      </c>
      <c r="D1438" s="115">
        <f t="shared" si="726"/>
        <v>6966.5</v>
      </c>
      <c r="E1438" s="116">
        <f t="shared" si="713"/>
        <v>6997.15</v>
      </c>
      <c r="F1438" s="117">
        <f t="shared" si="714"/>
        <v>45556</v>
      </c>
      <c r="G1438" s="118">
        <f t="shared" si="718"/>
        <v>4.39962678532968E-3</v>
      </c>
      <c r="H1438" s="119">
        <f t="shared" si="732"/>
        <v>45617</v>
      </c>
      <c r="I1438" s="119">
        <f t="shared" si="719"/>
        <v>45617</v>
      </c>
      <c r="J1438" s="120">
        <f t="shared" si="727"/>
        <v>21</v>
      </c>
      <c r="K1438" s="120">
        <f t="shared" si="715"/>
        <v>19</v>
      </c>
      <c r="L1438" s="8">
        <f t="shared" si="728"/>
        <v>1.0039797800000001</v>
      </c>
      <c r="M1438" s="121">
        <f t="shared" si="716"/>
        <v>1</v>
      </c>
      <c r="N1438" s="121">
        <f t="shared" si="710"/>
        <v>1.3111091337574017</v>
      </c>
      <c r="O1438" s="114">
        <f t="shared" si="712"/>
        <v>1.3163270499999999</v>
      </c>
      <c r="P1438" s="114">
        <f t="shared" si="720"/>
        <v>550.41388597000002</v>
      </c>
      <c r="Q1438" s="11">
        <f t="shared" si="733"/>
        <v>0</v>
      </c>
      <c r="R1438" s="30">
        <f t="shared" si="729"/>
        <v>0</v>
      </c>
      <c r="S1438" s="8">
        <f t="shared" si="721"/>
        <v>0</v>
      </c>
      <c r="T1438" s="123">
        <f t="shared" si="730"/>
        <v>8.5599999999999996E-2</v>
      </c>
      <c r="U1438" s="122">
        <f t="shared" si="711"/>
        <v>19</v>
      </c>
      <c r="V1438" s="122">
        <v>252</v>
      </c>
      <c r="W1438" s="121">
        <f t="shared" si="722"/>
        <v>1.006211768</v>
      </c>
      <c r="X1438" s="114">
        <f t="shared" si="723"/>
        <v>3.4190433599999999</v>
      </c>
      <c r="Y1438" s="114">
        <f t="shared" si="724"/>
        <v>0</v>
      </c>
      <c r="Z1438" s="126" t="str">
        <f t="shared" si="734"/>
        <v>A+J=</v>
      </c>
      <c r="AA1438" s="119">
        <f t="shared" si="735"/>
        <v>45617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>
        <f t="shared" si="725"/>
        <v>45615</v>
      </c>
      <c r="B1439" s="114">
        <f t="shared" si="717"/>
        <v>554.12929609000003</v>
      </c>
      <c r="C1439" s="114">
        <f t="shared" si="731"/>
        <v>418.14371738</v>
      </c>
      <c r="D1439" s="115">
        <f t="shared" si="726"/>
        <v>6966.5</v>
      </c>
      <c r="E1439" s="116">
        <f t="shared" si="713"/>
        <v>6997.15</v>
      </c>
      <c r="F1439" s="117">
        <f t="shared" si="714"/>
        <v>45556</v>
      </c>
      <c r="G1439" s="118">
        <f t="shared" si="718"/>
        <v>4.39962678532968E-3</v>
      </c>
      <c r="H1439" s="119">
        <f t="shared" si="732"/>
        <v>45617</v>
      </c>
      <c r="I1439" s="119">
        <f t="shared" si="719"/>
        <v>45617</v>
      </c>
      <c r="J1439" s="120">
        <f t="shared" si="727"/>
        <v>21</v>
      </c>
      <c r="K1439" s="120">
        <f t="shared" si="715"/>
        <v>20</v>
      </c>
      <c r="L1439" s="8">
        <f t="shared" si="728"/>
        <v>1.0041896800000001</v>
      </c>
      <c r="M1439" s="121">
        <f t="shared" si="716"/>
        <v>1</v>
      </c>
      <c r="N1439" s="121">
        <f t="shared" ref="N1439:N1502" si="736">IF(I1439&gt;I1438,N1438*M1439,N1438)</f>
        <v>1.3111091337574017</v>
      </c>
      <c r="O1439" s="114">
        <f t="shared" si="712"/>
        <v>1.31660226</v>
      </c>
      <c r="P1439" s="114">
        <f t="shared" si="720"/>
        <v>550.52896329999999</v>
      </c>
      <c r="Q1439" s="11">
        <f t="shared" si="733"/>
        <v>0</v>
      </c>
      <c r="R1439" s="30">
        <f t="shared" si="729"/>
        <v>0</v>
      </c>
      <c r="S1439" s="8">
        <f t="shared" si="721"/>
        <v>0</v>
      </c>
      <c r="T1439" s="123">
        <f t="shared" si="730"/>
        <v>8.5599999999999996E-2</v>
      </c>
      <c r="U1439" s="122">
        <f t="shared" si="711"/>
        <v>20</v>
      </c>
      <c r="V1439" s="122">
        <v>252</v>
      </c>
      <c r="W1439" s="121">
        <f t="shared" si="722"/>
        <v>1.0065397700000001</v>
      </c>
      <c r="X1439" s="114">
        <f t="shared" si="723"/>
        <v>3.6003327899999999</v>
      </c>
      <c r="Y1439" s="114">
        <f t="shared" si="724"/>
        <v>0</v>
      </c>
      <c r="Z1439" s="126" t="str">
        <f t="shared" si="734"/>
        <v>A+J=</v>
      </c>
      <c r="AA1439" s="119">
        <f t="shared" si="735"/>
        <v>45617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>
        <f t="shared" si="725"/>
        <v>45616</v>
      </c>
      <c r="B1440" s="114">
        <f t="shared" si="717"/>
        <v>554.42581411000003</v>
      </c>
      <c r="C1440" s="114">
        <f t="shared" si="731"/>
        <v>418.14371738</v>
      </c>
      <c r="D1440" s="115">
        <f t="shared" si="726"/>
        <v>6966.5</v>
      </c>
      <c r="E1440" s="116">
        <f t="shared" si="713"/>
        <v>6997.15</v>
      </c>
      <c r="F1440" s="117">
        <f t="shared" si="714"/>
        <v>45556</v>
      </c>
      <c r="G1440" s="118">
        <f t="shared" si="718"/>
        <v>4.39962678532968E-3</v>
      </c>
      <c r="H1440" s="119">
        <f t="shared" si="732"/>
        <v>45646</v>
      </c>
      <c r="I1440" s="119">
        <f t="shared" si="719"/>
        <v>45617</v>
      </c>
      <c r="J1440" s="120">
        <f t="shared" si="727"/>
        <v>21</v>
      </c>
      <c r="K1440" s="120">
        <f t="shared" si="715"/>
        <v>21</v>
      </c>
      <c r="L1440" s="8">
        <f t="shared" si="728"/>
        <v>1.00439962</v>
      </c>
      <c r="M1440" s="121">
        <f t="shared" si="716"/>
        <v>1</v>
      </c>
      <c r="N1440" s="121">
        <f t="shared" si="736"/>
        <v>1.3111091337574017</v>
      </c>
      <c r="O1440" s="114">
        <f t="shared" si="712"/>
        <v>1.3168775100000001</v>
      </c>
      <c r="P1440" s="114">
        <f t="shared" si="720"/>
        <v>550.64405736000003</v>
      </c>
      <c r="Q1440" s="11">
        <f t="shared" si="733"/>
        <v>0</v>
      </c>
      <c r="R1440" s="30">
        <f t="shared" si="729"/>
        <v>0</v>
      </c>
      <c r="S1440" s="8">
        <f t="shared" si="721"/>
        <v>0</v>
      </c>
      <c r="T1440" s="123">
        <f t="shared" si="730"/>
        <v>8.5599999999999996E-2</v>
      </c>
      <c r="U1440" s="122">
        <f t="shared" si="711"/>
        <v>21</v>
      </c>
      <c r="V1440" s="122">
        <v>252</v>
      </c>
      <c r="W1440" s="121">
        <f t="shared" si="722"/>
        <v>1.0068678790000001</v>
      </c>
      <c r="X1440" s="114">
        <f t="shared" si="723"/>
        <v>3.78175675</v>
      </c>
      <c r="Y1440" s="114">
        <f t="shared" si="724"/>
        <v>0</v>
      </c>
      <c r="Z1440" s="126" t="str">
        <f t="shared" si="734"/>
        <v>A+J=</v>
      </c>
      <c r="AA1440" s="119">
        <f t="shared" si="735"/>
        <v>45617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>
        <f t="shared" si="725"/>
        <v>45617</v>
      </c>
      <c r="B1441" s="114">
        <f t="shared" si="717"/>
        <v>554.42581411000003</v>
      </c>
      <c r="C1441" s="114">
        <f t="shared" si="731"/>
        <v>418.14371738</v>
      </c>
      <c r="D1441" s="115">
        <f t="shared" si="726"/>
        <v>6966.5</v>
      </c>
      <c r="E1441" s="116">
        <f t="shared" si="713"/>
        <v>6997.15</v>
      </c>
      <c r="F1441" s="117">
        <f t="shared" si="714"/>
        <v>45556</v>
      </c>
      <c r="G1441" s="118">
        <f t="shared" si="718"/>
        <v>4.39962678532968E-3</v>
      </c>
      <c r="H1441" s="119">
        <f t="shared" si="732"/>
        <v>45646</v>
      </c>
      <c r="I1441" s="119">
        <f t="shared" si="719"/>
        <v>45617</v>
      </c>
      <c r="J1441" s="120">
        <f t="shared" si="727"/>
        <v>21</v>
      </c>
      <c r="K1441" s="120">
        <f t="shared" si="715"/>
        <v>21</v>
      </c>
      <c r="L1441" s="8">
        <f t="shared" si="728"/>
        <v>1.00439962</v>
      </c>
      <c r="M1441" s="121">
        <f t="shared" si="716"/>
        <v>1</v>
      </c>
      <c r="N1441" s="121">
        <f t="shared" si="736"/>
        <v>1.3111091337574017</v>
      </c>
      <c r="O1441" s="114">
        <f t="shared" si="712"/>
        <v>1.3168775100000001</v>
      </c>
      <c r="P1441" s="114">
        <f t="shared" si="720"/>
        <v>550.64405736000003</v>
      </c>
      <c r="Q1441" s="11">
        <f t="shared" si="733"/>
        <v>47</v>
      </c>
      <c r="R1441" s="30">
        <f t="shared" si="729"/>
        <v>6.8340999999999999E-2</v>
      </c>
      <c r="S1441" s="8">
        <f t="shared" si="721"/>
        <v>37.631565520000002</v>
      </c>
      <c r="T1441" s="123">
        <f t="shared" si="730"/>
        <v>8.5599999999999996E-2</v>
      </c>
      <c r="U1441" s="122">
        <f t="shared" si="711"/>
        <v>21</v>
      </c>
      <c r="V1441" s="122">
        <v>252</v>
      </c>
      <c r="W1441" s="121">
        <f t="shared" si="722"/>
        <v>1.0068678790000001</v>
      </c>
      <c r="X1441" s="114">
        <f t="shared" si="723"/>
        <v>3.78175675</v>
      </c>
      <c r="Y1441" s="114">
        <f t="shared" si="724"/>
        <v>41.413322270000002</v>
      </c>
      <c r="Z1441" s="126" t="str">
        <f t="shared" si="734"/>
        <v>A+J=</v>
      </c>
      <c r="AA1441" s="119">
        <f t="shared" si="735"/>
        <v>45617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>
        <f t="shared" si="725"/>
        <v>45618</v>
      </c>
      <c r="B1442" s="114">
        <f t="shared" si="717"/>
        <v>513.31619308000006</v>
      </c>
      <c r="C1442" s="114">
        <f t="shared" si="731"/>
        <v>389.56735759999998</v>
      </c>
      <c r="D1442" s="115">
        <f t="shared" si="726"/>
        <v>6997.15</v>
      </c>
      <c r="E1442" s="116">
        <f t="shared" si="713"/>
        <v>7036.33</v>
      </c>
      <c r="F1442" s="117">
        <f t="shared" si="714"/>
        <v>45586</v>
      </c>
      <c r="G1442" s="118">
        <f t="shared" si="718"/>
        <v>5.5994226220676957E-3</v>
      </c>
      <c r="H1442" s="119">
        <f t="shared" si="732"/>
        <v>45646</v>
      </c>
      <c r="I1442" s="119">
        <f t="shared" si="719"/>
        <v>45646</v>
      </c>
      <c r="J1442" s="120">
        <f t="shared" si="727"/>
        <v>21</v>
      </c>
      <c r="K1442" s="120">
        <f t="shared" si="715"/>
        <v>1</v>
      </c>
      <c r="L1442" s="8">
        <f t="shared" si="728"/>
        <v>1.0002659300000001</v>
      </c>
      <c r="M1442" s="121">
        <f t="shared" si="716"/>
        <v>1.00439962</v>
      </c>
      <c r="N1442" s="121">
        <f t="shared" si="736"/>
        <v>1.3168775157244634</v>
      </c>
      <c r="O1442" s="114">
        <f t="shared" si="712"/>
        <v>1.3172277100000001</v>
      </c>
      <c r="P1442" s="114">
        <f t="shared" si="720"/>
        <v>513.14891834000002</v>
      </c>
      <c r="Q1442" s="11">
        <f t="shared" si="733"/>
        <v>0</v>
      </c>
      <c r="R1442" s="30">
        <f t="shared" si="729"/>
        <v>0</v>
      </c>
      <c r="S1442" s="8">
        <f t="shared" si="721"/>
        <v>0</v>
      </c>
      <c r="T1442" s="123">
        <f t="shared" si="730"/>
        <v>8.5599999999999996E-2</v>
      </c>
      <c r="U1442" s="122">
        <f t="shared" si="711"/>
        <v>1</v>
      </c>
      <c r="V1442" s="122">
        <v>252</v>
      </c>
      <c r="W1442" s="121">
        <f t="shared" si="722"/>
        <v>1.0003259769999999</v>
      </c>
      <c r="X1442" s="114">
        <f t="shared" si="723"/>
        <v>0.16727474000000001</v>
      </c>
      <c r="Y1442" s="114">
        <f t="shared" si="724"/>
        <v>0</v>
      </c>
      <c r="Z1442" s="126" t="str">
        <f t="shared" si="734"/>
        <v>A+J=</v>
      </c>
      <c r="AA1442" s="119">
        <f t="shared" si="735"/>
        <v>45646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>
        <f t="shared" si="725"/>
        <v>45619</v>
      </c>
      <c r="B1443" s="114">
        <f t="shared" si="717"/>
        <v>513.62007274999996</v>
      </c>
      <c r="C1443" s="114">
        <f t="shared" si="731"/>
        <v>389.56735759999998</v>
      </c>
      <c r="D1443" s="115">
        <f t="shared" si="726"/>
        <v>6997.15</v>
      </c>
      <c r="E1443" s="116">
        <f t="shared" si="713"/>
        <v>7036.33</v>
      </c>
      <c r="F1443" s="117">
        <f t="shared" si="714"/>
        <v>45586</v>
      </c>
      <c r="G1443" s="118">
        <f t="shared" si="718"/>
        <v>5.5994226220676957E-3</v>
      </c>
      <c r="H1443" s="119">
        <f t="shared" si="732"/>
        <v>45646</v>
      </c>
      <c r="I1443" s="119">
        <f t="shared" si="719"/>
        <v>45646</v>
      </c>
      <c r="J1443" s="120">
        <f t="shared" si="727"/>
        <v>21</v>
      </c>
      <c r="K1443" s="120">
        <f t="shared" si="715"/>
        <v>2</v>
      </c>
      <c r="L1443" s="8">
        <f t="shared" si="728"/>
        <v>1.00053193</v>
      </c>
      <c r="M1443" s="121">
        <f t="shared" si="716"/>
        <v>1.00439962</v>
      </c>
      <c r="N1443" s="121">
        <f t="shared" si="736"/>
        <v>1.3168775157244634</v>
      </c>
      <c r="O1443" s="114">
        <f t="shared" si="712"/>
        <v>1.3175779999999999</v>
      </c>
      <c r="P1443" s="114">
        <f t="shared" si="720"/>
        <v>513.28537988999994</v>
      </c>
      <c r="Q1443" s="11">
        <f t="shared" si="733"/>
        <v>0</v>
      </c>
      <c r="R1443" s="30">
        <f t="shared" si="729"/>
        <v>0</v>
      </c>
      <c r="S1443" s="8">
        <f t="shared" si="721"/>
        <v>0</v>
      </c>
      <c r="T1443" s="123">
        <f t="shared" si="730"/>
        <v>8.5599999999999996E-2</v>
      </c>
      <c r="U1443" s="122">
        <f t="shared" si="711"/>
        <v>2</v>
      </c>
      <c r="V1443" s="122">
        <v>252</v>
      </c>
      <c r="W1443" s="121">
        <f t="shared" si="722"/>
        <v>1.00065206</v>
      </c>
      <c r="X1443" s="114">
        <f t="shared" si="723"/>
        <v>0.33469285999999998</v>
      </c>
      <c r="Y1443" s="114">
        <f t="shared" si="724"/>
        <v>0</v>
      </c>
      <c r="Z1443" s="126" t="str">
        <f t="shared" si="734"/>
        <v>A+J=</v>
      </c>
      <c r="AA1443" s="119">
        <f t="shared" si="735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>
        <f t="shared" si="725"/>
        <v>45620</v>
      </c>
      <c r="B1444" s="114">
        <f t="shared" si="717"/>
        <v>513.62007274999996</v>
      </c>
      <c r="C1444" s="114">
        <f t="shared" si="731"/>
        <v>389.56735759999998</v>
      </c>
      <c r="D1444" s="115">
        <f t="shared" si="726"/>
        <v>6997.15</v>
      </c>
      <c r="E1444" s="116">
        <f t="shared" si="713"/>
        <v>7036.33</v>
      </c>
      <c r="F1444" s="117">
        <f t="shared" si="714"/>
        <v>45586</v>
      </c>
      <c r="G1444" s="118">
        <f t="shared" si="718"/>
        <v>5.5994226220676957E-3</v>
      </c>
      <c r="H1444" s="119">
        <f t="shared" si="732"/>
        <v>45646</v>
      </c>
      <c r="I1444" s="119">
        <f t="shared" si="719"/>
        <v>45646</v>
      </c>
      <c r="J1444" s="120">
        <f t="shared" si="727"/>
        <v>21</v>
      </c>
      <c r="K1444" s="120">
        <f t="shared" si="715"/>
        <v>2</v>
      </c>
      <c r="L1444" s="8">
        <f t="shared" si="728"/>
        <v>1.00053193</v>
      </c>
      <c r="M1444" s="121">
        <f t="shared" si="716"/>
        <v>1.00439962</v>
      </c>
      <c r="N1444" s="121">
        <f t="shared" si="736"/>
        <v>1.3168775157244634</v>
      </c>
      <c r="O1444" s="114">
        <f t="shared" si="712"/>
        <v>1.3175779999999999</v>
      </c>
      <c r="P1444" s="114">
        <f t="shared" si="720"/>
        <v>513.28537988999994</v>
      </c>
      <c r="Q1444" s="11">
        <f t="shared" si="733"/>
        <v>0</v>
      </c>
      <c r="R1444" s="30">
        <f t="shared" si="729"/>
        <v>0</v>
      </c>
      <c r="S1444" s="8">
        <f t="shared" si="721"/>
        <v>0</v>
      </c>
      <c r="T1444" s="123">
        <f t="shared" si="730"/>
        <v>8.5599999999999996E-2</v>
      </c>
      <c r="U1444" s="122">
        <f t="shared" si="711"/>
        <v>2</v>
      </c>
      <c r="V1444" s="122">
        <v>252</v>
      </c>
      <c r="W1444" s="121">
        <f t="shared" si="722"/>
        <v>1.00065206</v>
      </c>
      <c r="X1444" s="114">
        <f t="shared" si="723"/>
        <v>0.33469285999999998</v>
      </c>
      <c r="Y1444" s="114">
        <f t="shared" si="724"/>
        <v>0</v>
      </c>
      <c r="Z1444" s="126" t="str">
        <f t="shared" si="734"/>
        <v>A+J=</v>
      </c>
      <c r="AA1444" s="119">
        <f t="shared" si="735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>
        <f t="shared" si="725"/>
        <v>45621</v>
      </c>
      <c r="B1445" s="114">
        <f t="shared" si="717"/>
        <v>513.62007274999996</v>
      </c>
      <c r="C1445" s="114">
        <f t="shared" si="731"/>
        <v>389.56735759999998</v>
      </c>
      <c r="D1445" s="115">
        <f t="shared" si="726"/>
        <v>6997.15</v>
      </c>
      <c r="E1445" s="116">
        <f t="shared" si="713"/>
        <v>7036.33</v>
      </c>
      <c r="F1445" s="117">
        <f t="shared" si="714"/>
        <v>45586</v>
      </c>
      <c r="G1445" s="118">
        <f t="shared" si="718"/>
        <v>5.5994226220676957E-3</v>
      </c>
      <c r="H1445" s="119">
        <f t="shared" si="732"/>
        <v>45646</v>
      </c>
      <c r="I1445" s="119">
        <f t="shared" si="719"/>
        <v>45646</v>
      </c>
      <c r="J1445" s="120">
        <f t="shared" si="727"/>
        <v>21</v>
      </c>
      <c r="K1445" s="120">
        <f t="shared" si="715"/>
        <v>2</v>
      </c>
      <c r="L1445" s="8">
        <f t="shared" si="728"/>
        <v>1.00053193</v>
      </c>
      <c r="M1445" s="121">
        <f t="shared" si="716"/>
        <v>1.00439962</v>
      </c>
      <c r="N1445" s="121">
        <f t="shared" si="736"/>
        <v>1.3168775157244634</v>
      </c>
      <c r="O1445" s="114">
        <f t="shared" si="712"/>
        <v>1.3175779999999999</v>
      </c>
      <c r="P1445" s="114">
        <f t="shared" si="720"/>
        <v>513.28537988999994</v>
      </c>
      <c r="Q1445" s="11">
        <f t="shared" si="733"/>
        <v>0</v>
      </c>
      <c r="R1445" s="30">
        <f t="shared" si="729"/>
        <v>0</v>
      </c>
      <c r="S1445" s="8">
        <f t="shared" si="721"/>
        <v>0</v>
      </c>
      <c r="T1445" s="123">
        <f t="shared" si="730"/>
        <v>8.5599999999999996E-2</v>
      </c>
      <c r="U1445" s="122">
        <f t="shared" ref="U1445:U1508" si="737">IF(Q1444&gt;0,1,IF(K1445=K1444,U1444,U1444+1))</f>
        <v>2</v>
      </c>
      <c r="V1445" s="122">
        <v>252</v>
      </c>
      <c r="W1445" s="121">
        <f t="shared" si="722"/>
        <v>1.00065206</v>
      </c>
      <c r="X1445" s="114">
        <f t="shared" si="723"/>
        <v>0.33469285999999998</v>
      </c>
      <c r="Y1445" s="114">
        <f t="shared" si="724"/>
        <v>0</v>
      </c>
      <c r="Z1445" s="126" t="str">
        <f t="shared" si="734"/>
        <v>A+J=</v>
      </c>
      <c r="AA1445" s="119">
        <f t="shared" si="735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>
        <f t="shared" si="725"/>
        <v>45622</v>
      </c>
      <c r="B1446" s="114">
        <f t="shared" si="717"/>
        <v>513.92413145</v>
      </c>
      <c r="C1446" s="114">
        <f t="shared" si="731"/>
        <v>389.56735759999998</v>
      </c>
      <c r="D1446" s="115">
        <f t="shared" si="726"/>
        <v>6997.15</v>
      </c>
      <c r="E1446" s="116">
        <f t="shared" si="713"/>
        <v>7036.33</v>
      </c>
      <c r="F1446" s="117">
        <f t="shared" si="714"/>
        <v>45586</v>
      </c>
      <c r="G1446" s="118">
        <f t="shared" si="718"/>
        <v>5.5994226220676957E-3</v>
      </c>
      <c r="H1446" s="119">
        <f t="shared" si="732"/>
        <v>45646</v>
      </c>
      <c r="I1446" s="119">
        <f t="shared" si="719"/>
        <v>45646</v>
      </c>
      <c r="J1446" s="120">
        <f t="shared" si="727"/>
        <v>21</v>
      </c>
      <c r="K1446" s="120">
        <f t="shared" si="715"/>
        <v>3</v>
      </c>
      <c r="L1446" s="8">
        <f t="shared" si="728"/>
        <v>1.0007980000000001</v>
      </c>
      <c r="M1446" s="121">
        <f t="shared" si="716"/>
        <v>1.00439962</v>
      </c>
      <c r="N1446" s="121">
        <f t="shared" si="736"/>
        <v>1.3168775157244634</v>
      </c>
      <c r="O1446" s="114">
        <f t="shared" si="712"/>
        <v>1.3179283799999999</v>
      </c>
      <c r="P1446" s="114">
        <f t="shared" si="720"/>
        <v>513.42187650000005</v>
      </c>
      <c r="Q1446" s="11">
        <f t="shared" si="733"/>
        <v>0</v>
      </c>
      <c r="R1446" s="30">
        <f t="shared" si="729"/>
        <v>0</v>
      </c>
      <c r="S1446" s="8">
        <f t="shared" si="721"/>
        <v>0</v>
      </c>
      <c r="T1446" s="123">
        <f t="shared" si="730"/>
        <v>8.5599999999999996E-2</v>
      </c>
      <c r="U1446" s="122">
        <f t="shared" si="737"/>
        <v>3</v>
      </c>
      <c r="V1446" s="122">
        <v>252</v>
      </c>
      <c r="W1446" s="121">
        <f t="shared" si="722"/>
        <v>1.00097825</v>
      </c>
      <c r="X1446" s="114">
        <f t="shared" si="723"/>
        <v>0.50225494999999998</v>
      </c>
      <c r="Y1446" s="114">
        <f t="shared" si="724"/>
        <v>0</v>
      </c>
      <c r="Z1446" s="126" t="str">
        <f t="shared" si="734"/>
        <v>A+J=</v>
      </c>
      <c r="AA1446" s="119">
        <f t="shared" si="735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>
        <f t="shared" si="725"/>
        <v>45623</v>
      </c>
      <c r="B1447" s="114">
        <f t="shared" si="717"/>
        <v>514.22836873000006</v>
      </c>
      <c r="C1447" s="114">
        <f t="shared" si="731"/>
        <v>389.56735759999998</v>
      </c>
      <c r="D1447" s="115">
        <f t="shared" si="726"/>
        <v>6997.15</v>
      </c>
      <c r="E1447" s="116">
        <f t="shared" si="713"/>
        <v>7036.33</v>
      </c>
      <c r="F1447" s="117">
        <f t="shared" si="714"/>
        <v>45586</v>
      </c>
      <c r="G1447" s="118">
        <f t="shared" si="718"/>
        <v>5.5994226220676957E-3</v>
      </c>
      <c r="H1447" s="119">
        <f t="shared" si="732"/>
        <v>45646</v>
      </c>
      <c r="I1447" s="119">
        <f t="shared" si="719"/>
        <v>45646</v>
      </c>
      <c r="J1447" s="120">
        <f t="shared" si="727"/>
        <v>21</v>
      </c>
      <c r="K1447" s="120">
        <f t="shared" si="715"/>
        <v>4</v>
      </c>
      <c r="L1447" s="8">
        <f t="shared" si="728"/>
        <v>1.00106414</v>
      </c>
      <c r="M1447" s="121">
        <f t="shared" si="716"/>
        <v>1.00439962</v>
      </c>
      <c r="N1447" s="121">
        <f t="shared" si="736"/>
        <v>1.3168775157244634</v>
      </c>
      <c r="O1447" s="114">
        <f t="shared" si="712"/>
        <v>1.31827885</v>
      </c>
      <c r="P1447" s="114">
        <f t="shared" si="720"/>
        <v>513.55840817000001</v>
      </c>
      <c r="Q1447" s="11">
        <f t="shared" si="733"/>
        <v>0</v>
      </c>
      <c r="R1447" s="30">
        <f t="shared" si="729"/>
        <v>0</v>
      </c>
      <c r="S1447" s="8">
        <f t="shared" si="721"/>
        <v>0</v>
      </c>
      <c r="T1447" s="123">
        <f t="shared" si="730"/>
        <v>8.5599999999999996E-2</v>
      </c>
      <c r="U1447" s="122">
        <f t="shared" si="737"/>
        <v>4</v>
      </c>
      <c r="V1447" s="122">
        <v>252</v>
      </c>
      <c r="W1447" s="121">
        <f t="shared" si="722"/>
        <v>1.0013045460000001</v>
      </c>
      <c r="X1447" s="114">
        <f t="shared" si="723"/>
        <v>0.66996056000000004</v>
      </c>
      <c r="Y1447" s="114">
        <f t="shared" si="724"/>
        <v>0</v>
      </c>
      <c r="Z1447" s="126" t="str">
        <f t="shared" si="734"/>
        <v>A+J=</v>
      </c>
      <c r="AA1447" s="119">
        <f t="shared" si="735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>
        <f t="shared" si="725"/>
        <v>45624</v>
      </c>
      <c r="B1448" s="114">
        <f t="shared" si="717"/>
        <v>514.53279248999991</v>
      </c>
      <c r="C1448" s="114">
        <f t="shared" si="731"/>
        <v>389.56735759999998</v>
      </c>
      <c r="D1448" s="115">
        <f t="shared" si="726"/>
        <v>6997.15</v>
      </c>
      <c r="E1448" s="116">
        <f t="shared" si="713"/>
        <v>7036.33</v>
      </c>
      <c r="F1448" s="117">
        <f t="shared" si="714"/>
        <v>45586</v>
      </c>
      <c r="G1448" s="118">
        <f t="shared" si="718"/>
        <v>5.5994226220676957E-3</v>
      </c>
      <c r="H1448" s="119">
        <f t="shared" si="732"/>
        <v>45646</v>
      </c>
      <c r="I1448" s="119">
        <f t="shared" si="719"/>
        <v>45646</v>
      </c>
      <c r="J1448" s="120">
        <f t="shared" si="727"/>
        <v>21</v>
      </c>
      <c r="K1448" s="120">
        <f t="shared" si="715"/>
        <v>5</v>
      </c>
      <c r="L1448" s="8">
        <f t="shared" si="728"/>
        <v>1.0013303600000001</v>
      </c>
      <c r="M1448" s="121">
        <f t="shared" si="716"/>
        <v>1.00439962</v>
      </c>
      <c r="N1448" s="121">
        <f t="shared" si="736"/>
        <v>1.3168775157244634</v>
      </c>
      <c r="O1448" s="114">
        <f t="shared" si="712"/>
        <v>1.3186294300000001</v>
      </c>
      <c r="P1448" s="114">
        <f t="shared" si="720"/>
        <v>513.69498268999996</v>
      </c>
      <c r="Q1448" s="11">
        <f t="shared" si="733"/>
        <v>0</v>
      </c>
      <c r="R1448" s="30">
        <f t="shared" si="729"/>
        <v>0</v>
      </c>
      <c r="S1448" s="8">
        <f t="shared" si="721"/>
        <v>0</v>
      </c>
      <c r="T1448" s="123">
        <f t="shared" si="730"/>
        <v>8.5599999999999996E-2</v>
      </c>
      <c r="U1448" s="122">
        <f t="shared" si="737"/>
        <v>5</v>
      </c>
      <c r="V1448" s="122">
        <v>252</v>
      </c>
      <c r="W1448" s="121">
        <f t="shared" si="722"/>
        <v>1.0016309480000001</v>
      </c>
      <c r="X1448" s="114">
        <f t="shared" si="723"/>
        <v>0.83780980000000005</v>
      </c>
      <c r="Y1448" s="114">
        <f t="shared" si="724"/>
        <v>0</v>
      </c>
      <c r="Z1448" s="126" t="str">
        <f t="shared" si="734"/>
        <v>A+J=</v>
      </c>
      <c r="AA1448" s="119">
        <f t="shared" si="735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>
        <f t="shared" si="725"/>
        <v>45625</v>
      </c>
      <c r="B1449" s="114">
        <f t="shared" si="717"/>
        <v>514.83739160999994</v>
      </c>
      <c r="C1449" s="114">
        <f t="shared" si="731"/>
        <v>389.56735759999998</v>
      </c>
      <c r="D1449" s="115">
        <f t="shared" si="726"/>
        <v>6997.15</v>
      </c>
      <c r="E1449" s="116">
        <f t="shared" si="713"/>
        <v>7036.33</v>
      </c>
      <c r="F1449" s="117">
        <f t="shared" si="714"/>
        <v>45586</v>
      </c>
      <c r="G1449" s="118">
        <f t="shared" si="718"/>
        <v>5.5994226220676957E-3</v>
      </c>
      <c r="H1449" s="119">
        <f t="shared" si="732"/>
        <v>45646</v>
      </c>
      <c r="I1449" s="119">
        <f t="shared" si="719"/>
        <v>45646</v>
      </c>
      <c r="J1449" s="120">
        <f t="shared" si="727"/>
        <v>21</v>
      </c>
      <c r="K1449" s="120">
        <f t="shared" si="715"/>
        <v>6</v>
      </c>
      <c r="L1449" s="8">
        <f t="shared" si="728"/>
        <v>1.00159664</v>
      </c>
      <c r="M1449" s="121">
        <f t="shared" si="716"/>
        <v>1.00439962</v>
      </c>
      <c r="N1449" s="121">
        <f t="shared" si="736"/>
        <v>1.3168775157244634</v>
      </c>
      <c r="O1449" s="114">
        <f t="shared" ref="O1449:O1512" si="738">TRUNC(TRUNC((L1449*N1449),15),8)</f>
        <v>1.3189800899999999</v>
      </c>
      <c r="P1449" s="114">
        <f t="shared" si="720"/>
        <v>513.83158837999997</v>
      </c>
      <c r="Q1449" s="11">
        <f t="shared" si="733"/>
        <v>0</v>
      </c>
      <c r="R1449" s="30">
        <f t="shared" si="729"/>
        <v>0</v>
      </c>
      <c r="S1449" s="8">
        <f t="shared" si="721"/>
        <v>0</v>
      </c>
      <c r="T1449" s="123">
        <f t="shared" si="730"/>
        <v>8.5599999999999996E-2</v>
      </c>
      <c r="U1449" s="122">
        <f t="shared" si="737"/>
        <v>6</v>
      </c>
      <c r="V1449" s="122">
        <v>252</v>
      </c>
      <c r="W1449" s="121">
        <f t="shared" si="722"/>
        <v>1.0019574570000001</v>
      </c>
      <c r="X1449" s="114">
        <f t="shared" si="723"/>
        <v>1.0058032299999999</v>
      </c>
      <c r="Y1449" s="114">
        <f t="shared" si="724"/>
        <v>0</v>
      </c>
      <c r="Z1449" s="126" t="str">
        <f t="shared" si="734"/>
        <v>A+J=</v>
      </c>
      <c r="AA1449" s="119">
        <f t="shared" si="735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>
        <f t="shared" si="725"/>
        <v>45626</v>
      </c>
      <c r="B1450" s="114">
        <f t="shared" si="717"/>
        <v>515.14217346999999</v>
      </c>
      <c r="C1450" s="114">
        <f t="shared" si="731"/>
        <v>389.56735759999998</v>
      </c>
      <c r="D1450" s="115">
        <f t="shared" si="726"/>
        <v>6997.15</v>
      </c>
      <c r="E1450" s="116">
        <f t="shared" ref="E1450:E1513" si="739">IF($K1450=1,VLOOKUP($A1449,$AO$10:$AS$131,4),E1449)</f>
        <v>7036.33</v>
      </c>
      <c r="F1450" s="117">
        <f t="shared" ref="F1450:F1513" si="740">IF($K1450=1,VLOOKUP($A1449,$AO$10:$AS$131,5),F1449)</f>
        <v>45586</v>
      </c>
      <c r="G1450" s="118">
        <f t="shared" si="718"/>
        <v>5.5994226220676957E-3</v>
      </c>
      <c r="H1450" s="119">
        <f t="shared" si="732"/>
        <v>45646</v>
      </c>
      <c r="I1450" s="119">
        <f t="shared" si="719"/>
        <v>45646</v>
      </c>
      <c r="J1450" s="120">
        <f t="shared" si="727"/>
        <v>21</v>
      </c>
      <c r="K1450" s="120">
        <f t="shared" ref="K1450:K1513" si="741">(J1450-(NETWORKDAYS(A1450,I1450,AD$176:AD$502)-1))</f>
        <v>7</v>
      </c>
      <c r="L1450" s="8">
        <f t="shared" si="728"/>
        <v>1.0018629999999999</v>
      </c>
      <c r="M1450" s="121">
        <f t="shared" ref="M1450:M1513" si="742">IF(I1450&gt;I1449,L1449,M1449)</f>
        <v>1.00439962</v>
      </c>
      <c r="N1450" s="121">
        <f t="shared" si="736"/>
        <v>1.3168775157244634</v>
      </c>
      <c r="O1450" s="114">
        <f t="shared" si="738"/>
        <v>1.3193308500000001</v>
      </c>
      <c r="P1450" s="114">
        <f t="shared" si="720"/>
        <v>513.96823302999996</v>
      </c>
      <c r="Q1450" s="11">
        <f t="shared" si="733"/>
        <v>0</v>
      </c>
      <c r="R1450" s="30">
        <f t="shared" si="729"/>
        <v>0</v>
      </c>
      <c r="S1450" s="8">
        <f t="shared" si="721"/>
        <v>0</v>
      </c>
      <c r="T1450" s="123">
        <f t="shared" si="730"/>
        <v>8.5599999999999996E-2</v>
      </c>
      <c r="U1450" s="122">
        <f t="shared" si="737"/>
        <v>7</v>
      </c>
      <c r="V1450" s="122">
        <v>252</v>
      </c>
      <c r="W1450" s="121">
        <f t="shared" si="722"/>
        <v>1.0022840719999999</v>
      </c>
      <c r="X1450" s="114">
        <f t="shared" si="723"/>
        <v>1.17394044</v>
      </c>
      <c r="Y1450" s="114">
        <f t="shared" si="724"/>
        <v>0</v>
      </c>
      <c r="Z1450" s="126" t="str">
        <f t="shared" si="734"/>
        <v>A+J=</v>
      </c>
      <c r="AA1450" s="119">
        <f t="shared" si="735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>
        <f t="shared" si="725"/>
        <v>45627</v>
      </c>
      <c r="B1451" s="114">
        <f t="shared" si="717"/>
        <v>515.14217346999999</v>
      </c>
      <c r="C1451" s="114">
        <f t="shared" si="731"/>
        <v>389.56735759999998</v>
      </c>
      <c r="D1451" s="115">
        <f t="shared" si="726"/>
        <v>6997.15</v>
      </c>
      <c r="E1451" s="116">
        <f t="shared" si="739"/>
        <v>7036.33</v>
      </c>
      <c r="F1451" s="117">
        <f t="shared" si="740"/>
        <v>45586</v>
      </c>
      <c r="G1451" s="118">
        <f t="shared" si="718"/>
        <v>5.5994226220676957E-3</v>
      </c>
      <c r="H1451" s="119">
        <f t="shared" si="732"/>
        <v>45646</v>
      </c>
      <c r="I1451" s="119">
        <f t="shared" si="719"/>
        <v>45646</v>
      </c>
      <c r="J1451" s="120">
        <f t="shared" si="727"/>
        <v>21</v>
      </c>
      <c r="K1451" s="120">
        <f t="shared" si="741"/>
        <v>7</v>
      </c>
      <c r="L1451" s="8">
        <f t="shared" si="728"/>
        <v>1.0018629999999999</v>
      </c>
      <c r="M1451" s="121">
        <f t="shared" si="742"/>
        <v>1.00439962</v>
      </c>
      <c r="N1451" s="121">
        <f t="shared" si="736"/>
        <v>1.3168775157244634</v>
      </c>
      <c r="O1451" s="114">
        <f t="shared" si="738"/>
        <v>1.3193308500000001</v>
      </c>
      <c r="P1451" s="114">
        <f t="shared" si="720"/>
        <v>513.96823302999996</v>
      </c>
      <c r="Q1451" s="11">
        <f t="shared" si="733"/>
        <v>0</v>
      </c>
      <c r="R1451" s="30">
        <f t="shared" si="729"/>
        <v>0</v>
      </c>
      <c r="S1451" s="8">
        <f t="shared" si="721"/>
        <v>0</v>
      </c>
      <c r="T1451" s="123">
        <f t="shared" si="730"/>
        <v>8.5599999999999996E-2</v>
      </c>
      <c r="U1451" s="122">
        <f t="shared" si="737"/>
        <v>7</v>
      </c>
      <c r="V1451" s="122">
        <v>252</v>
      </c>
      <c r="W1451" s="121">
        <f t="shared" si="722"/>
        <v>1.0022840719999999</v>
      </c>
      <c r="X1451" s="114">
        <f t="shared" si="723"/>
        <v>1.17394044</v>
      </c>
      <c r="Y1451" s="114">
        <f t="shared" si="724"/>
        <v>0</v>
      </c>
      <c r="Z1451" s="126" t="str">
        <f t="shared" si="734"/>
        <v>A+J=</v>
      </c>
      <c r="AA1451" s="119">
        <f t="shared" si="735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>
        <f t="shared" si="725"/>
        <v>45628</v>
      </c>
      <c r="B1452" s="114">
        <f t="shared" si="717"/>
        <v>515.14217346999999</v>
      </c>
      <c r="C1452" s="114">
        <f t="shared" si="731"/>
        <v>389.56735759999998</v>
      </c>
      <c r="D1452" s="115">
        <f t="shared" si="726"/>
        <v>6997.15</v>
      </c>
      <c r="E1452" s="116">
        <f t="shared" si="739"/>
        <v>7036.33</v>
      </c>
      <c r="F1452" s="117">
        <f t="shared" si="740"/>
        <v>45586</v>
      </c>
      <c r="G1452" s="118">
        <f t="shared" si="718"/>
        <v>5.5994226220676957E-3</v>
      </c>
      <c r="H1452" s="119">
        <f t="shared" si="732"/>
        <v>45646</v>
      </c>
      <c r="I1452" s="119">
        <f t="shared" si="719"/>
        <v>45646</v>
      </c>
      <c r="J1452" s="120">
        <f t="shared" si="727"/>
        <v>21</v>
      </c>
      <c r="K1452" s="120">
        <f t="shared" si="741"/>
        <v>7</v>
      </c>
      <c r="L1452" s="8">
        <f t="shared" si="728"/>
        <v>1.0018629999999999</v>
      </c>
      <c r="M1452" s="121">
        <f t="shared" si="742"/>
        <v>1.00439962</v>
      </c>
      <c r="N1452" s="121">
        <f t="shared" si="736"/>
        <v>1.3168775157244634</v>
      </c>
      <c r="O1452" s="114">
        <f t="shared" si="738"/>
        <v>1.3193308500000001</v>
      </c>
      <c r="P1452" s="114">
        <f t="shared" si="720"/>
        <v>513.96823302999996</v>
      </c>
      <c r="Q1452" s="11">
        <f t="shared" si="733"/>
        <v>0</v>
      </c>
      <c r="R1452" s="30">
        <f t="shared" si="729"/>
        <v>0</v>
      </c>
      <c r="S1452" s="8">
        <f t="shared" si="721"/>
        <v>0</v>
      </c>
      <c r="T1452" s="123">
        <f t="shared" si="730"/>
        <v>8.5599999999999996E-2</v>
      </c>
      <c r="U1452" s="122">
        <f t="shared" si="737"/>
        <v>7</v>
      </c>
      <c r="V1452" s="122">
        <v>252</v>
      </c>
      <c r="W1452" s="121">
        <f t="shared" si="722"/>
        <v>1.0022840719999999</v>
      </c>
      <c r="X1452" s="114">
        <f t="shared" si="723"/>
        <v>1.17394044</v>
      </c>
      <c r="Y1452" s="114">
        <f t="shared" si="724"/>
        <v>0</v>
      </c>
      <c r="Z1452" s="126" t="str">
        <f t="shared" si="734"/>
        <v>A+J=</v>
      </c>
      <c r="AA1452" s="119">
        <f t="shared" si="735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>
        <f t="shared" si="725"/>
        <v>45629</v>
      </c>
      <c r="B1453" s="114">
        <f t="shared" si="717"/>
        <v>515.44713476000004</v>
      </c>
      <c r="C1453" s="114">
        <f t="shared" si="731"/>
        <v>389.56735759999998</v>
      </c>
      <c r="D1453" s="115">
        <f t="shared" si="726"/>
        <v>6997.15</v>
      </c>
      <c r="E1453" s="116">
        <f t="shared" si="739"/>
        <v>7036.33</v>
      </c>
      <c r="F1453" s="117">
        <f t="shared" si="740"/>
        <v>45586</v>
      </c>
      <c r="G1453" s="118">
        <f t="shared" si="718"/>
        <v>5.5994226220676957E-3</v>
      </c>
      <c r="H1453" s="119">
        <f t="shared" si="732"/>
        <v>45646</v>
      </c>
      <c r="I1453" s="119">
        <f t="shared" si="719"/>
        <v>45646</v>
      </c>
      <c r="J1453" s="120">
        <f t="shared" si="727"/>
        <v>21</v>
      </c>
      <c r="K1453" s="120">
        <f t="shared" si="741"/>
        <v>8</v>
      </c>
      <c r="L1453" s="8">
        <f t="shared" si="728"/>
        <v>1.0021294199999999</v>
      </c>
      <c r="M1453" s="121">
        <f t="shared" si="742"/>
        <v>1.00439962</v>
      </c>
      <c r="N1453" s="121">
        <f t="shared" si="736"/>
        <v>1.3168775157244634</v>
      </c>
      <c r="O1453" s="114">
        <f t="shared" si="738"/>
        <v>1.3196817000000001</v>
      </c>
      <c r="P1453" s="114">
        <f t="shared" si="720"/>
        <v>514.10491274000003</v>
      </c>
      <c r="Q1453" s="11">
        <f t="shared" si="733"/>
        <v>0</v>
      </c>
      <c r="R1453" s="30">
        <f t="shared" si="729"/>
        <v>0</v>
      </c>
      <c r="S1453" s="8">
        <f t="shared" si="721"/>
        <v>0</v>
      </c>
      <c r="T1453" s="123">
        <f t="shared" si="730"/>
        <v>8.5599999999999996E-2</v>
      </c>
      <c r="U1453" s="122">
        <f t="shared" si="737"/>
        <v>8</v>
      </c>
      <c r="V1453" s="122">
        <v>252</v>
      </c>
      <c r="W1453" s="121">
        <f t="shared" si="722"/>
        <v>1.002610794</v>
      </c>
      <c r="X1453" s="114">
        <f t="shared" si="723"/>
        <v>1.3422220199999999</v>
      </c>
      <c r="Y1453" s="114">
        <f t="shared" si="724"/>
        <v>0</v>
      </c>
      <c r="Z1453" s="126" t="str">
        <f t="shared" si="734"/>
        <v>A+J=</v>
      </c>
      <c r="AA1453" s="119">
        <f t="shared" si="735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>
        <f t="shared" si="725"/>
        <v>45630</v>
      </c>
      <c r="B1454" s="114">
        <f t="shared" si="717"/>
        <v>515.75227501999996</v>
      </c>
      <c r="C1454" s="114">
        <f t="shared" si="731"/>
        <v>389.56735759999998</v>
      </c>
      <c r="D1454" s="115">
        <f t="shared" si="726"/>
        <v>6997.15</v>
      </c>
      <c r="E1454" s="116">
        <f t="shared" si="739"/>
        <v>7036.33</v>
      </c>
      <c r="F1454" s="117">
        <f t="shared" si="740"/>
        <v>45586</v>
      </c>
      <c r="G1454" s="118">
        <f t="shared" si="718"/>
        <v>5.5994226220676957E-3</v>
      </c>
      <c r="H1454" s="119">
        <f t="shared" si="732"/>
        <v>45646</v>
      </c>
      <c r="I1454" s="119">
        <f t="shared" si="719"/>
        <v>45646</v>
      </c>
      <c r="J1454" s="120">
        <f t="shared" si="727"/>
        <v>21</v>
      </c>
      <c r="K1454" s="120">
        <f t="shared" si="741"/>
        <v>9</v>
      </c>
      <c r="L1454" s="8">
        <f t="shared" si="728"/>
        <v>1.0023959200000001</v>
      </c>
      <c r="M1454" s="121">
        <f t="shared" si="742"/>
        <v>1.00439962</v>
      </c>
      <c r="N1454" s="121">
        <f t="shared" si="736"/>
        <v>1.3168775157244634</v>
      </c>
      <c r="O1454" s="114">
        <f t="shared" si="738"/>
        <v>1.32003264</v>
      </c>
      <c r="P1454" s="114">
        <f t="shared" si="720"/>
        <v>514.24162750999994</v>
      </c>
      <c r="Q1454" s="11">
        <f t="shared" si="733"/>
        <v>0</v>
      </c>
      <c r="R1454" s="30">
        <f t="shared" si="729"/>
        <v>0</v>
      </c>
      <c r="S1454" s="8">
        <f t="shared" si="721"/>
        <v>0</v>
      </c>
      <c r="T1454" s="123">
        <f t="shared" si="730"/>
        <v>8.5599999999999996E-2</v>
      </c>
      <c r="U1454" s="122">
        <f t="shared" si="737"/>
        <v>9</v>
      </c>
      <c r="V1454" s="122">
        <v>252</v>
      </c>
      <c r="W1454" s="121">
        <f t="shared" si="722"/>
        <v>1.0029376219999999</v>
      </c>
      <c r="X1454" s="114">
        <f t="shared" si="723"/>
        <v>1.5106475100000001</v>
      </c>
      <c r="Y1454" s="114">
        <f t="shared" si="724"/>
        <v>0</v>
      </c>
      <c r="Z1454" s="126" t="str">
        <f t="shared" si="734"/>
        <v>A+J=</v>
      </c>
      <c r="AA1454" s="119">
        <f t="shared" si="735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>
        <f t="shared" si="725"/>
        <v>45631</v>
      </c>
      <c r="B1455" s="114">
        <f t="shared" si="717"/>
        <v>516.05759825999996</v>
      </c>
      <c r="C1455" s="114">
        <f t="shared" si="731"/>
        <v>389.56735759999998</v>
      </c>
      <c r="D1455" s="115">
        <f t="shared" si="726"/>
        <v>6997.15</v>
      </c>
      <c r="E1455" s="116">
        <f t="shared" si="739"/>
        <v>7036.33</v>
      </c>
      <c r="F1455" s="117">
        <f t="shared" si="740"/>
        <v>45586</v>
      </c>
      <c r="G1455" s="118">
        <f t="shared" si="718"/>
        <v>5.5994226220676957E-3</v>
      </c>
      <c r="H1455" s="119">
        <f t="shared" si="732"/>
        <v>45646</v>
      </c>
      <c r="I1455" s="119">
        <f t="shared" si="719"/>
        <v>45646</v>
      </c>
      <c r="J1455" s="120">
        <f t="shared" si="727"/>
        <v>21</v>
      </c>
      <c r="K1455" s="120">
        <f t="shared" si="741"/>
        <v>10</v>
      </c>
      <c r="L1455" s="8">
        <f t="shared" si="728"/>
        <v>1.0026624900000001</v>
      </c>
      <c r="M1455" s="121">
        <f t="shared" si="742"/>
        <v>1.00439962</v>
      </c>
      <c r="N1455" s="121">
        <f t="shared" si="736"/>
        <v>1.3168775157244634</v>
      </c>
      <c r="O1455" s="114">
        <f t="shared" si="738"/>
        <v>1.3203836799999999</v>
      </c>
      <c r="P1455" s="114">
        <f t="shared" si="720"/>
        <v>514.37838122999995</v>
      </c>
      <c r="Q1455" s="11">
        <f t="shared" si="733"/>
        <v>0</v>
      </c>
      <c r="R1455" s="30">
        <f t="shared" si="729"/>
        <v>0</v>
      </c>
      <c r="S1455" s="8">
        <f t="shared" si="721"/>
        <v>0</v>
      </c>
      <c r="T1455" s="123">
        <f t="shared" si="730"/>
        <v>8.5599999999999996E-2</v>
      </c>
      <c r="U1455" s="122">
        <f t="shared" si="737"/>
        <v>10</v>
      </c>
      <c r="V1455" s="122">
        <v>252</v>
      </c>
      <c r="W1455" s="121">
        <f t="shared" si="722"/>
        <v>1.003264556</v>
      </c>
      <c r="X1455" s="114">
        <f t="shared" si="723"/>
        <v>1.67921703</v>
      </c>
      <c r="Y1455" s="114">
        <f t="shared" si="724"/>
        <v>0</v>
      </c>
      <c r="Z1455" s="126" t="str">
        <f t="shared" si="734"/>
        <v>A+J=</v>
      </c>
      <c r="AA1455" s="119">
        <f t="shared" si="735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>
        <f t="shared" si="725"/>
        <v>45632</v>
      </c>
      <c r="B1456" s="114">
        <f t="shared" si="717"/>
        <v>516.36310557000002</v>
      </c>
      <c r="C1456" s="114">
        <f t="shared" si="731"/>
        <v>389.56735759999998</v>
      </c>
      <c r="D1456" s="115">
        <f t="shared" si="726"/>
        <v>6997.15</v>
      </c>
      <c r="E1456" s="116">
        <f t="shared" si="739"/>
        <v>7036.33</v>
      </c>
      <c r="F1456" s="117">
        <f t="shared" si="740"/>
        <v>45586</v>
      </c>
      <c r="G1456" s="118">
        <f t="shared" si="718"/>
        <v>5.5994226220676957E-3</v>
      </c>
      <c r="H1456" s="119">
        <f t="shared" si="732"/>
        <v>45646</v>
      </c>
      <c r="I1456" s="119">
        <f t="shared" si="719"/>
        <v>45646</v>
      </c>
      <c r="J1456" s="120">
        <f t="shared" si="727"/>
        <v>21</v>
      </c>
      <c r="K1456" s="120">
        <f t="shared" si="741"/>
        <v>11</v>
      </c>
      <c r="L1456" s="8">
        <f t="shared" si="728"/>
        <v>1.0029291300000001</v>
      </c>
      <c r="M1456" s="121">
        <f t="shared" si="742"/>
        <v>1.00439962</v>
      </c>
      <c r="N1456" s="121">
        <f t="shared" si="736"/>
        <v>1.3168775157244634</v>
      </c>
      <c r="O1456" s="114">
        <f t="shared" si="738"/>
        <v>1.32073482</v>
      </c>
      <c r="P1456" s="114">
        <f t="shared" si="720"/>
        <v>514.51517391000004</v>
      </c>
      <c r="Q1456" s="11">
        <f t="shared" si="733"/>
        <v>0</v>
      </c>
      <c r="R1456" s="30">
        <f t="shared" si="729"/>
        <v>0</v>
      </c>
      <c r="S1456" s="8">
        <f t="shared" si="721"/>
        <v>0</v>
      </c>
      <c r="T1456" s="123">
        <f t="shared" si="730"/>
        <v>8.5599999999999996E-2</v>
      </c>
      <c r="U1456" s="122">
        <f t="shared" si="737"/>
        <v>11</v>
      </c>
      <c r="V1456" s="122">
        <v>252</v>
      </c>
      <c r="W1456" s="121">
        <f t="shared" si="722"/>
        <v>1.0035915980000001</v>
      </c>
      <c r="X1456" s="114">
        <f t="shared" si="723"/>
        <v>1.84793166</v>
      </c>
      <c r="Y1456" s="114">
        <f t="shared" si="724"/>
        <v>0</v>
      </c>
      <c r="Z1456" s="126" t="str">
        <f t="shared" si="734"/>
        <v>A+J=</v>
      </c>
      <c r="AA1456" s="119">
        <f t="shared" si="735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>
        <f t="shared" si="725"/>
        <v>45633</v>
      </c>
      <c r="B1457" s="114">
        <f t="shared" si="717"/>
        <v>516.66878769999994</v>
      </c>
      <c r="C1457" s="114">
        <f t="shared" si="731"/>
        <v>389.56735759999998</v>
      </c>
      <c r="D1457" s="115">
        <f t="shared" si="726"/>
        <v>6997.15</v>
      </c>
      <c r="E1457" s="116">
        <f t="shared" si="739"/>
        <v>7036.33</v>
      </c>
      <c r="F1457" s="117">
        <f t="shared" si="740"/>
        <v>45586</v>
      </c>
      <c r="G1457" s="118">
        <f t="shared" si="718"/>
        <v>5.5994226220676957E-3</v>
      </c>
      <c r="H1457" s="119">
        <f t="shared" si="732"/>
        <v>45646</v>
      </c>
      <c r="I1457" s="119">
        <f t="shared" si="719"/>
        <v>45646</v>
      </c>
      <c r="J1457" s="120">
        <f t="shared" si="727"/>
        <v>21</v>
      </c>
      <c r="K1457" s="120">
        <f t="shared" si="741"/>
        <v>12</v>
      </c>
      <c r="L1457" s="8">
        <f t="shared" si="728"/>
        <v>1.0031958400000001</v>
      </c>
      <c r="M1457" s="121">
        <f t="shared" si="742"/>
        <v>1.00439962</v>
      </c>
      <c r="N1457" s="121">
        <f t="shared" si="736"/>
        <v>1.3168775157244634</v>
      </c>
      <c r="O1457" s="114">
        <f t="shared" si="738"/>
        <v>1.32108604</v>
      </c>
      <c r="P1457" s="114">
        <f t="shared" si="720"/>
        <v>514.65199775999997</v>
      </c>
      <c r="Q1457" s="11">
        <f t="shared" si="733"/>
        <v>0</v>
      </c>
      <c r="R1457" s="30">
        <f t="shared" si="729"/>
        <v>0</v>
      </c>
      <c r="S1457" s="8">
        <f t="shared" si="721"/>
        <v>0</v>
      </c>
      <c r="T1457" s="123">
        <f t="shared" si="730"/>
        <v>8.5599999999999996E-2</v>
      </c>
      <c r="U1457" s="122">
        <f t="shared" si="737"/>
        <v>12</v>
      </c>
      <c r="V1457" s="122">
        <v>252</v>
      </c>
      <c r="W1457" s="121">
        <f t="shared" si="722"/>
        <v>1.003918745</v>
      </c>
      <c r="X1457" s="114">
        <f t="shared" si="723"/>
        <v>2.0167899399999998</v>
      </c>
      <c r="Y1457" s="114">
        <f t="shared" si="724"/>
        <v>0</v>
      </c>
      <c r="Z1457" s="126" t="str">
        <f t="shared" si="734"/>
        <v>A+J=</v>
      </c>
      <c r="AA1457" s="119">
        <f t="shared" si="735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>
        <f t="shared" si="725"/>
        <v>45634</v>
      </c>
      <c r="B1458" s="114">
        <f t="shared" si="717"/>
        <v>516.66878769999994</v>
      </c>
      <c r="C1458" s="114">
        <f t="shared" si="731"/>
        <v>389.56735759999998</v>
      </c>
      <c r="D1458" s="115">
        <f t="shared" si="726"/>
        <v>6997.15</v>
      </c>
      <c r="E1458" s="116">
        <f t="shared" si="739"/>
        <v>7036.33</v>
      </c>
      <c r="F1458" s="117">
        <f t="shared" si="740"/>
        <v>45586</v>
      </c>
      <c r="G1458" s="118">
        <f t="shared" si="718"/>
        <v>5.5994226220676957E-3</v>
      </c>
      <c r="H1458" s="119">
        <f t="shared" si="732"/>
        <v>45646</v>
      </c>
      <c r="I1458" s="119">
        <f t="shared" si="719"/>
        <v>45646</v>
      </c>
      <c r="J1458" s="120">
        <f t="shared" si="727"/>
        <v>21</v>
      </c>
      <c r="K1458" s="120">
        <f t="shared" si="741"/>
        <v>12</v>
      </c>
      <c r="L1458" s="8">
        <f t="shared" si="728"/>
        <v>1.0031958400000001</v>
      </c>
      <c r="M1458" s="121">
        <f t="shared" si="742"/>
        <v>1.00439962</v>
      </c>
      <c r="N1458" s="121">
        <f t="shared" si="736"/>
        <v>1.3168775157244634</v>
      </c>
      <c r="O1458" s="114">
        <f t="shared" si="738"/>
        <v>1.32108604</v>
      </c>
      <c r="P1458" s="114">
        <f t="shared" si="720"/>
        <v>514.65199775999997</v>
      </c>
      <c r="Q1458" s="11">
        <f t="shared" si="733"/>
        <v>0</v>
      </c>
      <c r="R1458" s="30">
        <f t="shared" si="729"/>
        <v>0</v>
      </c>
      <c r="S1458" s="8">
        <f t="shared" si="721"/>
        <v>0</v>
      </c>
      <c r="T1458" s="123">
        <f t="shared" si="730"/>
        <v>8.5599999999999996E-2</v>
      </c>
      <c r="U1458" s="122">
        <f t="shared" si="737"/>
        <v>12</v>
      </c>
      <c r="V1458" s="122">
        <v>252</v>
      </c>
      <c r="W1458" s="121">
        <f t="shared" si="722"/>
        <v>1.003918745</v>
      </c>
      <c r="X1458" s="114">
        <f t="shared" si="723"/>
        <v>2.0167899399999998</v>
      </c>
      <c r="Y1458" s="114">
        <f t="shared" si="724"/>
        <v>0</v>
      </c>
      <c r="Z1458" s="126" t="str">
        <f t="shared" si="734"/>
        <v>A+J=</v>
      </c>
      <c r="AA1458" s="119">
        <f t="shared" si="735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>
        <f t="shared" si="725"/>
        <v>45635</v>
      </c>
      <c r="B1459" s="114">
        <f t="shared" si="717"/>
        <v>516.66878769999994</v>
      </c>
      <c r="C1459" s="114">
        <f t="shared" si="731"/>
        <v>389.56735759999998</v>
      </c>
      <c r="D1459" s="115">
        <f t="shared" si="726"/>
        <v>6997.15</v>
      </c>
      <c r="E1459" s="116">
        <f t="shared" si="739"/>
        <v>7036.33</v>
      </c>
      <c r="F1459" s="117">
        <f t="shared" si="740"/>
        <v>45586</v>
      </c>
      <c r="G1459" s="118">
        <f t="shared" si="718"/>
        <v>5.5994226220676957E-3</v>
      </c>
      <c r="H1459" s="119">
        <f t="shared" si="732"/>
        <v>45646</v>
      </c>
      <c r="I1459" s="119">
        <f t="shared" si="719"/>
        <v>45646</v>
      </c>
      <c r="J1459" s="120">
        <f t="shared" si="727"/>
        <v>21</v>
      </c>
      <c r="K1459" s="120">
        <f t="shared" si="741"/>
        <v>12</v>
      </c>
      <c r="L1459" s="8">
        <f t="shared" si="728"/>
        <v>1.0031958400000001</v>
      </c>
      <c r="M1459" s="121">
        <f t="shared" si="742"/>
        <v>1.00439962</v>
      </c>
      <c r="N1459" s="121">
        <f t="shared" si="736"/>
        <v>1.3168775157244634</v>
      </c>
      <c r="O1459" s="114">
        <f t="shared" si="738"/>
        <v>1.32108604</v>
      </c>
      <c r="P1459" s="114">
        <f t="shared" si="720"/>
        <v>514.65199775999997</v>
      </c>
      <c r="Q1459" s="11">
        <f t="shared" si="733"/>
        <v>0</v>
      </c>
      <c r="R1459" s="30">
        <f t="shared" si="729"/>
        <v>0</v>
      </c>
      <c r="S1459" s="8">
        <f t="shared" si="721"/>
        <v>0</v>
      </c>
      <c r="T1459" s="123">
        <f t="shared" si="730"/>
        <v>8.5599999999999996E-2</v>
      </c>
      <c r="U1459" s="122">
        <f t="shared" si="737"/>
        <v>12</v>
      </c>
      <c r="V1459" s="122">
        <v>252</v>
      </c>
      <c r="W1459" s="121">
        <f t="shared" si="722"/>
        <v>1.003918745</v>
      </c>
      <c r="X1459" s="114">
        <f t="shared" si="723"/>
        <v>2.0167899399999998</v>
      </c>
      <c r="Y1459" s="114">
        <f t="shared" si="724"/>
        <v>0</v>
      </c>
      <c r="Z1459" s="126" t="str">
        <f t="shared" si="734"/>
        <v>A+J=</v>
      </c>
      <c r="AA1459" s="119">
        <f t="shared" si="735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>
        <f t="shared" si="725"/>
        <v>45636</v>
      </c>
      <c r="B1460" s="114">
        <f t="shared" si="717"/>
        <v>516.97465406000003</v>
      </c>
      <c r="C1460" s="114">
        <f t="shared" si="731"/>
        <v>389.56735759999998</v>
      </c>
      <c r="D1460" s="115">
        <f t="shared" si="726"/>
        <v>6997.15</v>
      </c>
      <c r="E1460" s="116">
        <f t="shared" si="739"/>
        <v>7036.33</v>
      </c>
      <c r="F1460" s="117">
        <f t="shared" si="740"/>
        <v>45586</v>
      </c>
      <c r="G1460" s="118">
        <f t="shared" si="718"/>
        <v>5.5994226220676957E-3</v>
      </c>
      <c r="H1460" s="119">
        <f t="shared" si="732"/>
        <v>45646</v>
      </c>
      <c r="I1460" s="119">
        <f t="shared" si="719"/>
        <v>45646</v>
      </c>
      <c r="J1460" s="120">
        <f t="shared" si="727"/>
        <v>21</v>
      </c>
      <c r="K1460" s="120">
        <f t="shared" si="741"/>
        <v>13</v>
      </c>
      <c r="L1460" s="8">
        <f t="shared" si="728"/>
        <v>1.0034626200000001</v>
      </c>
      <c r="M1460" s="121">
        <f t="shared" si="742"/>
        <v>1.00439962</v>
      </c>
      <c r="N1460" s="121">
        <f t="shared" si="736"/>
        <v>1.3168775157244634</v>
      </c>
      <c r="O1460" s="114">
        <f t="shared" si="738"/>
        <v>1.32143736</v>
      </c>
      <c r="P1460" s="114">
        <f t="shared" si="720"/>
        <v>514.78886055999999</v>
      </c>
      <c r="Q1460" s="11">
        <f t="shared" si="733"/>
        <v>0</v>
      </c>
      <c r="R1460" s="30">
        <f t="shared" si="729"/>
        <v>0</v>
      </c>
      <c r="S1460" s="8">
        <f t="shared" si="721"/>
        <v>0</v>
      </c>
      <c r="T1460" s="123">
        <f t="shared" si="730"/>
        <v>8.5599999999999996E-2</v>
      </c>
      <c r="U1460" s="122">
        <f t="shared" si="737"/>
        <v>13</v>
      </c>
      <c r="V1460" s="122">
        <v>252</v>
      </c>
      <c r="W1460" s="121">
        <f t="shared" si="722"/>
        <v>1.004246</v>
      </c>
      <c r="X1460" s="114">
        <f t="shared" si="723"/>
        <v>2.1857934999999999</v>
      </c>
      <c r="Y1460" s="114">
        <f t="shared" si="724"/>
        <v>0</v>
      </c>
      <c r="Z1460" s="126" t="str">
        <f t="shared" si="734"/>
        <v>A+J=</v>
      </c>
      <c r="AA1460" s="119">
        <f t="shared" si="735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>
        <f t="shared" si="725"/>
        <v>45637</v>
      </c>
      <c r="B1461" s="114">
        <f t="shared" si="717"/>
        <v>517.28069980999999</v>
      </c>
      <c r="C1461" s="114">
        <f t="shared" si="731"/>
        <v>389.56735759999998</v>
      </c>
      <c r="D1461" s="115">
        <f t="shared" si="726"/>
        <v>6997.15</v>
      </c>
      <c r="E1461" s="116">
        <f t="shared" si="739"/>
        <v>7036.33</v>
      </c>
      <c r="F1461" s="117">
        <f t="shared" si="740"/>
        <v>45586</v>
      </c>
      <c r="G1461" s="118">
        <f t="shared" si="718"/>
        <v>5.5994226220676957E-3</v>
      </c>
      <c r="H1461" s="119">
        <f t="shared" si="732"/>
        <v>45646</v>
      </c>
      <c r="I1461" s="119">
        <f t="shared" si="719"/>
        <v>45646</v>
      </c>
      <c r="J1461" s="120">
        <f t="shared" si="727"/>
        <v>21</v>
      </c>
      <c r="K1461" s="120">
        <f t="shared" si="741"/>
        <v>14</v>
      </c>
      <c r="L1461" s="8">
        <f t="shared" si="728"/>
        <v>1.0037294699999999</v>
      </c>
      <c r="M1461" s="121">
        <f t="shared" si="742"/>
        <v>1.00439962</v>
      </c>
      <c r="N1461" s="121">
        <f t="shared" si="736"/>
        <v>1.3168775157244634</v>
      </c>
      <c r="O1461" s="114">
        <f t="shared" si="738"/>
        <v>1.3217887699999999</v>
      </c>
      <c r="P1461" s="114">
        <f t="shared" si="720"/>
        <v>514.92575842999997</v>
      </c>
      <c r="Q1461" s="11">
        <f t="shared" si="733"/>
        <v>0</v>
      </c>
      <c r="R1461" s="30">
        <f t="shared" si="729"/>
        <v>0</v>
      </c>
      <c r="S1461" s="8">
        <f t="shared" si="721"/>
        <v>0</v>
      </c>
      <c r="T1461" s="123">
        <f t="shared" si="730"/>
        <v>8.5599999999999996E-2</v>
      </c>
      <c r="U1461" s="122">
        <f t="shared" si="737"/>
        <v>14</v>
      </c>
      <c r="V1461" s="122">
        <v>252</v>
      </c>
      <c r="W1461" s="121">
        <f t="shared" si="722"/>
        <v>1.0045733610000001</v>
      </c>
      <c r="X1461" s="114">
        <f t="shared" si="723"/>
        <v>2.3549413800000001</v>
      </c>
      <c r="Y1461" s="114">
        <f t="shared" si="724"/>
        <v>0</v>
      </c>
      <c r="Z1461" s="126" t="str">
        <f t="shared" si="734"/>
        <v>A+J=</v>
      </c>
      <c r="AA1461" s="119">
        <f t="shared" si="735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>
        <f t="shared" si="725"/>
        <v>45638</v>
      </c>
      <c r="B1462" s="114">
        <f t="shared" si="717"/>
        <v>517.58692553000003</v>
      </c>
      <c r="C1462" s="114">
        <f t="shared" si="731"/>
        <v>389.56735759999998</v>
      </c>
      <c r="D1462" s="115">
        <f t="shared" si="726"/>
        <v>6997.15</v>
      </c>
      <c r="E1462" s="116">
        <f t="shared" si="739"/>
        <v>7036.33</v>
      </c>
      <c r="F1462" s="117">
        <f t="shared" si="740"/>
        <v>45586</v>
      </c>
      <c r="G1462" s="118">
        <f t="shared" si="718"/>
        <v>5.5994226220676957E-3</v>
      </c>
      <c r="H1462" s="119">
        <f t="shared" si="732"/>
        <v>45646</v>
      </c>
      <c r="I1462" s="119">
        <f t="shared" si="719"/>
        <v>45646</v>
      </c>
      <c r="J1462" s="120">
        <f t="shared" si="727"/>
        <v>21</v>
      </c>
      <c r="K1462" s="120">
        <f t="shared" si="741"/>
        <v>15</v>
      </c>
      <c r="L1462" s="8">
        <f t="shared" si="728"/>
        <v>1.00399639</v>
      </c>
      <c r="M1462" s="121">
        <f t="shared" si="742"/>
        <v>1.00439962</v>
      </c>
      <c r="N1462" s="121">
        <f t="shared" si="736"/>
        <v>1.3168775157244634</v>
      </c>
      <c r="O1462" s="114">
        <f t="shared" si="738"/>
        <v>1.32214027</v>
      </c>
      <c r="P1462" s="114">
        <f t="shared" si="720"/>
        <v>515.06269136000003</v>
      </c>
      <c r="Q1462" s="11">
        <f t="shared" si="733"/>
        <v>0</v>
      </c>
      <c r="R1462" s="30">
        <f t="shared" si="729"/>
        <v>0</v>
      </c>
      <c r="S1462" s="8">
        <f t="shared" si="721"/>
        <v>0</v>
      </c>
      <c r="T1462" s="123">
        <f t="shared" si="730"/>
        <v>8.5599999999999996E-2</v>
      </c>
      <c r="U1462" s="122">
        <f t="shared" si="737"/>
        <v>15</v>
      </c>
      <c r="V1462" s="122">
        <v>252</v>
      </c>
      <c r="W1462" s="121">
        <f t="shared" si="722"/>
        <v>1.0049008290000001</v>
      </c>
      <c r="X1462" s="114">
        <f t="shared" si="723"/>
        <v>2.5242341700000002</v>
      </c>
      <c r="Y1462" s="114">
        <f t="shared" si="724"/>
        <v>0</v>
      </c>
      <c r="Z1462" s="126" t="str">
        <f t="shared" si="734"/>
        <v>A+J=</v>
      </c>
      <c r="AA1462" s="119">
        <f t="shared" si="735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>
        <f t="shared" si="725"/>
        <v>45639</v>
      </c>
      <c r="B1463" s="114">
        <f t="shared" si="717"/>
        <v>517.89333078000004</v>
      </c>
      <c r="C1463" s="114">
        <f t="shared" si="731"/>
        <v>389.56735759999998</v>
      </c>
      <c r="D1463" s="115">
        <f t="shared" si="726"/>
        <v>6997.15</v>
      </c>
      <c r="E1463" s="116">
        <f t="shared" si="739"/>
        <v>7036.33</v>
      </c>
      <c r="F1463" s="117">
        <f t="shared" si="740"/>
        <v>45586</v>
      </c>
      <c r="G1463" s="118">
        <f t="shared" si="718"/>
        <v>5.5994226220676957E-3</v>
      </c>
      <c r="H1463" s="119">
        <f t="shared" si="732"/>
        <v>45646</v>
      </c>
      <c r="I1463" s="119">
        <f t="shared" si="719"/>
        <v>45646</v>
      </c>
      <c r="J1463" s="120">
        <f t="shared" si="727"/>
        <v>21</v>
      </c>
      <c r="K1463" s="120">
        <f t="shared" si="741"/>
        <v>16</v>
      </c>
      <c r="L1463" s="8">
        <f t="shared" si="728"/>
        <v>1.00426338</v>
      </c>
      <c r="M1463" s="121">
        <f t="shared" si="742"/>
        <v>1.00439962</v>
      </c>
      <c r="N1463" s="121">
        <f t="shared" si="736"/>
        <v>1.3168775157244634</v>
      </c>
      <c r="O1463" s="114">
        <f t="shared" si="738"/>
        <v>1.32249186</v>
      </c>
      <c r="P1463" s="114">
        <f t="shared" si="720"/>
        <v>515.19965934000004</v>
      </c>
      <c r="Q1463" s="11">
        <f t="shared" si="733"/>
        <v>0</v>
      </c>
      <c r="R1463" s="30">
        <f t="shared" si="729"/>
        <v>0</v>
      </c>
      <c r="S1463" s="8">
        <f t="shared" si="721"/>
        <v>0</v>
      </c>
      <c r="T1463" s="123">
        <f t="shared" si="730"/>
        <v>8.5599999999999996E-2</v>
      </c>
      <c r="U1463" s="122">
        <f t="shared" si="737"/>
        <v>16</v>
      </c>
      <c r="V1463" s="122">
        <v>252</v>
      </c>
      <c r="W1463" s="121">
        <f t="shared" si="722"/>
        <v>1.005228403</v>
      </c>
      <c r="X1463" s="114">
        <f t="shared" si="723"/>
        <v>2.6936714400000001</v>
      </c>
      <c r="Y1463" s="114">
        <f t="shared" si="724"/>
        <v>0</v>
      </c>
      <c r="Z1463" s="126" t="str">
        <f t="shared" si="734"/>
        <v>A+J=</v>
      </c>
      <c r="AA1463" s="119">
        <f t="shared" si="735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>
        <f t="shared" si="725"/>
        <v>45640</v>
      </c>
      <c r="B1464" s="114">
        <f t="shared" si="717"/>
        <v>518.19992452000008</v>
      </c>
      <c r="C1464" s="114">
        <f t="shared" si="731"/>
        <v>389.56735759999998</v>
      </c>
      <c r="D1464" s="115">
        <f t="shared" si="726"/>
        <v>6997.15</v>
      </c>
      <c r="E1464" s="116">
        <f t="shared" si="739"/>
        <v>7036.33</v>
      </c>
      <c r="F1464" s="117">
        <f t="shared" si="740"/>
        <v>45586</v>
      </c>
      <c r="G1464" s="118">
        <f t="shared" si="718"/>
        <v>5.5994226220676957E-3</v>
      </c>
      <c r="H1464" s="119">
        <f t="shared" si="732"/>
        <v>45646</v>
      </c>
      <c r="I1464" s="119">
        <f t="shared" si="719"/>
        <v>45646</v>
      </c>
      <c r="J1464" s="120">
        <f t="shared" si="727"/>
        <v>21</v>
      </c>
      <c r="K1464" s="120">
        <f t="shared" si="741"/>
        <v>17</v>
      </c>
      <c r="L1464" s="8">
        <f t="shared" si="728"/>
        <v>1.0045304500000001</v>
      </c>
      <c r="M1464" s="121">
        <f t="shared" si="742"/>
        <v>1.00439962</v>
      </c>
      <c r="N1464" s="121">
        <f t="shared" si="736"/>
        <v>1.3168775157244634</v>
      </c>
      <c r="O1464" s="114">
        <f t="shared" si="738"/>
        <v>1.3228435599999999</v>
      </c>
      <c r="P1464" s="114">
        <f t="shared" si="720"/>
        <v>515.33667018000006</v>
      </c>
      <c r="Q1464" s="11">
        <f t="shared" si="733"/>
        <v>0</v>
      </c>
      <c r="R1464" s="30">
        <f t="shared" si="729"/>
        <v>0</v>
      </c>
      <c r="S1464" s="8">
        <f t="shared" si="721"/>
        <v>0</v>
      </c>
      <c r="T1464" s="123">
        <f t="shared" si="730"/>
        <v>8.5599999999999996E-2</v>
      </c>
      <c r="U1464" s="122">
        <f t="shared" si="737"/>
        <v>17</v>
      </c>
      <c r="V1464" s="122">
        <v>252</v>
      </c>
      <c r="W1464" s="121">
        <f t="shared" si="722"/>
        <v>1.005556085</v>
      </c>
      <c r="X1464" s="114">
        <f t="shared" si="723"/>
        <v>2.8632543400000001</v>
      </c>
      <c r="Y1464" s="114">
        <f t="shared" si="724"/>
        <v>0</v>
      </c>
      <c r="Z1464" s="126" t="str">
        <f t="shared" si="734"/>
        <v>A+J=</v>
      </c>
      <c r="AA1464" s="119">
        <f t="shared" si="735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>
        <f t="shared" si="725"/>
        <v>45641</v>
      </c>
      <c r="B1465" s="114">
        <f t="shared" si="717"/>
        <v>518.19992452000008</v>
      </c>
      <c r="C1465" s="114">
        <f t="shared" si="731"/>
        <v>389.56735759999998</v>
      </c>
      <c r="D1465" s="115">
        <f t="shared" si="726"/>
        <v>6997.15</v>
      </c>
      <c r="E1465" s="116">
        <f t="shared" si="739"/>
        <v>7036.33</v>
      </c>
      <c r="F1465" s="117">
        <f t="shared" si="740"/>
        <v>45586</v>
      </c>
      <c r="G1465" s="118">
        <f t="shared" si="718"/>
        <v>5.5994226220676957E-3</v>
      </c>
      <c r="H1465" s="119">
        <f t="shared" si="732"/>
        <v>45646</v>
      </c>
      <c r="I1465" s="119">
        <f t="shared" si="719"/>
        <v>45646</v>
      </c>
      <c r="J1465" s="120">
        <f t="shared" si="727"/>
        <v>21</v>
      </c>
      <c r="K1465" s="120">
        <f t="shared" si="741"/>
        <v>17</v>
      </c>
      <c r="L1465" s="8">
        <f t="shared" si="728"/>
        <v>1.0045304500000001</v>
      </c>
      <c r="M1465" s="121">
        <f t="shared" si="742"/>
        <v>1.00439962</v>
      </c>
      <c r="N1465" s="121">
        <f t="shared" si="736"/>
        <v>1.3168775157244634</v>
      </c>
      <c r="O1465" s="114">
        <f t="shared" si="738"/>
        <v>1.3228435599999999</v>
      </c>
      <c r="P1465" s="114">
        <f t="shared" si="720"/>
        <v>515.33667018000006</v>
      </c>
      <c r="Q1465" s="11">
        <f t="shared" si="733"/>
        <v>0</v>
      </c>
      <c r="R1465" s="30">
        <f t="shared" si="729"/>
        <v>0</v>
      </c>
      <c r="S1465" s="8">
        <f t="shared" si="721"/>
        <v>0</v>
      </c>
      <c r="T1465" s="123">
        <f t="shared" si="730"/>
        <v>8.5599999999999996E-2</v>
      </c>
      <c r="U1465" s="122">
        <f t="shared" si="737"/>
        <v>17</v>
      </c>
      <c r="V1465" s="122">
        <v>252</v>
      </c>
      <c r="W1465" s="121">
        <f t="shared" si="722"/>
        <v>1.005556085</v>
      </c>
      <c r="X1465" s="114">
        <f t="shared" si="723"/>
        <v>2.8632543400000001</v>
      </c>
      <c r="Y1465" s="114">
        <f t="shared" si="724"/>
        <v>0</v>
      </c>
      <c r="Z1465" s="126" t="str">
        <f t="shared" si="734"/>
        <v>A+J=</v>
      </c>
      <c r="AA1465" s="119">
        <f t="shared" si="735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>
        <f t="shared" si="725"/>
        <v>45642</v>
      </c>
      <c r="B1466" s="114">
        <f t="shared" si="717"/>
        <v>518.19992452000008</v>
      </c>
      <c r="C1466" s="114">
        <f t="shared" si="731"/>
        <v>389.56735759999998</v>
      </c>
      <c r="D1466" s="115">
        <f t="shared" si="726"/>
        <v>6997.15</v>
      </c>
      <c r="E1466" s="116">
        <f t="shared" si="739"/>
        <v>7036.33</v>
      </c>
      <c r="F1466" s="117">
        <f t="shared" si="740"/>
        <v>45586</v>
      </c>
      <c r="G1466" s="118">
        <f t="shared" si="718"/>
        <v>5.5994226220676957E-3</v>
      </c>
      <c r="H1466" s="119">
        <f t="shared" si="732"/>
        <v>45646</v>
      </c>
      <c r="I1466" s="119">
        <f t="shared" si="719"/>
        <v>45646</v>
      </c>
      <c r="J1466" s="120">
        <f t="shared" si="727"/>
        <v>21</v>
      </c>
      <c r="K1466" s="120">
        <f t="shared" si="741"/>
        <v>17</v>
      </c>
      <c r="L1466" s="8">
        <f t="shared" si="728"/>
        <v>1.0045304500000001</v>
      </c>
      <c r="M1466" s="121">
        <f t="shared" si="742"/>
        <v>1.00439962</v>
      </c>
      <c r="N1466" s="121">
        <f t="shared" si="736"/>
        <v>1.3168775157244634</v>
      </c>
      <c r="O1466" s="114">
        <f t="shared" si="738"/>
        <v>1.3228435599999999</v>
      </c>
      <c r="P1466" s="114">
        <f t="shared" si="720"/>
        <v>515.33667018000006</v>
      </c>
      <c r="Q1466" s="11">
        <f t="shared" si="733"/>
        <v>0</v>
      </c>
      <c r="R1466" s="30">
        <f t="shared" si="729"/>
        <v>0</v>
      </c>
      <c r="S1466" s="8">
        <f t="shared" si="721"/>
        <v>0</v>
      </c>
      <c r="T1466" s="123">
        <f t="shared" si="730"/>
        <v>8.5599999999999996E-2</v>
      </c>
      <c r="U1466" s="122">
        <f t="shared" si="737"/>
        <v>17</v>
      </c>
      <c r="V1466" s="122">
        <v>252</v>
      </c>
      <c r="W1466" s="121">
        <f t="shared" si="722"/>
        <v>1.005556085</v>
      </c>
      <c r="X1466" s="114">
        <f t="shared" si="723"/>
        <v>2.8632543400000001</v>
      </c>
      <c r="Y1466" s="114">
        <f t="shared" si="724"/>
        <v>0</v>
      </c>
      <c r="Z1466" s="126" t="str">
        <f t="shared" si="734"/>
        <v>A+J=</v>
      </c>
      <c r="AA1466" s="119">
        <f t="shared" si="735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>
        <f t="shared" si="725"/>
        <v>45643</v>
      </c>
      <c r="B1467" s="114">
        <f t="shared" si="717"/>
        <v>518.50669404000007</v>
      </c>
      <c r="C1467" s="114">
        <f t="shared" si="731"/>
        <v>389.56735759999998</v>
      </c>
      <c r="D1467" s="115">
        <f t="shared" si="726"/>
        <v>6997.15</v>
      </c>
      <c r="E1467" s="116">
        <f t="shared" si="739"/>
        <v>7036.33</v>
      </c>
      <c r="F1467" s="117">
        <f t="shared" si="740"/>
        <v>45586</v>
      </c>
      <c r="G1467" s="118">
        <f t="shared" si="718"/>
        <v>5.5994226220676957E-3</v>
      </c>
      <c r="H1467" s="119">
        <f t="shared" si="732"/>
        <v>45646</v>
      </c>
      <c r="I1467" s="119">
        <f t="shared" si="719"/>
        <v>45646</v>
      </c>
      <c r="J1467" s="120">
        <f t="shared" si="727"/>
        <v>21</v>
      </c>
      <c r="K1467" s="120">
        <f t="shared" si="741"/>
        <v>18</v>
      </c>
      <c r="L1467" s="8">
        <f t="shared" si="728"/>
        <v>1.00479758</v>
      </c>
      <c r="M1467" s="121">
        <f t="shared" si="742"/>
        <v>1.00439962</v>
      </c>
      <c r="N1467" s="121">
        <f t="shared" si="736"/>
        <v>1.3168775157244634</v>
      </c>
      <c r="O1467" s="114">
        <f t="shared" si="738"/>
        <v>1.3231953400000001</v>
      </c>
      <c r="P1467" s="114">
        <f t="shared" si="720"/>
        <v>515.47371219000001</v>
      </c>
      <c r="Q1467" s="11">
        <f t="shared" si="733"/>
        <v>0</v>
      </c>
      <c r="R1467" s="30">
        <f t="shared" si="729"/>
        <v>0</v>
      </c>
      <c r="S1467" s="8">
        <f t="shared" si="721"/>
        <v>0</v>
      </c>
      <c r="T1467" s="123">
        <f t="shared" si="730"/>
        <v>8.5599999999999996E-2</v>
      </c>
      <c r="U1467" s="122">
        <f t="shared" si="737"/>
        <v>18</v>
      </c>
      <c r="V1467" s="122">
        <v>252</v>
      </c>
      <c r="W1467" s="121">
        <f t="shared" si="722"/>
        <v>1.0058838729999999</v>
      </c>
      <c r="X1467" s="114">
        <f t="shared" si="723"/>
        <v>3.0329818500000001</v>
      </c>
      <c r="Y1467" s="114">
        <f t="shared" si="724"/>
        <v>0</v>
      </c>
      <c r="Z1467" s="126" t="str">
        <f t="shared" si="734"/>
        <v>A+J=</v>
      </c>
      <c r="AA1467" s="119">
        <f t="shared" si="735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>
        <f t="shared" si="725"/>
        <v>45644</v>
      </c>
      <c r="B1468" s="114">
        <f t="shared" si="717"/>
        <v>518.81364776999999</v>
      </c>
      <c r="C1468" s="114">
        <f t="shared" si="731"/>
        <v>389.56735759999998</v>
      </c>
      <c r="D1468" s="115">
        <f t="shared" si="726"/>
        <v>6997.15</v>
      </c>
      <c r="E1468" s="116">
        <f t="shared" si="739"/>
        <v>7036.33</v>
      </c>
      <c r="F1468" s="117">
        <f t="shared" si="740"/>
        <v>45586</v>
      </c>
      <c r="G1468" s="118">
        <f t="shared" si="718"/>
        <v>5.5994226220676957E-3</v>
      </c>
      <c r="H1468" s="119">
        <f t="shared" si="732"/>
        <v>45646</v>
      </c>
      <c r="I1468" s="119">
        <f t="shared" si="719"/>
        <v>45646</v>
      </c>
      <c r="J1468" s="120">
        <f t="shared" si="727"/>
        <v>21</v>
      </c>
      <c r="K1468" s="120">
        <f t="shared" si="741"/>
        <v>19</v>
      </c>
      <c r="L1468" s="8">
        <f t="shared" si="728"/>
        <v>1.00506479</v>
      </c>
      <c r="M1468" s="121">
        <f t="shared" si="742"/>
        <v>1.00439962</v>
      </c>
      <c r="N1468" s="121">
        <f t="shared" si="736"/>
        <v>1.3168775157244634</v>
      </c>
      <c r="O1468" s="114">
        <f t="shared" si="738"/>
        <v>1.32354722</v>
      </c>
      <c r="P1468" s="114">
        <f t="shared" si="720"/>
        <v>515.61079314999995</v>
      </c>
      <c r="Q1468" s="11">
        <f t="shared" si="733"/>
        <v>0</v>
      </c>
      <c r="R1468" s="30">
        <f t="shared" si="729"/>
        <v>0</v>
      </c>
      <c r="S1468" s="8">
        <f t="shared" si="721"/>
        <v>0</v>
      </c>
      <c r="T1468" s="123">
        <f t="shared" si="730"/>
        <v>8.5599999999999996E-2</v>
      </c>
      <c r="U1468" s="122">
        <f t="shared" si="737"/>
        <v>19</v>
      </c>
      <c r="V1468" s="122">
        <v>252</v>
      </c>
      <c r="W1468" s="121">
        <f t="shared" si="722"/>
        <v>1.006211768</v>
      </c>
      <c r="X1468" s="114">
        <f t="shared" si="723"/>
        <v>3.2028546200000001</v>
      </c>
      <c r="Y1468" s="114">
        <f t="shared" si="724"/>
        <v>0</v>
      </c>
      <c r="Z1468" s="126" t="str">
        <f t="shared" si="734"/>
        <v>A+J=</v>
      </c>
      <c r="AA1468" s="119">
        <f t="shared" si="735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>
        <f t="shared" si="725"/>
        <v>45645</v>
      </c>
      <c r="B1469" s="114">
        <f t="shared" si="717"/>
        <v>519.12078186999997</v>
      </c>
      <c r="C1469" s="114">
        <f t="shared" si="731"/>
        <v>389.56735759999998</v>
      </c>
      <c r="D1469" s="115">
        <f t="shared" si="726"/>
        <v>6997.15</v>
      </c>
      <c r="E1469" s="116">
        <f t="shared" si="739"/>
        <v>7036.33</v>
      </c>
      <c r="F1469" s="117">
        <f t="shared" si="740"/>
        <v>45586</v>
      </c>
      <c r="G1469" s="118">
        <f t="shared" si="718"/>
        <v>5.5994226220676957E-3</v>
      </c>
      <c r="H1469" s="119">
        <f t="shared" si="732"/>
        <v>45646</v>
      </c>
      <c r="I1469" s="119">
        <f t="shared" si="719"/>
        <v>45646</v>
      </c>
      <c r="J1469" s="120">
        <f t="shared" si="727"/>
        <v>21</v>
      </c>
      <c r="K1469" s="120">
        <f t="shared" si="741"/>
        <v>20</v>
      </c>
      <c r="L1469" s="8">
        <f t="shared" si="728"/>
        <v>1.0053320699999999</v>
      </c>
      <c r="M1469" s="121">
        <f t="shared" si="742"/>
        <v>1.00439962</v>
      </c>
      <c r="N1469" s="121">
        <f t="shared" si="736"/>
        <v>1.3168775157244634</v>
      </c>
      <c r="O1469" s="114">
        <f t="shared" si="738"/>
        <v>1.3238991899999999</v>
      </c>
      <c r="P1469" s="114">
        <f t="shared" si="720"/>
        <v>515.74790916999996</v>
      </c>
      <c r="Q1469" s="11">
        <f t="shared" si="733"/>
        <v>0</v>
      </c>
      <c r="R1469" s="30">
        <f t="shared" si="729"/>
        <v>0</v>
      </c>
      <c r="S1469" s="8">
        <f t="shared" si="721"/>
        <v>0</v>
      </c>
      <c r="T1469" s="123">
        <f t="shared" si="730"/>
        <v>8.5599999999999996E-2</v>
      </c>
      <c r="U1469" s="122">
        <f t="shared" si="737"/>
        <v>20</v>
      </c>
      <c r="V1469" s="122">
        <v>252</v>
      </c>
      <c r="W1469" s="121">
        <f t="shared" si="722"/>
        <v>1.0065397700000001</v>
      </c>
      <c r="X1469" s="114">
        <f t="shared" si="723"/>
        <v>3.3728726999999998</v>
      </c>
      <c r="Y1469" s="114">
        <f t="shared" si="724"/>
        <v>0</v>
      </c>
      <c r="Z1469" s="126" t="str">
        <f t="shared" si="734"/>
        <v>A+J=</v>
      </c>
      <c r="AA1469" s="119">
        <f t="shared" si="735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>
        <f t="shared" si="725"/>
        <v>45646</v>
      </c>
      <c r="B1470" s="114">
        <f t="shared" si="717"/>
        <v>519.4281003399999</v>
      </c>
      <c r="C1470" s="114">
        <f t="shared" si="731"/>
        <v>389.56735759999998</v>
      </c>
      <c r="D1470" s="115">
        <f t="shared" si="726"/>
        <v>6997.15</v>
      </c>
      <c r="E1470" s="116">
        <f t="shared" si="739"/>
        <v>7036.33</v>
      </c>
      <c r="F1470" s="117">
        <f t="shared" si="740"/>
        <v>45586</v>
      </c>
      <c r="G1470" s="118">
        <f t="shared" si="718"/>
        <v>5.5994226220676957E-3</v>
      </c>
      <c r="H1470" s="119">
        <f t="shared" si="732"/>
        <v>45677</v>
      </c>
      <c r="I1470" s="119">
        <f t="shared" si="719"/>
        <v>45646</v>
      </c>
      <c r="J1470" s="120">
        <f t="shared" si="727"/>
        <v>21</v>
      </c>
      <c r="K1470" s="120">
        <f t="shared" si="741"/>
        <v>21</v>
      </c>
      <c r="L1470" s="8">
        <f t="shared" si="728"/>
        <v>1.00559942</v>
      </c>
      <c r="M1470" s="121">
        <f t="shared" si="742"/>
        <v>1.00439962</v>
      </c>
      <c r="N1470" s="121">
        <f t="shared" si="736"/>
        <v>1.3168775157244634</v>
      </c>
      <c r="O1470" s="114">
        <f t="shared" si="738"/>
        <v>1.32425126</v>
      </c>
      <c r="P1470" s="114">
        <f t="shared" si="720"/>
        <v>515.88506414999995</v>
      </c>
      <c r="Q1470" s="11">
        <f t="shared" si="733"/>
        <v>48</v>
      </c>
      <c r="R1470" s="30">
        <f t="shared" si="729"/>
        <v>7.3528999999999997E-2</v>
      </c>
      <c r="S1470" s="8">
        <f t="shared" si="721"/>
        <v>37.932512879999997</v>
      </c>
      <c r="T1470" s="123">
        <f t="shared" si="730"/>
        <v>8.5599999999999996E-2</v>
      </c>
      <c r="U1470" s="122">
        <f t="shared" si="737"/>
        <v>21</v>
      </c>
      <c r="V1470" s="122">
        <v>252</v>
      </c>
      <c r="W1470" s="121">
        <f t="shared" si="722"/>
        <v>1.0068678790000001</v>
      </c>
      <c r="X1470" s="114">
        <f t="shared" si="723"/>
        <v>3.54303619</v>
      </c>
      <c r="Y1470" s="114">
        <f t="shared" si="724"/>
        <v>41.47554907</v>
      </c>
      <c r="Z1470" s="126" t="str">
        <f t="shared" si="734"/>
        <v>A+J=</v>
      </c>
      <c r="AA1470" s="119">
        <f t="shared" si="735"/>
        <v>45646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>
        <f t="shared" si="725"/>
        <v>45647</v>
      </c>
      <c r="B1471" s="114">
        <f t="shared" si="717"/>
        <v>478.20630310000001</v>
      </c>
      <c r="C1471" s="114">
        <f t="shared" si="731"/>
        <v>360.92285937000003</v>
      </c>
      <c r="D1471" s="115">
        <f t="shared" si="726"/>
        <v>7036.33</v>
      </c>
      <c r="E1471" s="116">
        <f t="shared" si="739"/>
        <v>7063.77</v>
      </c>
      <c r="F1471" s="117">
        <f t="shared" si="740"/>
        <v>45616</v>
      </c>
      <c r="G1471" s="118">
        <f t="shared" si="718"/>
        <v>3.8997602443320289E-3</v>
      </c>
      <c r="H1471" s="119">
        <f t="shared" si="732"/>
        <v>45677</v>
      </c>
      <c r="I1471" s="119">
        <f t="shared" si="719"/>
        <v>45677</v>
      </c>
      <c r="J1471" s="120">
        <f t="shared" si="727"/>
        <v>19</v>
      </c>
      <c r="K1471" s="120">
        <f t="shared" si="741"/>
        <v>1</v>
      </c>
      <c r="L1471" s="8">
        <f t="shared" si="728"/>
        <v>1.0002048699999999</v>
      </c>
      <c r="M1471" s="121">
        <f t="shared" si="742"/>
        <v>1.00559942</v>
      </c>
      <c r="N1471" s="121">
        <f t="shared" si="736"/>
        <v>1.3242512660235612</v>
      </c>
      <c r="O1471" s="114">
        <f t="shared" si="738"/>
        <v>1.3245225599999999</v>
      </c>
      <c r="P1471" s="114">
        <f t="shared" si="720"/>
        <v>478.05046965000003</v>
      </c>
      <c r="Q1471" s="11">
        <f t="shared" si="733"/>
        <v>0</v>
      </c>
      <c r="R1471" s="30">
        <f t="shared" si="729"/>
        <v>0</v>
      </c>
      <c r="S1471" s="8">
        <f t="shared" si="721"/>
        <v>0</v>
      </c>
      <c r="T1471" s="123">
        <f t="shared" si="730"/>
        <v>8.5599999999999996E-2</v>
      </c>
      <c r="U1471" s="122">
        <f t="shared" si="737"/>
        <v>1</v>
      </c>
      <c r="V1471" s="122">
        <v>252</v>
      </c>
      <c r="W1471" s="121">
        <f t="shared" si="722"/>
        <v>1.0003259769999999</v>
      </c>
      <c r="X1471" s="114">
        <f t="shared" si="723"/>
        <v>0.15583345000000001</v>
      </c>
      <c r="Y1471" s="114">
        <f t="shared" si="724"/>
        <v>0</v>
      </c>
      <c r="Z1471" s="126" t="str">
        <f t="shared" si="734"/>
        <v>A+J=</v>
      </c>
      <c r="AA1471" s="119">
        <f t="shared" si="735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>
        <f t="shared" si="725"/>
        <v>45648</v>
      </c>
      <c r="B1472" s="114">
        <f t="shared" si="717"/>
        <v>478.20630310000001</v>
      </c>
      <c r="C1472" s="114">
        <f t="shared" si="731"/>
        <v>360.92285937000003</v>
      </c>
      <c r="D1472" s="115">
        <f t="shared" si="726"/>
        <v>7036.33</v>
      </c>
      <c r="E1472" s="116">
        <f t="shared" si="739"/>
        <v>7063.77</v>
      </c>
      <c r="F1472" s="117">
        <f t="shared" si="740"/>
        <v>45616</v>
      </c>
      <c r="G1472" s="118">
        <f t="shared" si="718"/>
        <v>3.8997602443320289E-3</v>
      </c>
      <c r="H1472" s="119">
        <f t="shared" si="732"/>
        <v>45677</v>
      </c>
      <c r="I1472" s="119">
        <f t="shared" si="719"/>
        <v>45677</v>
      </c>
      <c r="J1472" s="120">
        <f t="shared" si="727"/>
        <v>19</v>
      </c>
      <c r="K1472" s="120">
        <f t="shared" si="741"/>
        <v>1</v>
      </c>
      <c r="L1472" s="8">
        <f t="shared" si="728"/>
        <v>1.0002048699999999</v>
      </c>
      <c r="M1472" s="121">
        <f t="shared" si="742"/>
        <v>1.00559942</v>
      </c>
      <c r="N1472" s="121">
        <f t="shared" si="736"/>
        <v>1.3242512660235612</v>
      </c>
      <c r="O1472" s="114">
        <f t="shared" si="738"/>
        <v>1.3245225599999999</v>
      </c>
      <c r="P1472" s="114">
        <f t="shared" si="720"/>
        <v>478.05046965000003</v>
      </c>
      <c r="Q1472" s="11">
        <f t="shared" si="733"/>
        <v>0</v>
      </c>
      <c r="R1472" s="30">
        <f t="shared" si="729"/>
        <v>0</v>
      </c>
      <c r="S1472" s="8">
        <f t="shared" si="721"/>
        <v>0</v>
      </c>
      <c r="T1472" s="123">
        <f t="shared" si="730"/>
        <v>8.5599999999999996E-2</v>
      </c>
      <c r="U1472" s="122">
        <f t="shared" si="737"/>
        <v>1</v>
      </c>
      <c r="V1472" s="122">
        <v>252</v>
      </c>
      <c r="W1472" s="121">
        <f t="shared" si="722"/>
        <v>1.0003259769999999</v>
      </c>
      <c r="X1472" s="114">
        <f t="shared" si="723"/>
        <v>0.15583345000000001</v>
      </c>
      <c r="Y1472" s="114">
        <f t="shared" si="724"/>
        <v>0</v>
      </c>
      <c r="Z1472" s="126" t="str">
        <f t="shared" si="734"/>
        <v>A+J=</v>
      </c>
      <c r="AA1472" s="119">
        <f t="shared" si="735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>
        <f t="shared" si="725"/>
        <v>45649</v>
      </c>
      <c r="B1473" s="114">
        <f t="shared" si="717"/>
        <v>478.20630310000001</v>
      </c>
      <c r="C1473" s="114">
        <f t="shared" si="731"/>
        <v>360.92285937000003</v>
      </c>
      <c r="D1473" s="115">
        <f t="shared" si="726"/>
        <v>7036.33</v>
      </c>
      <c r="E1473" s="116">
        <f t="shared" si="739"/>
        <v>7063.77</v>
      </c>
      <c r="F1473" s="117">
        <f t="shared" si="740"/>
        <v>45616</v>
      </c>
      <c r="G1473" s="118">
        <f t="shared" si="718"/>
        <v>3.8997602443320289E-3</v>
      </c>
      <c r="H1473" s="119">
        <f t="shared" si="732"/>
        <v>45677</v>
      </c>
      <c r="I1473" s="119">
        <f t="shared" si="719"/>
        <v>45677</v>
      </c>
      <c r="J1473" s="120">
        <f t="shared" si="727"/>
        <v>19</v>
      </c>
      <c r="K1473" s="120">
        <f t="shared" si="741"/>
        <v>1</v>
      </c>
      <c r="L1473" s="8">
        <f t="shared" si="728"/>
        <v>1.0002048699999999</v>
      </c>
      <c r="M1473" s="121">
        <f t="shared" si="742"/>
        <v>1.00559942</v>
      </c>
      <c r="N1473" s="121">
        <f t="shared" si="736"/>
        <v>1.3242512660235612</v>
      </c>
      <c r="O1473" s="114">
        <f t="shared" si="738"/>
        <v>1.3245225599999999</v>
      </c>
      <c r="P1473" s="114">
        <f t="shared" si="720"/>
        <v>478.05046965000003</v>
      </c>
      <c r="Q1473" s="11">
        <f t="shared" si="733"/>
        <v>0</v>
      </c>
      <c r="R1473" s="30">
        <f t="shared" si="729"/>
        <v>0</v>
      </c>
      <c r="S1473" s="8">
        <f t="shared" si="721"/>
        <v>0</v>
      </c>
      <c r="T1473" s="123">
        <f t="shared" si="730"/>
        <v>8.5599999999999996E-2</v>
      </c>
      <c r="U1473" s="122">
        <f t="shared" si="737"/>
        <v>1</v>
      </c>
      <c r="V1473" s="122">
        <v>252</v>
      </c>
      <c r="W1473" s="121">
        <f t="shared" si="722"/>
        <v>1.0003259769999999</v>
      </c>
      <c r="X1473" s="114">
        <f t="shared" si="723"/>
        <v>0.15583345000000001</v>
      </c>
      <c r="Y1473" s="114">
        <f t="shared" si="724"/>
        <v>0</v>
      </c>
      <c r="Z1473" s="126" t="str">
        <f t="shared" si="734"/>
        <v>A+J=</v>
      </c>
      <c r="AA1473" s="119">
        <f t="shared" si="735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>
        <f t="shared" si="725"/>
        <v>45650</v>
      </c>
      <c r="B1474" s="114">
        <f t="shared" si="717"/>
        <v>478.46018751000003</v>
      </c>
      <c r="C1474" s="114">
        <f t="shared" si="731"/>
        <v>360.92285937000003</v>
      </c>
      <c r="D1474" s="115">
        <f t="shared" si="726"/>
        <v>7036.33</v>
      </c>
      <c r="E1474" s="116">
        <f t="shared" si="739"/>
        <v>7063.77</v>
      </c>
      <c r="F1474" s="117">
        <f t="shared" si="740"/>
        <v>45616</v>
      </c>
      <c r="G1474" s="118">
        <f t="shared" si="718"/>
        <v>3.8997602443320289E-3</v>
      </c>
      <c r="H1474" s="119">
        <f t="shared" si="732"/>
        <v>45677</v>
      </c>
      <c r="I1474" s="119">
        <f t="shared" si="719"/>
        <v>45677</v>
      </c>
      <c r="J1474" s="120">
        <f t="shared" si="727"/>
        <v>19</v>
      </c>
      <c r="K1474" s="120">
        <f t="shared" si="741"/>
        <v>2</v>
      </c>
      <c r="L1474" s="8">
        <f t="shared" si="728"/>
        <v>1.00040978</v>
      </c>
      <c r="M1474" s="121">
        <f t="shared" si="742"/>
        <v>1.00559942</v>
      </c>
      <c r="N1474" s="121">
        <f t="shared" si="736"/>
        <v>1.3242512660235612</v>
      </c>
      <c r="O1474" s="114">
        <f t="shared" si="738"/>
        <v>1.3247939099999999</v>
      </c>
      <c r="P1474" s="114">
        <f t="shared" si="720"/>
        <v>478.14840607000002</v>
      </c>
      <c r="Q1474" s="11">
        <f t="shared" si="733"/>
        <v>0</v>
      </c>
      <c r="R1474" s="30">
        <f t="shared" si="729"/>
        <v>0</v>
      </c>
      <c r="S1474" s="8">
        <f t="shared" si="721"/>
        <v>0</v>
      </c>
      <c r="T1474" s="123">
        <f t="shared" si="730"/>
        <v>8.5599999999999996E-2</v>
      </c>
      <c r="U1474" s="122">
        <f t="shared" si="737"/>
        <v>2</v>
      </c>
      <c r="V1474" s="122">
        <v>252</v>
      </c>
      <c r="W1474" s="121">
        <f t="shared" si="722"/>
        <v>1.00065206</v>
      </c>
      <c r="X1474" s="114">
        <f t="shared" si="723"/>
        <v>0.31178144000000002</v>
      </c>
      <c r="Y1474" s="114">
        <f t="shared" si="724"/>
        <v>0</v>
      </c>
      <c r="Z1474" s="126" t="str">
        <f t="shared" si="734"/>
        <v>A+J=</v>
      </c>
      <c r="AA1474" s="119">
        <f t="shared" si="735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>
        <f t="shared" si="725"/>
        <v>45651</v>
      </c>
      <c r="B1475" s="114">
        <f t="shared" si="717"/>
        <v>478.71421225</v>
      </c>
      <c r="C1475" s="114">
        <f t="shared" si="731"/>
        <v>360.92285937000003</v>
      </c>
      <c r="D1475" s="115">
        <f t="shared" si="726"/>
        <v>7036.33</v>
      </c>
      <c r="E1475" s="116">
        <f t="shared" si="739"/>
        <v>7063.77</v>
      </c>
      <c r="F1475" s="117">
        <f t="shared" si="740"/>
        <v>45616</v>
      </c>
      <c r="G1475" s="118">
        <f t="shared" si="718"/>
        <v>3.8997602443320289E-3</v>
      </c>
      <c r="H1475" s="119">
        <f t="shared" si="732"/>
        <v>45677</v>
      </c>
      <c r="I1475" s="119">
        <f t="shared" si="719"/>
        <v>45677</v>
      </c>
      <c r="J1475" s="120">
        <f t="shared" si="727"/>
        <v>19</v>
      </c>
      <c r="K1475" s="120">
        <f t="shared" si="741"/>
        <v>3</v>
      </c>
      <c r="L1475" s="8">
        <f t="shared" si="728"/>
        <v>1.0006147400000001</v>
      </c>
      <c r="M1475" s="121">
        <f t="shared" si="742"/>
        <v>1.00559942</v>
      </c>
      <c r="N1475" s="121">
        <f t="shared" si="736"/>
        <v>1.3242512660235612</v>
      </c>
      <c r="O1475" s="114">
        <f t="shared" si="738"/>
        <v>1.3250653299999999</v>
      </c>
      <c r="P1475" s="114">
        <f t="shared" si="720"/>
        <v>478.24636774999999</v>
      </c>
      <c r="Q1475" s="11">
        <f t="shared" si="733"/>
        <v>0</v>
      </c>
      <c r="R1475" s="30">
        <f t="shared" si="729"/>
        <v>0</v>
      </c>
      <c r="S1475" s="8">
        <f t="shared" si="721"/>
        <v>0</v>
      </c>
      <c r="T1475" s="123">
        <f t="shared" si="730"/>
        <v>8.5599999999999996E-2</v>
      </c>
      <c r="U1475" s="122">
        <f t="shared" si="737"/>
        <v>3</v>
      </c>
      <c r="V1475" s="122">
        <v>252</v>
      </c>
      <c r="W1475" s="121">
        <f t="shared" si="722"/>
        <v>1.00097825</v>
      </c>
      <c r="X1475" s="114">
        <f t="shared" si="723"/>
        <v>0.4678445</v>
      </c>
      <c r="Y1475" s="114">
        <f t="shared" si="724"/>
        <v>0</v>
      </c>
      <c r="Z1475" s="126" t="str">
        <f t="shared" si="734"/>
        <v>A+J=</v>
      </c>
      <c r="AA1475" s="119">
        <f t="shared" si="735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>
        <f t="shared" si="725"/>
        <v>45652</v>
      </c>
      <c r="B1476" s="114">
        <f t="shared" si="717"/>
        <v>478.71421225</v>
      </c>
      <c r="C1476" s="114">
        <f t="shared" si="731"/>
        <v>360.92285937000003</v>
      </c>
      <c r="D1476" s="115">
        <f t="shared" si="726"/>
        <v>7036.33</v>
      </c>
      <c r="E1476" s="116">
        <f t="shared" si="739"/>
        <v>7063.77</v>
      </c>
      <c r="F1476" s="117">
        <f t="shared" si="740"/>
        <v>45616</v>
      </c>
      <c r="G1476" s="118">
        <f t="shared" si="718"/>
        <v>3.8997602443320289E-3</v>
      </c>
      <c r="H1476" s="119">
        <f t="shared" si="732"/>
        <v>45677</v>
      </c>
      <c r="I1476" s="119">
        <f t="shared" si="719"/>
        <v>45677</v>
      </c>
      <c r="J1476" s="120">
        <f t="shared" si="727"/>
        <v>19</v>
      </c>
      <c r="K1476" s="120">
        <f t="shared" si="741"/>
        <v>3</v>
      </c>
      <c r="L1476" s="8">
        <f t="shared" si="728"/>
        <v>1.0006147400000001</v>
      </c>
      <c r="M1476" s="121">
        <f t="shared" si="742"/>
        <v>1.00559942</v>
      </c>
      <c r="N1476" s="121">
        <f t="shared" si="736"/>
        <v>1.3242512660235612</v>
      </c>
      <c r="O1476" s="114">
        <f t="shared" si="738"/>
        <v>1.3250653299999999</v>
      </c>
      <c r="P1476" s="114">
        <f t="shared" si="720"/>
        <v>478.24636774999999</v>
      </c>
      <c r="Q1476" s="11">
        <f t="shared" si="733"/>
        <v>0</v>
      </c>
      <c r="R1476" s="30">
        <f t="shared" si="729"/>
        <v>0</v>
      </c>
      <c r="S1476" s="8">
        <f t="shared" si="721"/>
        <v>0</v>
      </c>
      <c r="T1476" s="123">
        <f t="shared" si="730"/>
        <v>8.5599999999999996E-2</v>
      </c>
      <c r="U1476" s="122">
        <f t="shared" si="737"/>
        <v>3</v>
      </c>
      <c r="V1476" s="122">
        <v>252</v>
      </c>
      <c r="W1476" s="121">
        <f t="shared" si="722"/>
        <v>1.00097825</v>
      </c>
      <c r="X1476" s="114">
        <f t="shared" si="723"/>
        <v>0.4678445</v>
      </c>
      <c r="Y1476" s="114">
        <f t="shared" si="724"/>
        <v>0</v>
      </c>
      <c r="Z1476" s="126" t="str">
        <f t="shared" si="734"/>
        <v>A+J=</v>
      </c>
      <c r="AA1476" s="119">
        <f t="shared" si="735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>
        <f t="shared" si="725"/>
        <v>45653</v>
      </c>
      <c r="B1477" s="114">
        <f t="shared" si="717"/>
        <v>478.96836968000002</v>
      </c>
      <c r="C1477" s="114">
        <f t="shared" si="731"/>
        <v>360.92285937000003</v>
      </c>
      <c r="D1477" s="115">
        <f t="shared" si="726"/>
        <v>7036.33</v>
      </c>
      <c r="E1477" s="116">
        <f t="shared" si="739"/>
        <v>7063.77</v>
      </c>
      <c r="F1477" s="117">
        <f t="shared" si="740"/>
        <v>45616</v>
      </c>
      <c r="G1477" s="118">
        <f t="shared" si="718"/>
        <v>3.8997602443320289E-3</v>
      </c>
      <c r="H1477" s="119">
        <f t="shared" si="732"/>
        <v>45677</v>
      </c>
      <c r="I1477" s="119">
        <f t="shared" si="719"/>
        <v>45677</v>
      </c>
      <c r="J1477" s="120">
        <f t="shared" si="727"/>
        <v>19</v>
      </c>
      <c r="K1477" s="120">
        <f t="shared" si="741"/>
        <v>4</v>
      </c>
      <c r="L1477" s="8">
        <f t="shared" si="728"/>
        <v>1.0008197400000001</v>
      </c>
      <c r="M1477" s="121">
        <f t="shared" si="742"/>
        <v>1.00559942</v>
      </c>
      <c r="N1477" s="121">
        <f t="shared" si="736"/>
        <v>1.3242512660235612</v>
      </c>
      <c r="O1477" s="114">
        <f t="shared" si="738"/>
        <v>1.3253368000000001</v>
      </c>
      <c r="P1477" s="114">
        <f t="shared" si="720"/>
        <v>478.34434748000001</v>
      </c>
      <c r="Q1477" s="11">
        <f t="shared" si="733"/>
        <v>0</v>
      </c>
      <c r="R1477" s="30">
        <f t="shared" si="729"/>
        <v>0</v>
      </c>
      <c r="S1477" s="8">
        <f t="shared" si="721"/>
        <v>0</v>
      </c>
      <c r="T1477" s="123">
        <f t="shared" si="730"/>
        <v>8.5599999999999996E-2</v>
      </c>
      <c r="U1477" s="122">
        <f t="shared" si="737"/>
        <v>4</v>
      </c>
      <c r="V1477" s="122">
        <v>252</v>
      </c>
      <c r="W1477" s="121">
        <f t="shared" si="722"/>
        <v>1.0013045460000001</v>
      </c>
      <c r="X1477" s="114">
        <f t="shared" si="723"/>
        <v>0.62402219999999997</v>
      </c>
      <c r="Y1477" s="114">
        <f t="shared" si="724"/>
        <v>0</v>
      </c>
      <c r="Z1477" s="126" t="str">
        <f t="shared" si="734"/>
        <v>A+J=</v>
      </c>
      <c r="AA1477" s="119">
        <f t="shared" si="735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>
        <f t="shared" si="725"/>
        <v>45654</v>
      </c>
      <c r="B1478" s="114">
        <f t="shared" si="717"/>
        <v>479.22266344999997</v>
      </c>
      <c r="C1478" s="114">
        <f t="shared" si="731"/>
        <v>360.92285937000003</v>
      </c>
      <c r="D1478" s="115">
        <f t="shared" si="726"/>
        <v>7036.33</v>
      </c>
      <c r="E1478" s="116">
        <f t="shared" si="739"/>
        <v>7063.77</v>
      </c>
      <c r="F1478" s="117">
        <f t="shared" si="740"/>
        <v>45616</v>
      </c>
      <c r="G1478" s="118">
        <f t="shared" si="718"/>
        <v>3.8997602443320289E-3</v>
      </c>
      <c r="H1478" s="119">
        <f t="shared" si="732"/>
        <v>45677</v>
      </c>
      <c r="I1478" s="119">
        <f t="shared" si="719"/>
        <v>45677</v>
      </c>
      <c r="J1478" s="120">
        <f t="shared" si="727"/>
        <v>19</v>
      </c>
      <c r="K1478" s="120">
        <f t="shared" si="741"/>
        <v>5</v>
      </c>
      <c r="L1478" s="8">
        <f t="shared" si="728"/>
        <v>1.0010247800000001</v>
      </c>
      <c r="M1478" s="121">
        <f t="shared" si="742"/>
        <v>1.00559942</v>
      </c>
      <c r="N1478" s="121">
        <f t="shared" si="736"/>
        <v>1.3242512660235612</v>
      </c>
      <c r="O1478" s="114">
        <f t="shared" si="738"/>
        <v>1.3256083299999999</v>
      </c>
      <c r="P1478" s="114">
        <f t="shared" si="720"/>
        <v>478.44234885999998</v>
      </c>
      <c r="Q1478" s="11">
        <f t="shared" si="733"/>
        <v>0</v>
      </c>
      <c r="R1478" s="30">
        <f t="shared" si="729"/>
        <v>0</v>
      </c>
      <c r="S1478" s="8">
        <f t="shared" si="721"/>
        <v>0</v>
      </c>
      <c r="T1478" s="123">
        <f t="shared" si="730"/>
        <v>8.5599999999999996E-2</v>
      </c>
      <c r="U1478" s="122">
        <f t="shared" si="737"/>
        <v>5</v>
      </c>
      <c r="V1478" s="122">
        <v>252</v>
      </c>
      <c r="W1478" s="121">
        <f t="shared" si="722"/>
        <v>1.0016309480000001</v>
      </c>
      <c r="X1478" s="114">
        <f t="shared" si="723"/>
        <v>0.78031459000000003</v>
      </c>
      <c r="Y1478" s="114">
        <f t="shared" si="724"/>
        <v>0</v>
      </c>
      <c r="Z1478" s="126" t="str">
        <f t="shared" si="734"/>
        <v>A+J=</v>
      </c>
      <c r="AA1478" s="119">
        <f t="shared" si="735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>
        <f t="shared" si="725"/>
        <v>45655</v>
      </c>
      <c r="B1479" s="114">
        <f t="shared" si="717"/>
        <v>479.22266344999997</v>
      </c>
      <c r="C1479" s="114">
        <f t="shared" si="731"/>
        <v>360.92285937000003</v>
      </c>
      <c r="D1479" s="115">
        <f t="shared" si="726"/>
        <v>7036.33</v>
      </c>
      <c r="E1479" s="116">
        <f t="shared" si="739"/>
        <v>7063.77</v>
      </c>
      <c r="F1479" s="117">
        <f t="shared" si="740"/>
        <v>45616</v>
      </c>
      <c r="G1479" s="118">
        <f t="shared" si="718"/>
        <v>3.8997602443320289E-3</v>
      </c>
      <c r="H1479" s="119">
        <f t="shared" si="732"/>
        <v>45677</v>
      </c>
      <c r="I1479" s="119">
        <f t="shared" si="719"/>
        <v>45677</v>
      </c>
      <c r="J1479" s="120">
        <f t="shared" si="727"/>
        <v>19</v>
      </c>
      <c r="K1479" s="120">
        <f t="shared" si="741"/>
        <v>5</v>
      </c>
      <c r="L1479" s="8">
        <f t="shared" si="728"/>
        <v>1.0010247800000001</v>
      </c>
      <c r="M1479" s="121">
        <f t="shared" si="742"/>
        <v>1.00559942</v>
      </c>
      <c r="N1479" s="121">
        <f t="shared" si="736"/>
        <v>1.3242512660235612</v>
      </c>
      <c r="O1479" s="114">
        <f t="shared" si="738"/>
        <v>1.3256083299999999</v>
      </c>
      <c r="P1479" s="114">
        <f t="shared" si="720"/>
        <v>478.44234885999998</v>
      </c>
      <c r="Q1479" s="11">
        <f t="shared" si="733"/>
        <v>0</v>
      </c>
      <c r="R1479" s="30">
        <f t="shared" si="729"/>
        <v>0</v>
      </c>
      <c r="S1479" s="8">
        <f t="shared" si="721"/>
        <v>0</v>
      </c>
      <c r="T1479" s="123">
        <f t="shared" si="730"/>
        <v>8.5599999999999996E-2</v>
      </c>
      <c r="U1479" s="122">
        <f t="shared" si="737"/>
        <v>5</v>
      </c>
      <c r="V1479" s="122">
        <v>252</v>
      </c>
      <c r="W1479" s="121">
        <f t="shared" si="722"/>
        <v>1.0016309480000001</v>
      </c>
      <c r="X1479" s="114">
        <f t="shared" si="723"/>
        <v>0.78031459000000003</v>
      </c>
      <c r="Y1479" s="114">
        <f t="shared" si="724"/>
        <v>0</v>
      </c>
      <c r="Z1479" s="126" t="str">
        <f t="shared" si="734"/>
        <v>A+J=</v>
      </c>
      <c r="AA1479" s="119">
        <f t="shared" si="735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>
        <f t="shared" si="725"/>
        <v>45656</v>
      </c>
      <c r="B1480" s="114">
        <f t="shared" si="717"/>
        <v>479.22266344999997</v>
      </c>
      <c r="C1480" s="114">
        <f t="shared" si="731"/>
        <v>360.92285937000003</v>
      </c>
      <c r="D1480" s="115">
        <f t="shared" si="726"/>
        <v>7036.33</v>
      </c>
      <c r="E1480" s="116">
        <f t="shared" si="739"/>
        <v>7063.77</v>
      </c>
      <c r="F1480" s="117">
        <f t="shared" si="740"/>
        <v>45616</v>
      </c>
      <c r="G1480" s="118">
        <f t="shared" si="718"/>
        <v>3.8997602443320289E-3</v>
      </c>
      <c r="H1480" s="119">
        <f t="shared" si="732"/>
        <v>45677</v>
      </c>
      <c r="I1480" s="119">
        <f t="shared" si="719"/>
        <v>45677</v>
      </c>
      <c r="J1480" s="120">
        <f t="shared" si="727"/>
        <v>19</v>
      </c>
      <c r="K1480" s="120">
        <f t="shared" si="741"/>
        <v>5</v>
      </c>
      <c r="L1480" s="8">
        <f t="shared" si="728"/>
        <v>1.0010247800000001</v>
      </c>
      <c r="M1480" s="121">
        <f t="shared" si="742"/>
        <v>1.00559942</v>
      </c>
      <c r="N1480" s="121">
        <f t="shared" si="736"/>
        <v>1.3242512660235612</v>
      </c>
      <c r="O1480" s="114">
        <f t="shared" si="738"/>
        <v>1.3256083299999999</v>
      </c>
      <c r="P1480" s="114">
        <f t="shared" si="720"/>
        <v>478.44234885999998</v>
      </c>
      <c r="Q1480" s="11">
        <f t="shared" si="733"/>
        <v>0</v>
      </c>
      <c r="R1480" s="30">
        <f t="shared" si="729"/>
        <v>0</v>
      </c>
      <c r="S1480" s="8">
        <f t="shared" si="721"/>
        <v>0</v>
      </c>
      <c r="T1480" s="123">
        <f t="shared" si="730"/>
        <v>8.5599999999999996E-2</v>
      </c>
      <c r="U1480" s="122">
        <f t="shared" si="737"/>
        <v>5</v>
      </c>
      <c r="V1480" s="122">
        <v>252</v>
      </c>
      <c r="W1480" s="121">
        <f t="shared" si="722"/>
        <v>1.0016309480000001</v>
      </c>
      <c r="X1480" s="114">
        <f t="shared" si="723"/>
        <v>0.78031459000000003</v>
      </c>
      <c r="Y1480" s="114">
        <f t="shared" si="724"/>
        <v>0</v>
      </c>
      <c r="Z1480" s="126" t="str">
        <f t="shared" si="734"/>
        <v>A+J=</v>
      </c>
      <c r="AA1480" s="119">
        <f t="shared" si="735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>
        <f t="shared" si="725"/>
        <v>45657</v>
      </c>
      <c r="B1481" s="114">
        <f t="shared" si="717"/>
        <v>479.47708685999999</v>
      </c>
      <c r="C1481" s="114">
        <f t="shared" si="731"/>
        <v>360.92285937000003</v>
      </c>
      <c r="D1481" s="115">
        <f t="shared" si="726"/>
        <v>7036.33</v>
      </c>
      <c r="E1481" s="116">
        <f t="shared" si="739"/>
        <v>7063.77</v>
      </c>
      <c r="F1481" s="117">
        <f t="shared" si="740"/>
        <v>45616</v>
      </c>
      <c r="G1481" s="118">
        <f t="shared" si="718"/>
        <v>3.8997602443320289E-3</v>
      </c>
      <c r="H1481" s="119">
        <f t="shared" si="732"/>
        <v>45677</v>
      </c>
      <c r="I1481" s="119">
        <f t="shared" si="719"/>
        <v>45677</v>
      </c>
      <c r="J1481" s="120">
        <f t="shared" si="727"/>
        <v>19</v>
      </c>
      <c r="K1481" s="120">
        <f t="shared" si="741"/>
        <v>6</v>
      </c>
      <c r="L1481" s="8">
        <f t="shared" si="728"/>
        <v>1.00122986</v>
      </c>
      <c r="M1481" s="121">
        <f t="shared" si="742"/>
        <v>1.00559942</v>
      </c>
      <c r="N1481" s="121">
        <f t="shared" si="736"/>
        <v>1.3242512660235612</v>
      </c>
      <c r="O1481" s="114">
        <f t="shared" si="738"/>
        <v>1.3258798999999999</v>
      </c>
      <c r="P1481" s="114">
        <f t="shared" si="720"/>
        <v>478.54036467999998</v>
      </c>
      <c r="Q1481" s="11">
        <f t="shared" si="733"/>
        <v>0</v>
      </c>
      <c r="R1481" s="30">
        <f t="shared" si="729"/>
        <v>0</v>
      </c>
      <c r="S1481" s="8">
        <f t="shared" si="721"/>
        <v>0</v>
      </c>
      <c r="T1481" s="123">
        <f t="shared" si="730"/>
        <v>8.5599999999999996E-2</v>
      </c>
      <c r="U1481" s="122">
        <f t="shared" si="737"/>
        <v>6</v>
      </c>
      <c r="V1481" s="122">
        <v>252</v>
      </c>
      <c r="W1481" s="121">
        <f t="shared" si="722"/>
        <v>1.0019574570000001</v>
      </c>
      <c r="X1481" s="114">
        <f t="shared" si="723"/>
        <v>0.93672217999999996</v>
      </c>
      <c r="Y1481" s="114">
        <f t="shared" si="724"/>
        <v>0</v>
      </c>
      <c r="Z1481" s="126" t="str">
        <f t="shared" si="734"/>
        <v>A+J=</v>
      </c>
      <c r="AA1481" s="119">
        <f t="shared" si="735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>
        <f t="shared" si="725"/>
        <v>45658</v>
      </c>
      <c r="B1482" s="114">
        <f t="shared" ref="B1482:B1545" si="743">(P1482+X1482)</f>
        <v>479.73165035</v>
      </c>
      <c r="C1482" s="114">
        <f t="shared" si="731"/>
        <v>360.92285937000003</v>
      </c>
      <c r="D1482" s="115">
        <f t="shared" si="726"/>
        <v>7036.33</v>
      </c>
      <c r="E1482" s="116">
        <f t="shared" si="739"/>
        <v>7063.77</v>
      </c>
      <c r="F1482" s="117">
        <f t="shared" si="740"/>
        <v>45616</v>
      </c>
      <c r="G1482" s="118">
        <f t="shared" ref="G1482:G1545" si="744">(E1482/D1482)-1</f>
        <v>3.8997602443320289E-3</v>
      </c>
      <c r="H1482" s="119">
        <f t="shared" si="732"/>
        <v>45677</v>
      </c>
      <c r="I1482" s="119">
        <f t="shared" ref="I1482:I1545" si="745">IF(A1482&gt;I1481,H1482,I1481)</f>
        <v>45677</v>
      </c>
      <c r="J1482" s="120">
        <f t="shared" si="727"/>
        <v>19</v>
      </c>
      <c r="K1482" s="120">
        <f t="shared" si="741"/>
        <v>7</v>
      </c>
      <c r="L1482" s="8">
        <f t="shared" si="728"/>
        <v>1.00143498</v>
      </c>
      <c r="M1482" s="121">
        <f t="shared" si="742"/>
        <v>1.00559942</v>
      </c>
      <c r="N1482" s="121">
        <f t="shared" si="736"/>
        <v>1.3242512660235612</v>
      </c>
      <c r="O1482" s="114">
        <f t="shared" si="738"/>
        <v>1.3261515399999999</v>
      </c>
      <c r="P1482" s="114">
        <f t="shared" ref="P1482:P1545" si="746">TRUNC(C1482*O1482,8)</f>
        <v>478.63840577000002</v>
      </c>
      <c r="Q1482" s="11">
        <f t="shared" si="733"/>
        <v>0</v>
      </c>
      <c r="R1482" s="30">
        <f t="shared" si="729"/>
        <v>0</v>
      </c>
      <c r="S1482" s="8">
        <f t="shared" ref="S1482:S1545" si="747">IF(R1482&gt;0,TRUNC(R1482*P1482,8),0)</f>
        <v>0</v>
      </c>
      <c r="T1482" s="123">
        <f t="shared" si="730"/>
        <v>8.5599999999999996E-2</v>
      </c>
      <c r="U1482" s="122">
        <f t="shared" si="737"/>
        <v>7</v>
      </c>
      <c r="V1482" s="122">
        <v>252</v>
      </c>
      <c r="W1482" s="121">
        <f t="shared" ref="W1482:W1545" si="748">ROUND((1+T1482)^TRUNC((U1482/V1482),9),9)</f>
        <v>1.0022840719999999</v>
      </c>
      <c r="X1482" s="114">
        <f t="shared" ref="X1482:X1545" si="749">TRUNC((P1482*(W1482-1)),8)</f>
        <v>1.0932445799999999</v>
      </c>
      <c r="Y1482" s="114">
        <f t="shared" ref="Y1482:Y1545" si="750">IF(Q1482&gt;0,S1482+X1482,0)</f>
        <v>0</v>
      </c>
      <c r="Z1482" s="126" t="str">
        <f t="shared" si="734"/>
        <v>A+J=</v>
      </c>
      <c r="AA1482" s="119">
        <f t="shared" si="735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>
        <f t="shared" ref="A1483:A1546" si="751">(A1482+1)</f>
        <v>45659</v>
      </c>
      <c r="B1483" s="114">
        <f t="shared" si="743"/>
        <v>479.73165035</v>
      </c>
      <c r="C1483" s="114">
        <f t="shared" si="731"/>
        <v>360.92285937000003</v>
      </c>
      <c r="D1483" s="115">
        <f t="shared" ref="D1483:D1546" si="752">IF(E1483=E1482,D1482,E1482)</f>
        <v>7036.33</v>
      </c>
      <c r="E1483" s="116">
        <f t="shared" si="739"/>
        <v>7063.77</v>
      </c>
      <c r="F1483" s="117">
        <f t="shared" si="740"/>
        <v>45616</v>
      </c>
      <c r="G1483" s="118">
        <f t="shared" si="744"/>
        <v>3.8997602443320289E-3</v>
      </c>
      <c r="H1483" s="119">
        <f t="shared" si="732"/>
        <v>45677</v>
      </c>
      <c r="I1483" s="119">
        <f t="shared" si="745"/>
        <v>45677</v>
      </c>
      <c r="J1483" s="120">
        <f t="shared" ref="J1483:J1546" si="753">IF(I1483=I1482,J1482,NETWORKDAYS(I1482,I1483,$AD$176:$AD$502)-1)</f>
        <v>19</v>
      </c>
      <c r="K1483" s="120">
        <f t="shared" si="741"/>
        <v>7</v>
      </c>
      <c r="L1483" s="8">
        <f t="shared" ref="L1483:L1546" si="754">IF(E1483&lt;D1483,1,TRUNC((E1483/D1483)^TRUNC((K1483/J1483),9),8))</f>
        <v>1.00143498</v>
      </c>
      <c r="M1483" s="121">
        <f t="shared" si="742"/>
        <v>1.00559942</v>
      </c>
      <c r="N1483" s="121">
        <f t="shared" si="736"/>
        <v>1.3242512660235612</v>
      </c>
      <c r="O1483" s="114">
        <f t="shared" si="738"/>
        <v>1.3261515399999999</v>
      </c>
      <c r="P1483" s="114">
        <f t="shared" si="746"/>
        <v>478.63840577000002</v>
      </c>
      <c r="Q1483" s="11">
        <f t="shared" si="733"/>
        <v>0</v>
      </c>
      <c r="R1483" s="30">
        <f t="shared" ref="R1483:R1546" si="755">IF(Q1483&gt;0,VLOOKUP($A1483,$AD$10:$AI$170,6),0)</f>
        <v>0</v>
      </c>
      <c r="S1483" s="8">
        <f t="shared" si="747"/>
        <v>0</v>
      </c>
      <c r="T1483" s="123">
        <f t="shared" ref="T1483:T1546" si="756">(T1482)</f>
        <v>8.5599999999999996E-2</v>
      </c>
      <c r="U1483" s="122">
        <f t="shared" si="737"/>
        <v>7</v>
      </c>
      <c r="V1483" s="122">
        <v>252</v>
      </c>
      <c r="W1483" s="121">
        <f t="shared" si="748"/>
        <v>1.0022840719999999</v>
      </c>
      <c r="X1483" s="114">
        <f t="shared" si="749"/>
        <v>1.0932445799999999</v>
      </c>
      <c r="Y1483" s="114">
        <f t="shared" si="750"/>
        <v>0</v>
      </c>
      <c r="Z1483" s="126" t="str">
        <f t="shared" si="734"/>
        <v>A+J=</v>
      </c>
      <c r="AA1483" s="119">
        <f t="shared" si="735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>
        <f t="shared" si="751"/>
        <v>45660</v>
      </c>
      <c r="B1484" s="114">
        <f t="shared" si="743"/>
        <v>479.98634719</v>
      </c>
      <c r="C1484" s="114">
        <f t="shared" ref="C1484:C1547" si="757">TRUNC(IF(Q1483&gt;0,VLOOKUP(A1483,$AD$12:$AE$170,2),C1483),8)</f>
        <v>360.92285937000003</v>
      </c>
      <c r="D1484" s="115">
        <f t="shared" si="752"/>
        <v>7036.33</v>
      </c>
      <c r="E1484" s="116">
        <f t="shared" si="739"/>
        <v>7063.77</v>
      </c>
      <c r="F1484" s="117">
        <f t="shared" si="740"/>
        <v>45616</v>
      </c>
      <c r="G1484" s="118">
        <f t="shared" si="744"/>
        <v>3.8997602443320289E-3</v>
      </c>
      <c r="H1484" s="119">
        <f t="shared" ref="H1484:H1547" si="758">IF(DAY(A1484)=H$9,VLOOKUP(A1484,AH$118:AN$450,4),H1483)</f>
        <v>45677</v>
      </c>
      <c r="I1484" s="119">
        <f t="shared" si="745"/>
        <v>45677</v>
      </c>
      <c r="J1484" s="120">
        <f t="shared" si="753"/>
        <v>19</v>
      </c>
      <c r="K1484" s="120">
        <f t="shared" si="741"/>
        <v>8</v>
      </c>
      <c r="L1484" s="8">
        <f t="shared" si="754"/>
        <v>1.0016401500000001</v>
      </c>
      <c r="M1484" s="121">
        <f t="shared" si="742"/>
        <v>1.00559942</v>
      </c>
      <c r="N1484" s="121">
        <f t="shared" si="736"/>
        <v>1.3242512660235612</v>
      </c>
      <c r="O1484" s="114">
        <f t="shared" si="738"/>
        <v>1.3264232300000001</v>
      </c>
      <c r="P1484" s="114">
        <f t="shared" si="746"/>
        <v>478.73646489999999</v>
      </c>
      <c r="Q1484" s="11">
        <f t="shared" ref="Q1484:Q1547" si="759">IF(VLOOKUP(A1484,AD$10:AK$170,8)=VLOOKUP(A1483,AD$10:AK$170,8),0,VLOOKUP(A1484,AD$10:AK$170,8))</f>
        <v>0</v>
      </c>
      <c r="R1484" s="30">
        <f t="shared" si="755"/>
        <v>0</v>
      </c>
      <c r="S1484" s="8">
        <f t="shared" si="747"/>
        <v>0</v>
      </c>
      <c r="T1484" s="123">
        <f t="shared" si="756"/>
        <v>8.5599999999999996E-2</v>
      </c>
      <c r="U1484" s="122">
        <f t="shared" si="737"/>
        <v>8</v>
      </c>
      <c r="V1484" s="122">
        <v>252</v>
      </c>
      <c r="W1484" s="121">
        <f t="shared" si="748"/>
        <v>1.002610794</v>
      </c>
      <c r="X1484" s="114">
        <f t="shared" si="749"/>
        <v>1.24988229</v>
      </c>
      <c r="Y1484" s="114">
        <f t="shared" si="750"/>
        <v>0</v>
      </c>
      <c r="Z1484" s="126" t="str">
        <f t="shared" ref="Z1484:Z1547" si="760">IF($Q1483&gt;0,VLOOKUP($A1483,$AD$10:$AM$170,9),Z1483)</f>
        <v>A+J=</v>
      </c>
      <c r="AA1484" s="119">
        <f t="shared" ref="AA1484:AA1547" si="761">IF($Q1483&gt;0,VLOOKUP($A1483,$AD$10:$AM$170,10),AA1483)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>
        <f t="shared" si="751"/>
        <v>45661</v>
      </c>
      <c r="B1485" s="114">
        <f t="shared" si="743"/>
        <v>480.24118058000005</v>
      </c>
      <c r="C1485" s="114">
        <f t="shared" si="757"/>
        <v>360.92285937000003</v>
      </c>
      <c r="D1485" s="115">
        <f t="shared" si="752"/>
        <v>7036.33</v>
      </c>
      <c r="E1485" s="116">
        <f t="shared" si="739"/>
        <v>7063.77</v>
      </c>
      <c r="F1485" s="117">
        <f t="shared" si="740"/>
        <v>45616</v>
      </c>
      <c r="G1485" s="118">
        <f t="shared" si="744"/>
        <v>3.8997602443320289E-3</v>
      </c>
      <c r="H1485" s="119">
        <f t="shared" si="758"/>
        <v>45677</v>
      </c>
      <c r="I1485" s="119">
        <f t="shared" si="745"/>
        <v>45677</v>
      </c>
      <c r="J1485" s="120">
        <f t="shared" si="753"/>
        <v>19</v>
      </c>
      <c r="K1485" s="120">
        <f t="shared" si="741"/>
        <v>9</v>
      </c>
      <c r="L1485" s="8">
        <f t="shared" si="754"/>
        <v>1.0018453599999999</v>
      </c>
      <c r="M1485" s="121">
        <f t="shared" si="742"/>
        <v>1.00559942</v>
      </c>
      <c r="N1485" s="121">
        <f t="shared" si="736"/>
        <v>1.3242512660235612</v>
      </c>
      <c r="O1485" s="114">
        <f t="shared" si="738"/>
        <v>1.3266949800000001</v>
      </c>
      <c r="P1485" s="114">
        <f t="shared" si="746"/>
        <v>478.83454569000003</v>
      </c>
      <c r="Q1485" s="11">
        <f t="shared" si="759"/>
        <v>0</v>
      </c>
      <c r="R1485" s="30">
        <f t="shared" si="755"/>
        <v>0</v>
      </c>
      <c r="S1485" s="8">
        <f t="shared" si="747"/>
        <v>0</v>
      </c>
      <c r="T1485" s="123">
        <f t="shared" si="756"/>
        <v>8.5599999999999996E-2</v>
      </c>
      <c r="U1485" s="122">
        <f t="shared" si="737"/>
        <v>9</v>
      </c>
      <c r="V1485" s="122">
        <v>252</v>
      </c>
      <c r="W1485" s="121">
        <f t="shared" si="748"/>
        <v>1.0029376219999999</v>
      </c>
      <c r="X1485" s="114">
        <f t="shared" si="749"/>
        <v>1.4066348900000001</v>
      </c>
      <c r="Y1485" s="114">
        <f t="shared" si="750"/>
        <v>0</v>
      </c>
      <c r="Z1485" s="126" t="str">
        <f t="shared" si="760"/>
        <v>A+J=</v>
      </c>
      <c r="AA1485" s="119">
        <f t="shared" si="761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>
        <f t="shared" si="751"/>
        <v>45662</v>
      </c>
      <c r="B1486" s="114">
        <f t="shared" si="743"/>
        <v>480.24118058000005</v>
      </c>
      <c r="C1486" s="114">
        <f t="shared" si="757"/>
        <v>360.92285937000003</v>
      </c>
      <c r="D1486" s="115">
        <f t="shared" si="752"/>
        <v>7036.33</v>
      </c>
      <c r="E1486" s="116">
        <f t="shared" si="739"/>
        <v>7063.77</v>
      </c>
      <c r="F1486" s="117">
        <f t="shared" si="740"/>
        <v>45616</v>
      </c>
      <c r="G1486" s="118">
        <f t="shared" si="744"/>
        <v>3.8997602443320289E-3</v>
      </c>
      <c r="H1486" s="119">
        <f t="shared" si="758"/>
        <v>45677</v>
      </c>
      <c r="I1486" s="119">
        <f t="shared" si="745"/>
        <v>45677</v>
      </c>
      <c r="J1486" s="120">
        <f t="shared" si="753"/>
        <v>19</v>
      </c>
      <c r="K1486" s="120">
        <f t="shared" si="741"/>
        <v>9</v>
      </c>
      <c r="L1486" s="8">
        <f t="shared" si="754"/>
        <v>1.0018453599999999</v>
      </c>
      <c r="M1486" s="121">
        <f t="shared" si="742"/>
        <v>1.00559942</v>
      </c>
      <c r="N1486" s="121">
        <f t="shared" si="736"/>
        <v>1.3242512660235612</v>
      </c>
      <c r="O1486" s="114">
        <f t="shared" si="738"/>
        <v>1.3266949800000001</v>
      </c>
      <c r="P1486" s="114">
        <f t="shared" si="746"/>
        <v>478.83454569000003</v>
      </c>
      <c r="Q1486" s="11">
        <f t="shared" si="759"/>
        <v>0</v>
      </c>
      <c r="R1486" s="30">
        <f t="shared" si="755"/>
        <v>0</v>
      </c>
      <c r="S1486" s="8">
        <f t="shared" si="747"/>
        <v>0</v>
      </c>
      <c r="T1486" s="123">
        <f t="shared" si="756"/>
        <v>8.5599999999999996E-2</v>
      </c>
      <c r="U1486" s="122">
        <f t="shared" si="737"/>
        <v>9</v>
      </c>
      <c r="V1486" s="122">
        <v>252</v>
      </c>
      <c r="W1486" s="121">
        <f t="shared" si="748"/>
        <v>1.0029376219999999</v>
      </c>
      <c r="X1486" s="114">
        <f t="shared" si="749"/>
        <v>1.4066348900000001</v>
      </c>
      <c r="Y1486" s="114">
        <f t="shared" si="750"/>
        <v>0</v>
      </c>
      <c r="Z1486" s="126" t="str">
        <f t="shared" si="760"/>
        <v>A+J=</v>
      </c>
      <c r="AA1486" s="119">
        <f t="shared" si="761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>
        <f t="shared" si="751"/>
        <v>45663</v>
      </c>
      <c r="B1487" s="114">
        <f t="shared" si="743"/>
        <v>480.24118058000005</v>
      </c>
      <c r="C1487" s="114">
        <f t="shared" si="757"/>
        <v>360.92285937000003</v>
      </c>
      <c r="D1487" s="115">
        <f t="shared" si="752"/>
        <v>7036.33</v>
      </c>
      <c r="E1487" s="116">
        <f t="shared" si="739"/>
        <v>7063.77</v>
      </c>
      <c r="F1487" s="117">
        <f t="shared" si="740"/>
        <v>45616</v>
      </c>
      <c r="G1487" s="118">
        <f t="shared" si="744"/>
        <v>3.8997602443320289E-3</v>
      </c>
      <c r="H1487" s="119">
        <f t="shared" si="758"/>
        <v>45677</v>
      </c>
      <c r="I1487" s="119">
        <f t="shared" si="745"/>
        <v>45677</v>
      </c>
      <c r="J1487" s="120">
        <f t="shared" si="753"/>
        <v>19</v>
      </c>
      <c r="K1487" s="120">
        <f t="shared" si="741"/>
        <v>9</v>
      </c>
      <c r="L1487" s="8">
        <f t="shared" si="754"/>
        <v>1.0018453599999999</v>
      </c>
      <c r="M1487" s="121">
        <f t="shared" si="742"/>
        <v>1.00559942</v>
      </c>
      <c r="N1487" s="121">
        <f t="shared" si="736"/>
        <v>1.3242512660235612</v>
      </c>
      <c r="O1487" s="114">
        <f t="shared" si="738"/>
        <v>1.3266949800000001</v>
      </c>
      <c r="P1487" s="114">
        <f t="shared" si="746"/>
        <v>478.83454569000003</v>
      </c>
      <c r="Q1487" s="11">
        <f t="shared" si="759"/>
        <v>0</v>
      </c>
      <c r="R1487" s="30">
        <f t="shared" si="755"/>
        <v>0</v>
      </c>
      <c r="S1487" s="8">
        <f t="shared" si="747"/>
        <v>0</v>
      </c>
      <c r="T1487" s="123">
        <f t="shared" si="756"/>
        <v>8.5599999999999996E-2</v>
      </c>
      <c r="U1487" s="122">
        <f t="shared" si="737"/>
        <v>9</v>
      </c>
      <c r="V1487" s="122">
        <v>252</v>
      </c>
      <c r="W1487" s="121">
        <f t="shared" si="748"/>
        <v>1.0029376219999999</v>
      </c>
      <c r="X1487" s="114">
        <f t="shared" si="749"/>
        <v>1.4066348900000001</v>
      </c>
      <c r="Y1487" s="114">
        <f t="shared" si="750"/>
        <v>0</v>
      </c>
      <c r="Z1487" s="126" t="str">
        <f t="shared" si="760"/>
        <v>A+J=</v>
      </c>
      <c r="AA1487" s="119">
        <f t="shared" si="761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>
        <f t="shared" si="751"/>
        <v>45664</v>
      </c>
      <c r="B1488" s="114">
        <f t="shared" si="743"/>
        <v>480.49614695000002</v>
      </c>
      <c r="C1488" s="114">
        <f t="shared" si="757"/>
        <v>360.92285937000003</v>
      </c>
      <c r="D1488" s="115">
        <f t="shared" si="752"/>
        <v>7036.33</v>
      </c>
      <c r="E1488" s="116">
        <f t="shared" si="739"/>
        <v>7063.77</v>
      </c>
      <c r="F1488" s="117">
        <f t="shared" si="740"/>
        <v>45616</v>
      </c>
      <c r="G1488" s="118">
        <f t="shared" si="744"/>
        <v>3.8997602443320289E-3</v>
      </c>
      <c r="H1488" s="119">
        <f t="shared" si="758"/>
        <v>45677</v>
      </c>
      <c r="I1488" s="119">
        <f t="shared" si="745"/>
        <v>45677</v>
      </c>
      <c r="J1488" s="120">
        <f t="shared" si="753"/>
        <v>19</v>
      </c>
      <c r="K1488" s="120">
        <f t="shared" si="741"/>
        <v>10</v>
      </c>
      <c r="L1488" s="8">
        <f t="shared" si="754"/>
        <v>1.00205061</v>
      </c>
      <c r="M1488" s="121">
        <f t="shared" si="742"/>
        <v>1.00559942</v>
      </c>
      <c r="N1488" s="121">
        <f t="shared" si="736"/>
        <v>1.3242512660235612</v>
      </c>
      <c r="O1488" s="114">
        <f t="shared" si="738"/>
        <v>1.32696678</v>
      </c>
      <c r="P1488" s="114">
        <f t="shared" si="746"/>
        <v>478.93264452</v>
      </c>
      <c r="Q1488" s="11">
        <f t="shared" si="759"/>
        <v>0</v>
      </c>
      <c r="R1488" s="30">
        <f t="shared" si="755"/>
        <v>0</v>
      </c>
      <c r="S1488" s="8">
        <f t="shared" si="747"/>
        <v>0</v>
      </c>
      <c r="T1488" s="123">
        <f t="shared" si="756"/>
        <v>8.5599999999999996E-2</v>
      </c>
      <c r="U1488" s="122">
        <f t="shared" si="737"/>
        <v>10</v>
      </c>
      <c r="V1488" s="122">
        <v>252</v>
      </c>
      <c r="W1488" s="121">
        <f t="shared" si="748"/>
        <v>1.003264556</v>
      </c>
      <c r="X1488" s="114">
        <f t="shared" si="749"/>
        <v>1.56350243</v>
      </c>
      <c r="Y1488" s="114">
        <f t="shared" si="750"/>
        <v>0</v>
      </c>
      <c r="Z1488" s="126" t="str">
        <f t="shared" si="760"/>
        <v>A+J=</v>
      </c>
      <c r="AA1488" s="119">
        <f t="shared" si="761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>
        <f t="shared" si="751"/>
        <v>45665</v>
      </c>
      <c r="B1489" s="114">
        <f t="shared" si="743"/>
        <v>480.75125093999998</v>
      </c>
      <c r="C1489" s="114">
        <f t="shared" si="757"/>
        <v>360.92285937000003</v>
      </c>
      <c r="D1489" s="115">
        <f t="shared" si="752"/>
        <v>7036.33</v>
      </c>
      <c r="E1489" s="116">
        <f t="shared" si="739"/>
        <v>7063.77</v>
      </c>
      <c r="F1489" s="117">
        <f t="shared" si="740"/>
        <v>45616</v>
      </c>
      <c r="G1489" s="118">
        <f t="shared" si="744"/>
        <v>3.8997602443320289E-3</v>
      </c>
      <c r="H1489" s="119">
        <f t="shared" si="758"/>
        <v>45677</v>
      </c>
      <c r="I1489" s="119">
        <f t="shared" si="745"/>
        <v>45677</v>
      </c>
      <c r="J1489" s="120">
        <f t="shared" si="753"/>
        <v>19</v>
      </c>
      <c r="K1489" s="120">
        <f t="shared" si="741"/>
        <v>11</v>
      </c>
      <c r="L1489" s="8">
        <f t="shared" si="754"/>
        <v>1.0022559</v>
      </c>
      <c r="M1489" s="121">
        <f t="shared" si="742"/>
        <v>1.00559942</v>
      </c>
      <c r="N1489" s="121">
        <f t="shared" si="736"/>
        <v>1.3242512660235612</v>
      </c>
      <c r="O1489" s="114">
        <f t="shared" si="738"/>
        <v>1.32723864</v>
      </c>
      <c r="P1489" s="114">
        <f t="shared" si="746"/>
        <v>479.03076500999998</v>
      </c>
      <c r="Q1489" s="11">
        <f t="shared" si="759"/>
        <v>0</v>
      </c>
      <c r="R1489" s="30">
        <f t="shared" si="755"/>
        <v>0</v>
      </c>
      <c r="S1489" s="8">
        <f t="shared" si="747"/>
        <v>0</v>
      </c>
      <c r="T1489" s="123">
        <f t="shared" si="756"/>
        <v>8.5599999999999996E-2</v>
      </c>
      <c r="U1489" s="122">
        <f t="shared" si="737"/>
        <v>11</v>
      </c>
      <c r="V1489" s="122">
        <v>252</v>
      </c>
      <c r="W1489" s="121">
        <f t="shared" si="748"/>
        <v>1.0035915980000001</v>
      </c>
      <c r="X1489" s="114">
        <f t="shared" si="749"/>
        <v>1.7204859299999999</v>
      </c>
      <c r="Y1489" s="114">
        <f t="shared" si="750"/>
        <v>0</v>
      </c>
      <c r="Z1489" s="126" t="str">
        <f t="shared" si="760"/>
        <v>A+J=</v>
      </c>
      <c r="AA1489" s="119">
        <f t="shared" si="761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>
        <f t="shared" si="751"/>
        <v>45666</v>
      </c>
      <c r="B1490" s="114">
        <f t="shared" si="743"/>
        <v>481.00649114999999</v>
      </c>
      <c r="C1490" s="114">
        <f t="shared" si="757"/>
        <v>360.92285937000003</v>
      </c>
      <c r="D1490" s="115">
        <f t="shared" si="752"/>
        <v>7036.33</v>
      </c>
      <c r="E1490" s="116">
        <f t="shared" si="739"/>
        <v>7063.77</v>
      </c>
      <c r="F1490" s="117">
        <f t="shared" si="740"/>
        <v>45616</v>
      </c>
      <c r="G1490" s="118">
        <f t="shared" si="744"/>
        <v>3.8997602443320289E-3</v>
      </c>
      <c r="H1490" s="119">
        <f t="shared" si="758"/>
        <v>45677</v>
      </c>
      <c r="I1490" s="119">
        <f t="shared" si="745"/>
        <v>45677</v>
      </c>
      <c r="J1490" s="120">
        <f t="shared" si="753"/>
        <v>19</v>
      </c>
      <c r="K1490" s="120">
        <f t="shared" si="741"/>
        <v>12</v>
      </c>
      <c r="L1490" s="8">
        <f t="shared" si="754"/>
        <v>1.0024612399999999</v>
      </c>
      <c r="M1490" s="121">
        <f t="shared" si="742"/>
        <v>1.00559942</v>
      </c>
      <c r="N1490" s="121">
        <f t="shared" si="736"/>
        <v>1.3242512660235612</v>
      </c>
      <c r="O1490" s="114">
        <f t="shared" si="738"/>
        <v>1.3275105599999999</v>
      </c>
      <c r="P1490" s="114">
        <f t="shared" si="746"/>
        <v>479.12890714999997</v>
      </c>
      <c r="Q1490" s="11">
        <f t="shared" si="759"/>
        <v>0</v>
      </c>
      <c r="R1490" s="30">
        <f t="shared" si="755"/>
        <v>0</v>
      </c>
      <c r="S1490" s="8">
        <f t="shared" si="747"/>
        <v>0</v>
      </c>
      <c r="T1490" s="123">
        <f t="shared" si="756"/>
        <v>8.5599999999999996E-2</v>
      </c>
      <c r="U1490" s="122">
        <f t="shared" si="737"/>
        <v>12</v>
      </c>
      <c r="V1490" s="122">
        <v>252</v>
      </c>
      <c r="W1490" s="121">
        <f t="shared" si="748"/>
        <v>1.003918745</v>
      </c>
      <c r="X1490" s="114">
        <f t="shared" si="749"/>
        <v>1.8775839999999999</v>
      </c>
      <c r="Y1490" s="114">
        <f t="shared" si="750"/>
        <v>0</v>
      </c>
      <c r="Z1490" s="126" t="str">
        <f t="shared" si="760"/>
        <v>A+J=</v>
      </c>
      <c r="AA1490" s="119">
        <f t="shared" si="761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>
        <f t="shared" si="751"/>
        <v>45667</v>
      </c>
      <c r="B1491" s="114">
        <f t="shared" si="743"/>
        <v>481.26186183999999</v>
      </c>
      <c r="C1491" s="114">
        <f t="shared" si="757"/>
        <v>360.92285937000003</v>
      </c>
      <c r="D1491" s="115">
        <f t="shared" si="752"/>
        <v>7036.33</v>
      </c>
      <c r="E1491" s="116">
        <f t="shared" si="739"/>
        <v>7063.77</v>
      </c>
      <c r="F1491" s="117">
        <f t="shared" si="740"/>
        <v>45616</v>
      </c>
      <c r="G1491" s="118">
        <f t="shared" si="744"/>
        <v>3.8997602443320289E-3</v>
      </c>
      <c r="H1491" s="119">
        <f t="shared" si="758"/>
        <v>45677</v>
      </c>
      <c r="I1491" s="119">
        <f t="shared" si="745"/>
        <v>45677</v>
      </c>
      <c r="J1491" s="120">
        <f t="shared" si="753"/>
        <v>19</v>
      </c>
      <c r="K1491" s="120">
        <f t="shared" si="741"/>
        <v>13</v>
      </c>
      <c r="L1491" s="8">
        <f t="shared" si="754"/>
        <v>1.0026666099999999</v>
      </c>
      <c r="M1491" s="121">
        <f t="shared" si="742"/>
        <v>1.00559942</v>
      </c>
      <c r="N1491" s="121">
        <f t="shared" si="736"/>
        <v>1.3242512660235612</v>
      </c>
      <c r="O1491" s="114">
        <f t="shared" si="738"/>
        <v>1.32778252</v>
      </c>
      <c r="P1491" s="114">
        <f t="shared" si="746"/>
        <v>479.22706373</v>
      </c>
      <c r="Q1491" s="11">
        <f t="shared" si="759"/>
        <v>0</v>
      </c>
      <c r="R1491" s="30">
        <f t="shared" si="755"/>
        <v>0</v>
      </c>
      <c r="S1491" s="8">
        <f t="shared" si="747"/>
        <v>0</v>
      </c>
      <c r="T1491" s="123">
        <f t="shared" si="756"/>
        <v>8.5599999999999996E-2</v>
      </c>
      <c r="U1491" s="122">
        <f t="shared" si="737"/>
        <v>13</v>
      </c>
      <c r="V1491" s="122">
        <v>252</v>
      </c>
      <c r="W1491" s="121">
        <f t="shared" si="748"/>
        <v>1.004246</v>
      </c>
      <c r="X1491" s="114">
        <f t="shared" si="749"/>
        <v>2.0347981100000001</v>
      </c>
      <c r="Y1491" s="114">
        <f t="shared" si="750"/>
        <v>0</v>
      </c>
      <c r="Z1491" s="126" t="str">
        <f t="shared" si="760"/>
        <v>A+J=</v>
      </c>
      <c r="AA1491" s="119">
        <f t="shared" si="761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>
        <f t="shared" si="751"/>
        <v>45668</v>
      </c>
      <c r="B1492" s="114">
        <f t="shared" si="743"/>
        <v>481.51737295999999</v>
      </c>
      <c r="C1492" s="114">
        <f t="shared" si="757"/>
        <v>360.92285937000003</v>
      </c>
      <c r="D1492" s="115">
        <f t="shared" si="752"/>
        <v>7036.33</v>
      </c>
      <c r="E1492" s="116">
        <f t="shared" si="739"/>
        <v>7063.77</v>
      </c>
      <c r="F1492" s="117">
        <f t="shared" si="740"/>
        <v>45616</v>
      </c>
      <c r="G1492" s="118">
        <f t="shared" si="744"/>
        <v>3.8997602443320289E-3</v>
      </c>
      <c r="H1492" s="119">
        <f t="shared" si="758"/>
        <v>45677</v>
      </c>
      <c r="I1492" s="119">
        <f t="shared" si="745"/>
        <v>45677</v>
      </c>
      <c r="J1492" s="120">
        <f t="shared" si="753"/>
        <v>19</v>
      </c>
      <c r="K1492" s="120">
        <f t="shared" si="741"/>
        <v>14</v>
      </c>
      <c r="L1492" s="8">
        <f t="shared" si="754"/>
        <v>1.00287203</v>
      </c>
      <c r="M1492" s="121">
        <f t="shared" si="742"/>
        <v>1.00559942</v>
      </c>
      <c r="N1492" s="121">
        <f t="shared" si="736"/>
        <v>1.3242512660235612</v>
      </c>
      <c r="O1492" s="114">
        <f t="shared" si="738"/>
        <v>1.3280545500000001</v>
      </c>
      <c r="P1492" s="114">
        <f t="shared" si="746"/>
        <v>479.32524558</v>
      </c>
      <c r="Q1492" s="11">
        <f t="shared" si="759"/>
        <v>0</v>
      </c>
      <c r="R1492" s="30">
        <f t="shared" si="755"/>
        <v>0</v>
      </c>
      <c r="S1492" s="8">
        <f t="shared" si="747"/>
        <v>0</v>
      </c>
      <c r="T1492" s="123">
        <f t="shared" si="756"/>
        <v>8.5599999999999996E-2</v>
      </c>
      <c r="U1492" s="122">
        <f t="shared" si="737"/>
        <v>14</v>
      </c>
      <c r="V1492" s="122">
        <v>252</v>
      </c>
      <c r="W1492" s="121">
        <f t="shared" si="748"/>
        <v>1.0045733610000001</v>
      </c>
      <c r="X1492" s="114">
        <f t="shared" si="749"/>
        <v>2.1921273800000001</v>
      </c>
      <c r="Y1492" s="114">
        <f t="shared" si="750"/>
        <v>0</v>
      </c>
      <c r="Z1492" s="126" t="str">
        <f t="shared" si="760"/>
        <v>A+J=</v>
      </c>
      <c r="AA1492" s="119">
        <f t="shared" si="761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>
        <f t="shared" si="751"/>
        <v>45669</v>
      </c>
      <c r="B1493" s="114">
        <f t="shared" si="743"/>
        <v>481.51737295999999</v>
      </c>
      <c r="C1493" s="114">
        <f t="shared" si="757"/>
        <v>360.92285937000003</v>
      </c>
      <c r="D1493" s="115">
        <f t="shared" si="752"/>
        <v>7036.33</v>
      </c>
      <c r="E1493" s="116">
        <f t="shared" si="739"/>
        <v>7063.77</v>
      </c>
      <c r="F1493" s="117">
        <f t="shared" si="740"/>
        <v>45616</v>
      </c>
      <c r="G1493" s="118">
        <f t="shared" si="744"/>
        <v>3.8997602443320289E-3</v>
      </c>
      <c r="H1493" s="119">
        <f t="shared" si="758"/>
        <v>45677</v>
      </c>
      <c r="I1493" s="119">
        <f t="shared" si="745"/>
        <v>45677</v>
      </c>
      <c r="J1493" s="120">
        <f t="shared" si="753"/>
        <v>19</v>
      </c>
      <c r="K1493" s="120">
        <f t="shared" si="741"/>
        <v>14</v>
      </c>
      <c r="L1493" s="8">
        <f t="shared" si="754"/>
        <v>1.00287203</v>
      </c>
      <c r="M1493" s="121">
        <f t="shared" si="742"/>
        <v>1.00559942</v>
      </c>
      <c r="N1493" s="121">
        <f t="shared" si="736"/>
        <v>1.3242512660235612</v>
      </c>
      <c r="O1493" s="114">
        <f t="shared" si="738"/>
        <v>1.3280545500000001</v>
      </c>
      <c r="P1493" s="114">
        <f t="shared" si="746"/>
        <v>479.32524558</v>
      </c>
      <c r="Q1493" s="11">
        <f t="shared" si="759"/>
        <v>0</v>
      </c>
      <c r="R1493" s="30">
        <f t="shared" si="755"/>
        <v>0</v>
      </c>
      <c r="S1493" s="8">
        <f t="shared" si="747"/>
        <v>0</v>
      </c>
      <c r="T1493" s="123">
        <f t="shared" si="756"/>
        <v>8.5599999999999996E-2</v>
      </c>
      <c r="U1493" s="122">
        <f t="shared" si="737"/>
        <v>14</v>
      </c>
      <c r="V1493" s="122">
        <v>252</v>
      </c>
      <c r="W1493" s="121">
        <f t="shared" si="748"/>
        <v>1.0045733610000001</v>
      </c>
      <c r="X1493" s="114">
        <f t="shared" si="749"/>
        <v>2.1921273800000001</v>
      </c>
      <c r="Y1493" s="114">
        <f t="shared" si="750"/>
        <v>0</v>
      </c>
      <c r="Z1493" s="126" t="str">
        <f t="shared" si="760"/>
        <v>A+J=</v>
      </c>
      <c r="AA1493" s="119">
        <f t="shared" si="761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>
        <f t="shared" si="751"/>
        <v>45670</v>
      </c>
      <c r="B1494" s="114">
        <f t="shared" si="743"/>
        <v>481.51737295999999</v>
      </c>
      <c r="C1494" s="114">
        <f t="shared" si="757"/>
        <v>360.92285937000003</v>
      </c>
      <c r="D1494" s="115">
        <f t="shared" si="752"/>
        <v>7036.33</v>
      </c>
      <c r="E1494" s="116">
        <f t="shared" si="739"/>
        <v>7063.77</v>
      </c>
      <c r="F1494" s="117">
        <f t="shared" si="740"/>
        <v>45616</v>
      </c>
      <c r="G1494" s="118">
        <f t="shared" si="744"/>
        <v>3.8997602443320289E-3</v>
      </c>
      <c r="H1494" s="119">
        <f t="shared" si="758"/>
        <v>45677</v>
      </c>
      <c r="I1494" s="119">
        <f t="shared" si="745"/>
        <v>45677</v>
      </c>
      <c r="J1494" s="120">
        <f t="shared" si="753"/>
        <v>19</v>
      </c>
      <c r="K1494" s="120">
        <f t="shared" si="741"/>
        <v>14</v>
      </c>
      <c r="L1494" s="8">
        <f t="shared" si="754"/>
        <v>1.00287203</v>
      </c>
      <c r="M1494" s="121">
        <f t="shared" si="742"/>
        <v>1.00559942</v>
      </c>
      <c r="N1494" s="121">
        <f t="shared" si="736"/>
        <v>1.3242512660235612</v>
      </c>
      <c r="O1494" s="114">
        <f t="shared" si="738"/>
        <v>1.3280545500000001</v>
      </c>
      <c r="P1494" s="114">
        <f t="shared" si="746"/>
        <v>479.32524558</v>
      </c>
      <c r="Q1494" s="11">
        <f t="shared" si="759"/>
        <v>0</v>
      </c>
      <c r="R1494" s="30">
        <f t="shared" si="755"/>
        <v>0</v>
      </c>
      <c r="S1494" s="8">
        <f t="shared" si="747"/>
        <v>0</v>
      </c>
      <c r="T1494" s="123">
        <f t="shared" si="756"/>
        <v>8.5599999999999996E-2</v>
      </c>
      <c r="U1494" s="122">
        <f t="shared" si="737"/>
        <v>14</v>
      </c>
      <c r="V1494" s="122">
        <v>252</v>
      </c>
      <c r="W1494" s="121">
        <f t="shared" si="748"/>
        <v>1.0045733610000001</v>
      </c>
      <c r="X1494" s="114">
        <f t="shared" si="749"/>
        <v>2.1921273800000001</v>
      </c>
      <c r="Y1494" s="114">
        <f t="shared" si="750"/>
        <v>0</v>
      </c>
      <c r="Z1494" s="126" t="str">
        <f t="shared" si="760"/>
        <v>A+J=</v>
      </c>
      <c r="AA1494" s="119">
        <f t="shared" si="761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>
        <f t="shared" si="751"/>
        <v>45671</v>
      </c>
      <c r="B1495" s="114">
        <f t="shared" si="743"/>
        <v>481.77301778999998</v>
      </c>
      <c r="C1495" s="114">
        <f t="shared" si="757"/>
        <v>360.92285937000003</v>
      </c>
      <c r="D1495" s="115">
        <f t="shared" si="752"/>
        <v>7036.33</v>
      </c>
      <c r="E1495" s="116">
        <f t="shared" si="739"/>
        <v>7063.77</v>
      </c>
      <c r="F1495" s="117">
        <f t="shared" si="740"/>
        <v>45616</v>
      </c>
      <c r="G1495" s="118">
        <f t="shared" si="744"/>
        <v>3.8997602443320289E-3</v>
      </c>
      <c r="H1495" s="119">
        <f t="shared" si="758"/>
        <v>45677</v>
      </c>
      <c r="I1495" s="119">
        <f t="shared" si="745"/>
        <v>45677</v>
      </c>
      <c r="J1495" s="120">
        <f t="shared" si="753"/>
        <v>19</v>
      </c>
      <c r="K1495" s="120">
        <f t="shared" si="741"/>
        <v>15</v>
      </c>
      <c r="L1495" s="8">
        <f t="shared" si="754"/>
        <v>1.0030774899999999</v>
      </c>
      <c r="M1495" s="121">
        <f t="shared" si="742"/>
        <v>1.00559942</v>
      </c>
      <c r="N1495" s="121">
        <f t="shared" si="736"/>
        <v>1.3242512660235612</v>
      </c>
      <c r="O1495" s="114">
        <f t="shared" si="738"/>
        <v>1.3283266300000001</v>
      </c>
      <c r="P1495" s="114">
        <f t="shared" si="746"/>
        <v>479.42344546999999</v>
      </c>
      <c r="Q1495" s="11">
        <f t="shared" si="759"/>
        <v>0</v>
      </c>
      <c r="R1495" s="30">
        <f t="shared" si="755"/>
        <v>0</v>
      </c>
      <c r="S1495" s="8">
        <f t="shared" si="747"/>
        <v>0</v>
      </c>
      <c r="T1495" s="123">
        <f t="shared" si="756"/>
        <v>8.5599999999999996E-2</v>
      </c>
      <c r="U1495" s="122">
        <f t="shared" si="737"/>
        <v>15</v>
      </c>
      <c r="V1495" s="122">
        <v>252</v>
      </c>
      <c r="W1495" s="121">
        <f t="shared" si="748"/>
        <v>1.0049008290000001</v>
      </c>
      <c r="X1495" s="114">
        <f t="shared" si="749"/>
        <v>2.34957232</v>
      </c>
      <c r="Y1495" s="114">
        <f t="shared" si="750"/>
        <v>0</v>
      </c>
      <c r="Z1495" s="126" t="str">
        <f t="shared" si="760"/>
        <v>A+J=</v>
      </c>
      <c r="AA1495" s="119">
        <f t="shared" si="761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>
        <f t="shared" si="751"/>
        <v>45672</v>
      </c>
      <c r="B1496" s="114">
        <f t="shared" si="743"/>
        <v>482.02879590999999</v>
      </c>
      <c r="C1496" s="114">
        <f t="shared" si="757"/>
        <v>360.92285937000003</v>
      </c>
      <c r="D1496" s="115">
        <f t="shared" si="752"/>
        <v>7036.33</v>
      </c>
      <c r="E1496" s="116">
        <f t="shared" si="739"/>
        <v>7063.77</v>
      </c>
      <c r="F1496" s="117">
        <f t="shared" si="740"/>
        <v>45616</v>
      </c>
      <c r="G1496" s="118">
        <f t="shared" si="744"/>
        <v>3.8997602443320289E-3</v>
      </c>
      <c r="H1496" s="119">
        <f t="shared" si="758"/>
        <v>45677</v>
      </c>
      <c r="I1496" s="119">
        <f t="shared" si="745"/>
        <v>45677</v>
      </c>
      <c r="J1496" s="120">
        <f t="shared" si="753"/>
        <v>19</v>
      </c>
      <c r="K1496" s="120">
        <f t="shared" si="741"/>
        <v>16</v>
      </c>
      <c r="L1496" s="8">
        <f t="shared" si="754"/>
        <v>1.00328299</v>
      </c>
      <c r="M1496" s="121">
        <f t="shared" si="742"/>
        <v>1.00559942</v>
      </c>
      <c r="N1496" s="121">
        <f t="shared" si="736"/>
        <v>1.3242512660235612</v>
      </c>
      <c r="O1496" s="114">
        <f t="shared" si="738"/>
        <v>1.32859876</v>
      </c>
      <c r="P1496" s="114">
        <f t="shared" si="746"/>
        <v>479.52166340999997</v>
      </c>
      <c r="Q1496" s="11">
        <f t="shared" si="759"/>
        <v>0</v>
      </c>
      <c r="R1496" s="30">
        <f t="shared" si="755"/>
        <v>0</v>
      </c>
      <c r="S1496" s="8">
        <f t="shared" si="747"/>
        <v>0</v>
      </c>
      <c r="T1496" s="123">
        <f t="shared" si="756"/>
        <v>8.5599999999999996E-2</v>
      </c>
      <c r="U1496" s="122">
        <f t="shared" si="737"/>
        <v>16</v>
      </c>
      <c r="V1496" s="122">
        <v>252</v>
      </c>
      <c r="W1496" s="121">
        <f t="shared" si="748"/>
        <v>1.005228403</v>
      </c>
      <c r="X1496" s="114">
        <f t="shared" si="749"/>
        <v>2.5071325</v>
      </c>
      <c r="Y1496" s="114">
        <f t="shared" si="750"/>
        <v>0</v>
      </c>
      <c r="Z1496" s="126" t="str">
        <f t="shared" si="760"/>
        <v>A+J=</v>
      </c>
      <c r="AA1496" s="119">
        <f t="shared" si="761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>
        <f t="shared" si="751"/>
        <v>45673</v>
      </c>
      <c r="B1497" s="114">
        <f t="shared" si="743"/>
        <v>482.28471557</v>
      </c>
      <c r="C1497" s="114">
        <f t="shared" si="757"/>
        <v>360.92285937000003</v>
      </c>
      <c r="D1497" s="115">
        <f t="shared" si="752"/>
        <v>7036.33</v>
      </c>
      <c r="E1497" s="116">
        <f t="shared" si="739"/>
        <v>7063.77</v>
      </c>
      <c r="F1497" s="117">
        <f t="shared" si="740"/>
        <v>45616</v>
      </c>
      <c r="G1497" s="118">
        <f t="shared" si="744"/>
        <v>3.8997602443320289E-3</v>
      </c>
      <c r="H1497" s="119">
        <f t="shared" si="758"/>
        <v>45677</v>
      </c>
      <c r="I1497" s="119">
        <f t="shared" si="745"/>
        <v>45677</v>
      </c>
      <c r="J1497" s="120">
        <f t="shared" si="753"/>
        <v>19</v>
      </c>
      <c r="K1497" s="120">
        <f t="shared" si="741"/>
        <v>17</v>
      </c>
      <c r="L1497" s="8">
        <f t="shared" si="754"/>
        <v>1.00348854</v>
      </c>
      <c r="M1497" s="121">
        <f t="shared" si="742"/>
        <v>1.00559942</v>
      </c>
      <c r="N1497" s="121">
        <f t="shared" si="736"/>
        <v>1.3242512660235612</v>
      </c>
      <c r="O1497" s="114">
        <f t="shared" si="738"/>
        <v>1.3288709599999999</v>
      </c>
      <c r="P1497" s="114">
        <f t="shared" si="746"/>
        <v>479.61990660999999</v>
      </c>
      <c r="Q1497" s="11">
        <f t="shared" si="759"/>
        <v>0</v>
      </c>
      <c r="R1497" s="30">
        <f t="shared" si="755"/>
        <v>0</v>
      </c>
      <c r="S1497" s="8">
        <f t="shared" si="747"/>
        <v>0</v>
      </c>
      <c r="T1497" s="123">
        <f t="shared" si="756"/>
        <v>8.5599999999999996E-2</v>
      </c>
      <c r="U1497" s="122">
        <f t="shared" si="737"/>
        <v>17</v>
      </c>
      <c r="V1497" s="122">
        <v>252</v>
      </c>
      <c r="W1497" s="121">
        <f t="shared" si="748"/>
        <v>1.005556085</v>
      </c>
      <c r="X1497" s="114">
        <f t="shared" si="749"/>
        <v>2.6648089599999998</v>
      </c>
      <c r="Y1497" s="114">
        <f t="shared" si="750"/>
        <v>0</v>
      </c>
      <c r="Z1497" s="126" t="str">
        <f t="shared" si="760"/>
        <v>A+J=</v>
      </c>
      <c r="AA1497" s="119">
        <f t="shared" si="761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>
        <f t="shared" si="751"/>
        <v>45674</v>
      </c>
      <c r="B1498" s="114">
        <f t="shared" si="743"/>
        <v>482.54077226000004</v>
      </c>
      <c r="C1498" s="114">
        <f t="shared" si="757"/>
        <v>360.92285937000003</v>
      </c>
      <c r="D1498" s="115">
        <f t="shared" si="752"/>
        <v>7036.33</v>
      </c>
      <c r="E1498" s="116">
        <f t="shared" si="739"/>
        <v>7063.77</v>
      </c>
      <c r="F1498" s="117">
        <f t="shared" si="740"/>
        <v>45616</v>
      </c>
      <c r="G1498" s="118">
        <f t="shared" si="744"/>
        <v>3.8997602443320289E-3</v>
      </c>
      <c r="H1498" s="119">
        <f t="shared" si="758"/>
        <v>45677</v>
      </c>
      <c r="I1498" s="119">
        <f t="shared" si="745"/>
        <v>45677</v>
      </c>
      <c r="J1498" s="120">
        <f t="shared" si="753"/>
        <v>19</v>
      </c>
      <c r="K1498" s="120">
        <f t="shared" si="741"/>
        <v>18</v>
      </c>
      <c r="L1498" s="8">
        <f t="shared" si="754"/>
        <v>1.00369413</v>
      </c>
      <c r="M1498" s="121">
        <f t="shared" si="742"/>
        <v>1.00559942</v>
      </c>
      <c r="N1498" s="121">
        <f t="shared" si="736"/>
        <v>1.3242512660235612</v>
      </c>
      <c r="O1498" s="114">
        <f t="shared" si="738"/>
        <v>1.32914322</v>
      </c>
      <c r="P1498" s="114">
        <f t="shared" si="746"/>
        <v>479.71817147000002</v>
      </c>
      <c r="Q1498" s="11">
        <f t="shared" si="759"/>
        <v>0</v>
      </c>
      <c r="R1498" s="30">
        <f t="shared" si="755"/>
        <v>0</v>
      </c>
      <c r="S1498" s="8">
        <f t="shared" si="747"/>
        <v>0</v>
      </c>
      <c r="T1498" s="123">
        <f t="shared" si="756"/>
        <v>8.5599999999999996E-2</v>
      </c>
      <c r="U1498" s="122">
        <f t="shared" si="737"/>
        <v>18</v>
      </c>
      <c r="V1498" s="122">
        <v>252</v>
      </c>
      <c r="W1498" s="121">
        <f t="shared" si="748"/>
        <v>1.0058838729999999</v>
      </c>
      <c r="X1498" s="114">
        <f t="shared" si="749"/>
        <v>2.8226007900000001</v>
      </c>
      <c r="Y1498" s="114">
        <f t="shared" si="750"/>
        <v>0</v>
      </c>
      <c r="Z1498" s="126" t="str">
        <f t="shared" si="760"/>
        <v>A+J=</v>
      </c>
      <c r="AA1498" s="119">
        <f t="shared" si="761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>
        <f t="shared" si="751"/>
        <v>45675</v>
      </c>
      <c r="B1499" s="114">
        <f t="shared" si="743"/>
        <v>482.79695923000003</v>
      </c>
      <c r="C1499" s="114">
        <f t="shared" si="757"/>
        <v>360.92285937000003</v>
      </c>
      <c r="D1499" s="115">
        <f t="shared" si="752"/>
        <v>7036.33</v>
      </c>
      <c r="E1499" s="116">
        <f t="shared" si="739"/>
        <v>7063.77</v>
      </c>
      <c r="F1499" s="117">
        <f t="shared" si="740"/>
        <v>45616</v>
      </c>
      <c r="G1499" s="118">
        <f t="shared" si="744"/>
        <v>3.8997602443320289E-3</v>
      </c>
      <c r="H1499" s="119">
        <f t="shared" si="758"/>
        <v>45677</v>
      </c>
      <c r="I1499" s="119">
        <f t="shared" si="745"/>
        <v>45677</v>
      </c>
      <c r="J1499" s="120">
        <f t="shared" si="753"/>
        <v>19</v>
      </c>
      <c r="K1499" s="120">
        <f t="shared" si="741"/>
        <v>19</v>
      </c>
      <c r="L1499" s="8">
        <f t="shared" si="754"/>
        <v>1.0038997599999999</v>
      </c>
      <c r="M1499" s="121">
        <f t="shared" si="742"/>
        <v>1.00559942</v>
      </c>
      <c r="N1499" s="121">
        <f t="shared" si="736"/>
        <v>1.3242512660235612</v>
      </c>
      <c r="O1499" s="114">
        <f t="shared" si="738"/>
        <v>1.32941552</v>
      </c>
      <c r="P1499" s="114">
        <f t="shared" si="746"/>
        <v>479.81645076000001</v>
      </c>
      <c r="Q1499" s="11">
        <f t="shared" si="759"/>
        <v>0</v>
      </c>
      <c r="R1499" s="30">
        <f t="shared" si="755"/>
        <v>0</v>
      </c>
      <c r="S1499" s="8">
        <f t="shared" si="747"/>
        <v>0</v>
      </c>
      <c r="T1499" s="123">
        <f t="shared" si="756"/>
        <v>8.5599999999999996E-2</v>
      </c>
      <c r="U1499" s="122">
        <f t="shared" si="737"/>
        <v>19</v>
      </c>
      <c r="V1499" s="122">
        <v>252</v>
      </c>
      <c r="W1499" s="121">
        <f t="shared" si="748"/>
        <v>1.006211768</v>
      </c>
      <c r="X1499" s="114">
        <f t="shared" si="749"/>
        <v>2.9805084700000002</v>
      </c>
      <c r="Y1499" s="114">
        <f t="shared" si="750"/>
        <v>0</v>
      </c>
      <c r="Z1499" s="126" t="str">
        <f t="shared" si="760"/>
        <v>A+J=</v>
      </c>
      <c r="AA1499" s="119">
        <f t="shared" si="761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>
        <f t="shared" si="751"/>
        <v>45676</v>
      </c>
      <c r="B1500" s="114">
        <f t="shared" si="743"/>
        <v>482.79695923000003</v>
      </c>
      <c r="C1500" s="114">
        <f t="shared" si="757"/>
        <v>360.92285937000003</v>
      </c>
      <c r="D1500" s="115">
        <f t="shared" si="752"/>
        <v>7036.33</v>
      </c>
      <c r="E1500" s="116">
        <f t="shared" si="739"/>
        <v>7063.77</v>
      </c>
      <c r="F1500" s="117">
        <f t="shared" si="740"/>
        <v>45616</v>
      </c>
      <c r="G1500" s="118">
        <f t="shared" si="744"/>
        <v>3.8997602443320289E-3</v>
      </c>
      <c r="H1500" s="119">
        <f t="shared" si="758"/>
        <v>45677</v>
      </c>
      <c r="I1500" s="119">
        <f t="shared" si="745"/>
        <v>45677</v>
      </c>
      <c r="J1500" s="120">
        <f t="shared" si="753"/>
        <v>19</v>
      </c>
      <c r="K1500" s="120">
        <f t="shared" si="741"/>
        <v>19</v>
      </c>
      <c r="L1500" s="8">
        <f t="shared" si="754"/>
        <v>1.0038997599999999</v>
      </c>
      <c r="M1500" s="121">
        <f t="shared" si="742"/>
        <v>1.00559942</v>
      </c>
      <c r="N1500" s="121">
        <f t="shared" si="736"/>
        <v>1.3242512660235612</v>
      </c>
      <c r="O1500" s="114">
        <f t="shared" si="738"/>
        <v>1.32941552</v>
      </c>
      <c r="P1500" s="114">
        <f t="shared" si="746"/>
        <v>479.81645076000001</v>
      </c>
      <c r="Q1500" s="11">
        <f t="shared" si="759"/>
        <v>0</v>
      </c>
      <c r="R1500" s="30">
        <f t="shared" si="755"/>
        <v>0</v>
      </c>
      <c r="S1500" s="8">
        <f t="shared" si="747"/>
        <v>0</v>
      </c>
      <c r="T1500" s="123">
        <f t="shared" si="756"/>
        <v>8.5599999999999996E-2</v>
      </c>
      <c r="U1500" s="122">
        <f t="shared" si="737"/>
        <v>19</v>
      </c>
      <c r="V1500" s="122">
        <v>252</v>
      </c>
      <c r="W1500" s="121">
        <f t="shared" si="748"/>
        <v>1.006211768</v>
      </c>
      <c r="X1500" s="114">
        <f t="shared" si="749"/>
        <v>2.9805084700000002</v>
      </c>
      <c r="Y1500" s="114">
        <f t="shared" si="750"/>
        <v>0</v>
      </c>
      <c r="Z1500" s="126" t="str">
        <f t="shared" si="760"/>
        <v>A+J=</v>
      </c>
      <c r="AA1500" s="119">
        <f t="shared" si="761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>
        <f t="shared" si="751"/>
        <v>45677</v>
      </c>
      <c r="B1501" s="114">
        <f t="shared" si="743"/>
        <v>482.79695923000003</v>
      </c>
      <c r="C1501" s="114">
        <f t="shared" si="757"/>
        <v>360.92285937000003</v>
      </c>
      <c r="D1501" s="115">
        <f t="shared" si="752"/>
        <v>7036.33</v>
      </c>
      <c r="E1501" s="116">
        <f t="shared" si="739"/>
        <v>7063.77</v>
      </c>
      <c r="F1501" s="117">
        <f t="shared" si="740"/>
        <v>45616</v>
      </c>
      <c r="G1501" s="118">
        <f t="shared" si="744"/>
        <v>3.8997602443320289E-3</v>
      </c>
      <c r="H1501" s="119">
        <f t="shared" si="758"/>
        <v>45708</v>
      </c>
      <c r="I1501" s="119">
        <f t="shared" si="745"/>
        <v>45677</v>
      </c>
      <c r="J1501" s="120">
        <f t="shared" si="753"/>
        <v>19</v>
      </c>
      <c r="K1501" s="120">
        <f t="shared" si="741"/>
        <v>19</v>
      </c>
      <c r="L1501" s="8">
        <f t="shared" si="754"/>
        <v>1.0038997599999999</v>
      </c>
      <c r="M1501" s="121">
        <f t="shared" si="742"/>
        <v>1.00559942</v>
      </c>
      <c r="N1501" s="121">
        <f t="shared" si="736"/>
        <v>1.3242512660235612</v>
      </c>
      <c r="O1501" s="114">
        <f t="shared" si="738"/>
        <v>1.32941552</v>
      </c>
      <c r="P1501" s="114">
        <f t="shared" si="746"/>
        <v>479.81645076000001</v>
      </c>
      <c r="Q1501" s="11">
        <f t="shared" si="759"/>
        <v>49</v>
      </c>
      <c r="R1501" s="30">
        <f t="shared" si="755"/>
        <v>8.0920000000000006E-2</v>
      </c>
      <c r="S1501" s="8">
        <f t="shared" si="747"/>
        <v>38.826747189999999</v>
      </c>
      <c r="T1501" s="123">
        <f t="shared" si="756"/>
        <v>8.5599999999999996E-2</v>
      </c>
      <c r="U1501" s="122">
        <f t="shared" si="737"/>
        <v>19</v>
      </c>
      <c r="V1501" s="122">
        <v>252</v>
      </c>
      <c r="W1501" s="121">
        <f t="shared" si="748"/>
        <v>1.006211768</v>
      </c>
      <c r="X1501" s="114">
        <f t="shared" si="749"/>
        <v>2.9805084700000002</v>
      </c>
      <c r="Y1501" s="114">
        <f t="shared" si="750"/>
        <v>41.807255659999996</v>
      </c>
      <c r="Z1501" s="126" t="str">
        <f t="shared" si="760"/>
        <v>A+J=</v>
      </c>
      <c r="AA1501" s="119">
        <f t="shared" si="761"/>
        <v>45677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>
        <f t="shared" si="751"/>
        <v>45678</v>
      </c>
      <c r="B1502" s="114">
        <f t="shared" si="743"/>
        <v>441.23293723</v>
      </c>
      <c r="C1502" s="114">
        <f t="shared" si="757"/>
        <v>331.71698158999999</v>
      </c>
      <c r="D1502" s="115">
        <f t="shared" si="752"/>
        <v>7063.77</v>
      </c>
      <c r="E1502" s="116">
        <f t="shared" si="739"/>
        <v>7100.5</v>
      </c>
      <c r="F1502" s="117">
        <f t="shared" si="740"/>
        <v>45646</v>
      </c>
      <c r="G1502" s="118">
        <f t="shared" si="744"/>
        <v>5.1997729257888814E-3</v>
      </c>
      <c r="H1502" s="119">
        <f t="shared" si="758"/>
        <v>45708</v>
      </c>
      <c r="I1502" s="119">
        <f t="shared" si="745"/>
        <v>45708</v>
      </c>
      <c r="J1502" s="120">
        <f t="shared" si="753"/>
        <v>23</v>
      </c>
      <c r="K1502" s="120">
        <f t="shared" si="741"/>
        <v>1</v>
      </c>
      <c r="L1502" s="8">
        <f t="shared" si="754"/>
        <v>1.0002255099999999</v>
      </c>
      <c r="M1502" s="121">
        <f t="shared" si="742"/>
        <v>1.0038997599999999</v>
      </c>
      <c r="N1502" s="121">
        <f t="shared" si="736"/>
        <v>1.3294155281407491</v>
      </c>
      <c r="O1502" s="114">
        <f t="shared" si="738"/>
        <v>1.32971532</v>
      </c>
      <c r="P1502" s="114">
        <f t="shared" si="746"/>
        <v>441.08915231999998</v>
      </c>
      <c r="Q1502" s="11">
        <f t="shared" si="759"/>
        <v>0</v>
      </c>
      <c r="R1502" s="30">
        <f t="shared" si="755"/>
        <v>0</v>
      </c>
      <c r="S1502" s="8">
        <f t="shared" si="747"/>
        <v>0</v>
      </c>
      <c r="T1502" s="123">
        <f t="shared" si="756"/>
        <v>8.5599999999999996E-2</v>
      </c>
      <c r="U1502" s="122">
        <f t="shared" si="737"/>
        <v>1</v>
      </c>
      <c r="V1502" s="122">
        <v>252</v>
      </c>
      <c r="W1502" s="121">
        <f t="shared" si="748"/>
        <v>1.0003259769999999</v>
      </c>
      <c r="X1502" s="114">
        <f t="shared" si="749"/>
        <v>0.14378490999999999</v>
      </c>
      <c r="Y1502" s="114">
        <f t="shared" si="750"/>
        <v>0</v>
      </c>
      <c r="Z1502" s="126" t="str">
        <f t="shared" si="760"/>
        <v>A+J=</v>
      </c>
      <c r="AA1502" s="119">
        <f t="shared" si="761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>
        <f t="shared" si="751"/>
        <v>45679</v>
      </c>
      <c r="B1503" s="114">
        <f t="shared" si="743"/>
        <v>441.47630906000001</v>
      </c>
      <c r="C1503" s="114">
        <f t="shared" si="757"/>
        <v>331.71698158999999</v>
      </c>
      <c r="D1503" s="115">
        <f t="shared" si="752"/>
        <v>7063.77</v>
      </c>
      <c r="E1503" s="116">
        <f t="shared" si="739"/>
        <v>7100.5</v>
      </c>
      <c r="F1503" s="117">
        <f t="shared" si="740"/>
        <v>45646</v>
      </c>
      <c r="G1503" s="118">
        <f t="shared" si="744"/>
        <v>5.1997729257888814E-3</v>
      </c>
      <c r="H1503" s="119">
        <f t="shared" si="758"/>
        <v>45708</v>
      </c>
      <c r="I1503" s="119">
        <f t="shared" si="745"/>
        <v>45708</v>
      </c>
      <c r="J1503" s="120">
        <f t="shared" si="753"/>
        <v>23</v>
      </c>
      <c r="K1503" s="120">
        <f t="shared" si="741"/>
        <v>2</v>
      </c>
      <c r="L1503" s="8">
        <f t="shared" si="754"/>
        <v>1.0004510799999999</v>
      </c>
      <c r="M1503" s="121">
        <f t="shared" si="742"/>
        <v>1.0038997599999999</v>
      </c>
      <c r="N1503" s="121">
        <f t="shared" ref="N1503:N1566" si="762">IF(I1503&gt;I1502,N1502*M1503,N1502)</f>
        <v>1.3294155281407491</v>
      </c>
      <c r="O1503" s="114">
        <f t="shared" si="738"/>
        <v>1.3300152000000001</v>
      </c>
      <c r="P1503" s="114">
        <f t="shared" si="746"/>
        <v>441.18862761000003</v>
      </c>
      <c r="Q1503" s="11">
        <f t="shared" si="759"/>
        <v>0</v>
      </c>
      <c r="R1503" s="30">
        <f t="shared" si="755"/>
        <v>0</v>
      </c>
      <c r="S1503" s="8">
        <f t="shared" si="747"/>
        <v>0</v>
      </c>
      <c r="T1503" s="123">
        <f t="shared" si="756"/>
        <v>8.5599999999999996E-2</v>
      </c>
      <c r="U1503" s="122">
        <f t="shared" si="737"/>
        <v>2</v>
      </c>
      <c r="V1503" s="122">
        <v>252</v>
      </c>
      <c r="W1503" s="121">
        <f t="shared" si="748"/>
        <v>1.00065206</v>
      </c>
      <c r="X1503" s="114">
        <f t="shared" si="749"/>
        <v>0.28768145000000001</v>
      </c>
      <c r="Y1503" s="114">
        <f t="shared" si="750"/>
        <v>0</v>
      </c>
      <c r="Z1503" s="126" t="str">
        <f t="shared" si="760"/>
        <v>A+J=</v>
      </c>
      <c r="AA1503" s="119">
        <f t="shared" si="761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>
        <f t="shared" si="751"/>
        <v>45680</v>
      </c>
      <c r="B1504" s="114">
        <f t="shared" si="743"/>
        <v>441.71981290000002</v>
      </c>
      <c r="C1504" s="114">
        <f t="shared" si="757"/>
        <v>331.71698158999999</v>
      </c>
      <c r="D1504" s="115">
        <f t="shared" si="752"/>
        <v>7063.77</v>
      </c>
      <c r="E1504" s="116">
        <f t="shared" si="739"/>
        <v>7100.5</v>
      </c>
      <c r="F1504" s="117">
        <f t="shared" si="740"/>
        <v>45646</v>
      </c>
      <c r="G1504" s="118">
        <f t="shared" si="744"/>
        <v>5.1997729257888814E-3</v>
      </c>
      <c r="H1504" s="119">
        <f t="shared" si="758"/>
        <v>45708</v>
      </c>
      <c r="I1504" s="119">
        <f t="shared" si="745"/>
        <v>45708</v>
      </c>
      <c r="J1504" s="120">
        <f t="shared" si="753"/>
        <v>23</v>
      </c>
      <c r="K1504" s="120">
        <f t="shared" si="741"/>
        <v>3</v>
      </c>
      <c r="L1504" s="8">
        <f t="shared" si="754"/>
        <v>1.0006767000000001</v>
      </c>
      <c r="M1504" s="121">
        <f t="shared" si="742"/>
        <v>1.0038997599999999</v>
      </c>
      <c r="N1504" s="121">
        <f t="shared" si="762"/>
        <v>1.3294155281407491</v>
      </c>
      <c r="O1504" s="114">
        <f t="shared" si="738"/>
        <v>1.33031514</v>
      </c>
      <c r="P1504" s="114">
        <f t="shared" si="746"/>
        <v>441.2881228</v>
      </c>
      <c r="Q1504" s="11">
        <f t="shared" si="759"/>
        <v>0</v>
      </c>
      <c r="R1504" s="30">
        <f t="shared" si="755"/>
        <v>0</v>
      </c>
      <c r="S1504" s="8">
        <f t="shared" si="747"/>
        <v>0</v>
      </c>
      <c r="T1504" s="123">
        <f t="shared" si="756"/>
        <v>8.5599999999999996E-2</v>
      </c>
      <c r="U1504" s="122">
        <f t="shared" si="737"/>
        <v>3</v>
      </c>
      <c r="V1504" s="122">
        <v>252</v>
      </c>
      <c r="W1504" s="121">
        <f t="shared" si="748"/>
        <v>1.00097825</v>
      </c>
      <c r="X1504" s="114">
        <f t="shared" si="749"/>
        <v>0.43169010000000002</v>
      </c>
      <c r="Y1504" s="114">
        <f t="shared" si="750"/>
        <v>0</v>
      </c>
      <c r="Z1504" s="126" t="str">
        <f t="shared" si="760"/>
        <v>A+J=</v>
      </c>
      <c r="AA1504" s="119">
        <f t="shared" si="761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>
        <f t="shared" si="751"/>
        <v>45681</v>
      </c>
      <c r="B1505" s="114">
        <f t="shared" si="743"/>
        <v>441.96345169</v>
      </c>
      <c r="C1505" s="114">
        <f t="shared" si="757"/>
        <v>331.71698158999999</v>
      </c>
      <c r="D1505" s="115">
        <f t="shared" si="752"/>
        <v>7063.77</v>
      </c>
      <c r="E1505" s="116">
        <f t="shared" si="739"/>
        <v>7100.5</v>
      </c>
      <c r="F1505" s="117">
        <f t="shared" si="740"/>
        <v>45646</v>
      </c>
      <c r="G1505" s="118">
        <f t="shared" si="744"/>
        <v>5.1997729257888814E-3</v>
      </c>
      <c r="H1505" s="119">
        <f t="shared" si="758"/>
        <v>45708</v>
      </c>
      <c r="I1505" s="119">
        <f t="shared" si="745"/>
        <v>45708</v>
      </c>
      <c r="J1505" s="120">
        <f t="shared" si="753"/>
        <v>23</v>
      </c>
      <c r="K1505" s="120">
        <f t="shared" si="741"/>
        <v>4</v>
      </c>
      <c r="L1505" s="8">
        <f t="shared" si="754"/>
        <v>1.0009023699999999</v>
      </c>
      <c r="M1505" s="121">
        <f t="shared" si="742"/>
        <v>1.0038997599999999</v>
      </c>
      <c r="N1505" s="121">
        <f t="shared" si="762"/>
        <v>1.3294155281407491</v>
      </c>
      <c r="O1505" s="114">
        <f t="shared" si="738"/>
        <v>1.3306151500000001</v>
      </c>
      <c r="P1505" s="114">
        <f t="shared" si="746"/>
        <v>441.38764121000003</v>
      </c>
      <c r="Q1505" s="11">
        <f t="shared" si="759"/>
        <v>0</v>
      </c>
      <c r="R1505" s="30">
        <f t="shared" si="755"/>
        <v>0</v>
      </c>
      <c r="S1505" s="8">
        <f t="shared" si="747"/>
        <v>0</v>
      </c>
      <c r="T1505" s="123">
        <f t="shared" si="756"/>
        <v>8.5599999999999996E-2</v>
      </c>
      <c r="U1505" s="122">
        <f t="shared" si="737"/>
        <v>4</v>
      </c>
      <c r="V1505" s="122">
        <v>252</v>
      </c>
      <c r="W1505" s="121">
        <f t="shared" si="748"/>
        <v>1.0013045460000001</v>
      </c>
      <c r="X1505" s="114">
        <f t="shared" si="749"/>
        <v>0.57581048000000001</v>
      </c>
      <c r="Y1505" s="114">
        <f t="shared" si="750"/>
        <v>0</v>
      </c>
      <c r="Z1505" s="126" t="str">
        <f t="shared" si="760"/>
        <v>A+J=</v>
      </c>
      <c r="AA1505" s="119">
        <f t="shared" si="761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>
        <f t="shared" si="751"/>
        <v>45682</v>
      </c>
      <c r="B1506" s="114">
        <f t="shared" si="743"/>
        <v>442.20722216000001</v>
      </c>
      <c r="C1506" s="114">
        <f t="shared" si="757"/>
        <v>331.71698158999999</v>
      </c>
      <c r="D1506" s="115">
        <f t="shared" si="752"/>
        <v>7063.77</v>
      </c>
      <c r="E1506" s="116">
        <f t="shared" si="739"/>
        <v>7100.5</v>
      </c>
      <c r="F1506" s="117">
        <f t="shared" si="740"/>
        <v>45646</v>
      </c>
      <c r="G1506" s="118">
        <f t="shared" si="744"/>
        <v>5.1997729257888814E-3</v>
      </c>
      <c r="H1506" s="119">
        <f t="shared" si="758"/>
        <v>45708</v>
      </c>
      <c r="I1506" s="119">
        <f t="shared" si="745"/>
        <v>45708</v>
      </c>
      <c r="J1506" s="120">
        <f t="shared" si="753"/>
        <v>23</v>
      </c>
      <c r="K1506" s="120">
        <f t="shared" si="741"/>
        <v>5</v>
      </c>
      <c r="L1506" s="8">
        <f t="shared" si="754"/>
        <v>1.0011280899999999</v>
      </c>
      <c r="M1506" s="121">
        <f t="shared" si="742"/>
        <v>1.0038997599999999</v>
      </c>
      <c r="N1506" s="121">
        <f t="shared" si="762"/>
        <v>1.3294155281407491</v>
      </c>
      <c r="O1506" s="114">
        <f t="shared" si="738"/>
        <v>1.3309152200000001</v>
      </c>
      <c r="P1506" s="114">
        <f t="shared" si="746"/>
        <v>441.48717952999999</v>
      </c>
      <c r="Q1506" s="11">
        <f t="shared" si="759"/>
        <v>0</v>
      </c>
      <c r="R1506" s="30">
        <f t="shared" si="755"/>
        <v>0</v>
      </c>
      <c r="S1506" s="8">
        <f t="shared" si="747"/>
        <v>0</v>
      </c>
      <c r="T1506" s="123">
        <f t="shared" si="756"/>
        <v>8.5599999999999996E-2</v>
      </c>
      <c r="U1506" s="122">
        <f t="shared" si="737"/>
        <v>5</v>
      </c>
      <c r="V1506" s="122">
        <v>252</v>
      </c>
      <c r="W1506" s="121">
        <f t="shared" si="748"/>
        <v>1.0016309480000001</v>
      </c>
      <c r="X1506" s="114">
        <f t="shared" si="749"/>
        <v>0.72004263000000002</v>
      </c>
      <c r="Y1506" s="114">
        <f t="shared" si="750"/>
        <v>0</v>
      </c>
      <c r="Z1506" s="126" t="str">
        <f t="shared" si="760"/>
        <v>A+J=</v>
      </c>
      <c r="AA1506" s="119">
        <f t="shared" si="761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>
        <f t="shared" si="751"/>
        <v>45683</v>
      </c>
      <c r="B1507" s="114">
        <f t="shared" si="743"/>
        <v>442.20722216000001</v>
      </c>
      <c r="C1507" s="114">
        <f t="shared" si="757"/>
        <v>331.71698158999999</v>
      </c>
      <c r="D1507" s="115">
        <f t="shared" si="752"/>
        <v>7063.77</v>
      </c>
      <c r="E1507" s="116">
        <f t="shared" si="739"/>
        <v>7100.5</v>
      </c>
      <c r="F1507" s="117">
        <f t="shared" si="740"/>
        <v>45646</v>
      </c>
      <c r="G1507" s="118">
        <f t="shared" si="744"/>
        <v>5.1997729257888814E-3</v>
      </c>
      <c r="H1507" s="119">
        <f t="shared" si="758"/>
        <v>45708</v>
      </c>
      <c r="I1507" s="119">
        <f t="shared" si="745"/>
        <v>45708</v>
      </c>
      <c r="J1507" s="120">
        <f t="shared" si="753"/>
        <v>23</v>
      </c>
      <c r="K1507" s="120">
        <f t="shared" si="741"/>
        <v>5</v>
      </c>
      <c r="L1507" s="8">
        <f t="shared" si="754"/>
        <v>1.0011280899999999</v>
      </c>
      <c r="M1507" s="121">
        <f t="shared" si="742"/>
        <v>1.0038997599999999</v>
      </c>
      <c r="N1507" s="121">
        <f t="shared" si="762"/>
        <v>1.3294155281407491</v>
      </c>
      <c r="O1507" s="114">
        <f t="shared" si="738"/>
        <v>1.3309152200000001</v>
      </c>
      <c r="P1507" s="114">
        <f t="shared" si="746"/>
        <v>441.48717952999999</v>
      </c>
      <c r="Q1507" s="11">
        <f t="shared" si="759"/>
        <v>0</v>
      </c>
      <c r="R1507" s="30">
        <f t="shared" si="755"/>
        <v>0</v>
      </c>
      <c r="S1507" s="8">
        <f t="shared" si="747"/>
        <v>0</v>
      </c>
      <c r="T1507" s="123">
        <f t="shared" si="756"/>
        <v>8.5599999999999996E-2</v>
      </c>
      <c r="U1507" s="122">
        <f t="shared" si="737"/>
        <v>5</v>
      </c>
      <c r="V1507" s="122">
        <v>252</v>
      </c>
      <c r="W1507" s="121">
        <f t="shared" si="748"/>
        <v>1.0016309480000001</v>
      </c>
      <c r="X1507" s="114">
        <f t="shared" si="749"/>
        <v>0.72004263000000002</v>
      </c>
      <c r="Y1507" s="114">
        <f t="shared" si="750"/>
        <v>0</v>
      </c>
      <c r="Z1507" s="126" t="str">
        <f t="shared" si="760"/>
        <v>A+J=</v>
      </c>
      <c r="AA1507" s="119">
        <f t="shared" si="761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>
        <f t="shared" si="751"/>
        <v>45684</v>
      </c>
      <c r="B1508" s="114">
        <f t="shared" si="743"/>
        <v>442.20722216000001</v>
      </c>
      <c r="C1508" s="114">
        <f t="shared" si="757"/>
        <v>331.71698158999999</v>
      </c>
      <c r="D1508" s="115">
        <f t="shared" si="752"/>
        <v>7063.77</v>
      </c>
      <c r="E1508" s="116">
        <f t="shared" si="739"/>
        <v>7100.5</v>
      </c>
      <c r="F1508" s="117">
        <f t="shared" si="740"/>
        <v>45646</v>
      </c>
      <c r="G1508" s="118">
        <f t="shared" si="744"/>
        <v>5.1997729257888814E-3</v>
      </c>
      <c r="H1508" s="119">
        <f t="shared" si="758"/>
        <v>45708</v>
      </c>
      <c r="I1508" s="119">
        <f t="shared" si="745"/>
        <v>45708</v>
      </c>
      <c r="J1508" s="120">
        <f t="shared" si="753"/>
        <v>23</v>
      </c>
      <c r="K1508" s="120">
        <f t="shared" si="741"/>
        <v>5</v>
      </c>
      <c r="L1508" s="8">
        <f t="shared" si="754"/>
        <v>1.0011280899999999</v>
      </c>
      <c r="M1508" s="121">
        <f t="shared" si="742"/>
        <v>1.0038997599999999</v>
      </c>
      <c r="N1508" s="121">
        <f t="shared" si="762"/>
        <v>1.3294155281407491</v>
      </c>
      <c r="O1508" s="114">
        <f t="shared" si="738"/>
        <v>1.3309152200000001</v>
      </c>
      <c r="P1508" s="114">
        <f t="shared" si="746"/>
        <v>441.48717952999999</v>
      </c>
      <c r="Q1508" s="11">
        <f t="shared" si="759"/>
        <v>0</v>
      </c>
      <c r="R1508" s="30">
        <f t="shared" si="755"/>
        <v>0</v>
      </c>
      <c r="S1508" s="8">
        <f t="shared" si="747"/>
        <v>0</v>
      </c>
      <c r="T1508" s="123">
        <f t="shared" si="756"/>
        <v>8.5599999999999996E-2</v>
      </c>
      <c r="U1508" s="122">
        <f t="shared" si="737"/>
        <v>5</v>
      </c>
      <c r="V1508" s="122">
        <v>252</v>
      </c>
      <c r="W1508" s="121">
        <f t="shared" si="748"/>
        <v>1.0016309480000001</v>
      </c>
      <c r="X1508" s="114">
        <f t="shared" si="749"/>
        <v>0.72004263000000002</v>
      </c>
      <c r="Y1508" s="114">
        <f t="shared" si="750"/>
        <v>0</v>
      </c>
      <c r="Z1508" s="126" t="str">
        <f t="shared" si="760"/>
        <v>A+J=</v>
      </c>
      <c r="AA1508" s="119">
        <f t="shared" si="761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>
        <f t="shared" si="751"/>
        <v>45685</v>
      </c>
      <c r="B1509" s="114">
        <f t="shared" si="743"/>
        <v>442.45113144000004</v>
      </c>
      <c r="C1509" s="114">
        <f t="shared" si="757"/>
        <v>331.71698158999999</v>
      </c>
      <c r="D1509" s="115">
        <f t="shared" si="752"/>
        <v>7063.77</v>
      </c>
      <c r="E1509" s="116">
        <f t="shared" si="739"/>
        <v>7100.5</v>
      </c>
      <c r="F1509" s="117">
        <f t="shared" si="740"/>
        <v>45646</v>
      </c>
      <c r="G1509" s="118">
        <f t="shared" si="744"/>
        <v>5.1997729257888814E-3</v>
      </c>
      <c r="H1509" s="119">
        <f t="shared" si="758"/>
        <v>45708</v>
      </c>
      <c r="I1509" s="119">
        <f t="shared" si="745"/>
        <v>45708</v>
      </c>
      <c r="J1509" s="120">
        <f t="shared" si="753"/>
        <v>23</v>
      </c>
      <c r="K1509" s="120">
        <f t="shared" si="741"/>
        <v>6</v>
      </c>
      <c r="L1509" s="8">
        <f t="shared" si="754"/>
        <v>1.00135386</v>
      </c>
      <c r="M1509" s="121">
        <f t="shared" si="742"/>
        <v>1.0038997599999999</v>
      </c>
      <c r="N1509" s="121">
        <f t="shared" si="762"/>
        <v>1.3294155281407491</v>
      </c>
      <c r="O1509" s="114">
        <f t="shared" si="738"/>
        <v>1.33121537</v>
      </c>
      <c r="P1509" s="114">
        <f t="shared" si="746"/>
        <v>441.58674438000003</v>
      </c>
      <c r="Q1509" s="11">
        <f t="shared" si="759"/>
        <v>0</v>
      </c>
      <c r="R1509" s="30">
        <f t="shared" si="755"/>
        <v>0</v>
      </c>
      <c r="S1509" s="8">
        <f t="shared" si="747"/>
        <v>0</v>
      </c>
      <c r="T1509" s="123">
        <f t="shared" si="756"/>
        <v>8.5599999999999996E-2</v>
      </c>
      <c r="U1509" s="122">
        <f t="shared" ref="U1509:U1572" si="763">IF(Q1508&gt;0,1,IF(K1509=K1508,U1508,U1508+1))</f>
        <v>6</v>
      </c>
      <c r="V1509" s="122">
        <v>252</v>
      </c>
      <c r="W1509" s="121">
        <f t="shared" si="748"/>
        <v>1.0019574570000001</v>
      </c>
      <c r="X1509" s="114">
        <f t="shared" si="749"/>
        <v>0.86438705999999998</v>
      </c>
      <c r="Y1509" s="114">
        <f t="shared" si="750"/>
        <v>0</v>
      </c>
      <c r="Z1509" s="126" t="str">
        <f t="shared" si="760"/>
        <v>A+J=</v>
      </c>
      <c r="AA1509" s="119">
        <f t="shared" si="761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>
        <f t="shared" si="751"/>
        <v>45686</v>
      </c>
      <c r="B1510" s="114">
        <f t="shared" si="743"/>
        <v>442.69516917999999</v>
      </c>
      <c r="C1510" s="114">
        <f t="shared" si="757"/>
        <v>331.71698158999999</v>
      </c>
      <c r="D1510" s="115">
        <f t="shared" si="752"/>
        <v>7063.77</v>
      </c>
      <c r="E1510" s="116">
        <f t="shared" si="739"/>
        <v>7100.5</v>
      </c>
      <c r="F1510" s="117">
        <f t="shared" si="740"/>
        <v>45646</v>
      </c>
      <c r="G1510" s="118">
        <f t="shared" si="744"/>
        <v>5.1997729257888814E-3</v>
      </c>
      <c r="H1510" s="119">
        <f t="shared" si="758"/>
        <v>45708</v>
      </c>
      <c r="I1510" s="119">
        <f t="shared" si="745"/>
        <v>45708</v>
      </c>
      <c r="J1510" s="120">
        <f t="shared" si="753"/>
        <v>23</v>
      </c>
      <c r="K1510" s="120">
        <f t="shared" si="741"/>
        <v>7</v>
      </c>
      <c r="L1510" s="8">
        <f t="shared" si="754"/>
        <v>1.0015796800000001</v>
      </c>
      <c r="M1510" s="121">
        <f t="shared" si="742"/>
        <v>1.0038997599999999</v>
      </c>
      <c r="N1510" s="121">
        <f t="shared" si="762"/>
        <v>1.3294155281407491</v>
      </c>
      <c r="O1510" s="114">
        <f t="shared" si="738"/>
        <v>1.3315155700000001</v>
      </c>
      <c r="P1510" s="114">
        <f t="shared" si="746"/>
        <v>441.68632581999998</v>
      </c>
      <c r="Q1510" s="11">
        <f t="shared" si="759"/>
        <v>0</v>
      </c>
      <c r="R1510" s="30">
        <f t="shared" si="755"/>
        <v>0</v>
      </c>
      <c r="S1510" s="8">
        <f t="shared" si="747"/>
        <v>0</v>
      </c>
      <c r="T1510" s="123">
        <f t="shared" si="756"/>
        <v>8.5599999999999996E-2</v>
      </c>
      <c r="U1510" s="122">
        <f t="shared" si="763"/>
        <v>7</v>
      </c>
      <c r="V1510" s="122">
        <v>252</v>
      </c>
      <c r="W1510" s="121">
        <f t="shared" si="748"/>
        <v>1.0022840719999999</v>
      </c>
      <c r="X1510" s="114">
        <f t="shared" si="749"/>
        <v>1.00884336</v>
      </c>
      <c r="Y1510" s="114">
        <f t="shared" si="750"/>
        <v>0</v>
      </c>
      <c r="Z1510" s="126" t="str">
        <f t="shared" si="760"/>
        <v>A+J=</v>
      </c>
      <c r="AA1510" s="119">
        <f t="shared" si="761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>
        <f t="shared" si="751"/>
        <v>45687</v>
      </c>
      <c r="B1511" s="114">
        <f t="shared" si="743"/>
        <v>442.93934585</v>
      </c>
      <c r="C1511" s="114">
        <f t="shared" si="757"/>
        <v>331.71698158999999</v>
      </c>
      <c r="D1511" s="115">
        <f t="shared" si="752"/>
        <v>7063.77</v>
      </c>
      <c r="E1511" s="116">
        <f t="shared" si="739"/>
        <v>7100.5</v>
      </c>
      <c r="F1511" s="117">
        <f t="shared" si="740"/>
        <v>45646</v>
      </c>
      <c r="G1511" s="118">
        <f t="shared" si="744"/>
        <v>5.1997729257888814E-3</v>
      </c>
      <c r="H1511" s="119">
        <f t="shared" si="758"/>
        <v>45708</v>
      </c>
      <c r="I1511" s="119">
        <f t="shared" si="745"/>
        <v>45708</v>
      </c>
      <c r="J1511" s="120">
        <f t="shared" si="753"/>
        <v>23</v>
      </c>
      <c r="K1511" s="120">
        <f t="shared" si="741"/>
        <v>8</v>
      </c>
      <c r="L1511" s="8">
        <f t="shared" si="754"/>
        <v>1.00180555</v>
      </c>
      <c r="M1511" s="121">
        <f t="shared" si="742"/>
        <v>1.0038997599999999</v>
      </c>
      <c r="N1511" s="121">
        <f t="shared" si="762"/>
        <v>1.3294155281407491</v>
      </c>
      <c r="O1511" s="114">
        <f t="shared" si="738"/>
        <v>1.3318158499999999</v>
      </c>
      <c r="P1511" s="114">
        <f t="shared" si="746"/>
        <v>441.78593379</v>
      </c>
      <c r="Q1511" s="11">
        <f t="shared" si="759"/>
        <v>0</v>
      </c>
      <c r="R1511" s="30">
        <f t="shared" si="755"/>
        <v>0</v>
      </c>
      <c r="S1511" s="8">
        <f t="shared" si="747"/>
        <v>0</v>
      </c>
      <c r="T1511" s="123">
        <f t="shared" si="756"/>
        <v>8.5599999999999996E-2</v>
      </c>
      <c r="U1511" s="122">
        <f t="shared" si="763"/>
        <v>8</v>
      </c>
      <c r="V1511" s="122">
        <v>252</v>
      </c>
      <c r="W1511" s="121">
        <f t="shared" si="748"/>
        <v>1.002610794</v>
      </c>
      <c r="X1511" s="114">
        <f t="shared" si="749"/>
        <v>1.15341206</v>
      </c>
      <c r="Y1511" s="114">
        <f t="shared" si="750"/>
        <v>0</v>
      </c>
      <c r="Z1511" s="126" t="str">
        <f t="shared" si="760"/>
        <v>A+J=</v>
      </c>
      <c r="AA1511" s="119">
        <f t="shared" si="761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>
        <f t="shared" si="751"/>
        <v>45688</v>
      </c>
      <c r="B1512" s="114">
        <f t="shared" si="743"/>
        <v>443.18365774</v>
      </c>
      <c r="C1512" s="114">
        <f t="shared" si="757"/>
        <v>331.71698158999999</v>
      </c>
      <c r="D1512" s="115">
        <f t="shared" si="752"/>
        <v>7063.77</v>
      </c>
      <c r="E1512" s="116">
        <f t="shared" si="739"/>
        <v>7100.5</v>
      </c>
      <c r="F1512" s="117">
        <f t="shared" si="740"/>
        <v>45646</v>
      </c>
      <c r="G1512" s="118">
        <f t="shared" si="744"/>
        <v>5.1997729257888814E-3</v>
      </c>
      <c r="H1512" s="119">
        <f t="shared" si="758"/>
        <v>45708</v>
      </c>
      <c r="I1512" s="119">
        <f t="shared" si="745"/>
        <v>45708</v>
      </c>
      <c r="J1512" s="120">
        <f t="shared" si="753"/>
        <v>23</v>
      </c>
      <c r="K1512" s="120">
        <f t="shared" si="741"/>
        <v>9</v>
      </c>
      <c r="L1512" s="8">
        <f t="shared" si="754"/>
        <v>1.0020314800000001</v>
      </c>
      <c r="M1512" s="121">
        <f t="shared" si="742"/>
        <v>1.0038997599999999</v>
      </c>
      <c r="N1512" s="121">
        <f t="shared" si="762"/>
        <v>1.3294155281407491</v>
      </c>
      <c r="O1512" s="114">
        <f t="shared" si="738"/>
        <v>1.3321162</v>
      </c>
      <c r="P1512" s="114">
        <f t="shared" si="746"/>
        <v>441.88556498999998</v>
      </c>
      <c r="Q1512" s="11">
        <f t="shared" si="759"/>
        <v>0</v>
      </c>
      <c r="R1512" s="30">
        <f t="shared" si="755"/>
        <v>0</v>
      </c>
      <c r="S1512" s="8">
        <f t="shared" si="747"/>
        <v>0</v>
      </c>
      <c r="T1512" s="123">
        <f t="shared" si="756"/>
        <v>8.5599999999999996E-2</v>
      </c>
      <c r="U1512" s="122">
        <f t="shared" si="763"/>
        <v>9</v>
      </c>
      <c r="V1512" s="122">
        <v>252</v>
      </c>
      <c r="W1512" s="121">
        <f t="shared" si="748"/>
        <v>1.0029376219999999</v>
      </c>
      <c r="X1512" s="114">
        <f t="shared" si="749"/>
        <v>1.2980927499999999</v>
      </c>
      <c r="Y1512" s="114">
        <f t="shared" si="750"/>
        <v>0</v>
      </c>
      <c r="Z1512" s="126" t="str">
        <f t="shared" si="760"/>
        <v>A+J=</v>
      </c>
      <c r="AA1512" s="119">
        <f t="shared" si="761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>
        <f t="shared" si="751"/>
        <v>45689</v>
      </c>
      <c r="B1513" s="114">
        <f t="shared" si="743"/>
        <v>443.42810155999996</v>
      </c>
      <c r="C1513" s="114">
        <f t="shared" si="757"/>
        <v>331.71698158999999</v>
      </c>
      <c r="D1513" s="115">
        <f t="shared" si="752"/>
        <v>7063.77</v>
      </c>
      <c r="E1513" s="116">
        <f t="shared" si="739"/>
        <v>7100.5</v>
      </c>
      <c r="F1513" s="117">
        <f t="shared" si="740"/>
        <v>45646</v>
      </c>
      <c r="G1513" s="118">
        <f t="shared" si="744"/>
        <v>5.1997729257888814E-3</v>
      </c>
      <c r="H1513" s="119">
        <f t="shared" si="758"/>
        <v>45708</v>
      </c>
      <c r="I1513" s="119">
        <f t="shared" si="745"/>
        <v>45708</v>
      </c>
      <c r="J1513" s="120">
        <f t="shared" si="753"/>
        <v>23</v>
      </c>
      <c r="K1513" s="120">
        <f t="shared" si="741"/>
        <v>10</v>
      </c>
      <c r="L1513" s="8">
        <f t="shared" si="754"/>
        <v>1.0022574500000001</v>
      </c>
      <c r="M1513" s="121">
        <f t="shared" si="742"/>
        <v>1.0038997599999999</v>
      </c>
      <c r="N1513" s="121">
        <f t="shared" si="762"/>
        <v>1.3294155281407491</v>
      </c>
      <c r="O1513" s="114">
        <f t="shared" ref="O1513:O1576" si="764">TRUNC(TRUNC((L1513*N1513),15),8)</f>
        <v>1.3324166099999999</v>
      </c>
      <c r="P1513" s="114">
        <f t="shared" si="746"/>
        <v>441.98521607999999</v>
      </c>
      <c r="Q1513" s="11">
        <f t="shared" si="759"/>
        <v>0</v>
      </c>
      <c r="R1513" s="30">
        <f t="shared" si="755"/>
        <v>0</v>
      </c>
      <c r="S1513" s="8">
        <f t="shared" si="747"/>
        <v>0</v>
      </c>
      <c r="T1513" s="123">
        <f t="shared" si="756"/>
        <v>8.5599999999999996E-2</v>
      </c>
      <c r="U1513" s="122">
        <f t="shared" si="763"/>
        <v>10</v>
      </c>
      <c r="V1513" s="122">
        <v>252</v>
      </c>
      <c r="W1513" s="121">
        <f t="shared" si="748"/>
        <v>1.003264556</v>
      </c>
      <c r="X1513" s="114">
        <f t="shared" si="749"/>
        <v>1.4428854799999999</v>
      </c>
      <c r="Y1513" s="114">
        <f t="shared" si="750"/>
        <v>0</v>
      </c>
      <c r="Z1513" s="126" t="str">
        <f t="shared" si="760"/>
        <v>A+J=</v>
      </c>
      <c r="AA1513" s="119">
        <f t="shared" si="761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>
        <f t="shared" si="751"/>
        <v>45690</v>
      </c>
      <c r="B1514" s="114">
        <f t="shared" si="743"/>
        <v>443.42810155999996</v>
      </c>
      <c r="C1514" s="114">
        <f t="shared" si="757"/>
        <v>331.71698158999999</v>
      </c>
      <c r="D1514" s="115">
        <f t="shared" si="752"/>
        <v>7063.77</v>
      </c>
      <c r="E1514" s="116">
        <f t="shared" ref="E1514:E1577" si="765">IF($K1514=1,VLOOKUP($A1513,$AO$10:$AS$131,4),E1513)</f>
        <v>7100.5</v>
      </c>
      <c r="F1514" s="117">
        <f t="shared" ref="F1514:F1577" si="766">IF($K1514=1,VLOOKUP($A1513,$AO$10:$AS$131,5),F1513)</f>
        <v>45646</v>
      </c>
      <c r="G1514" s="118">
        <f t="shared" si="744"/>
        <v>5.1997729257888814E-3</v>
      </c>
      <c r="H1514" s="119">
        <f t="shared" si="758"/>
        <v>45708</v>
      </c>
      <c r="I1514" s="119">
        <f t="shared" si="745"/>
        <v>45708</v>
      </c>
      <c r="J1514" s="120">
        <f t="shared" si="753"/>
        <v>23</v>
      </c>
      <c r="K1514" s="120">
        <f t="shared" ref="K1514:K1577" si="767">(J1514-(NETWORKDAYS(A1514,I1514,AD$176:AD$502)-1))</f>
        <v>10</v>
      </c>
      <c r="L1514" s="8">
        <f t="shared" si="754"/>
        <v>1.0022574500000001</v>
      </c>
      <c r="M1514" s="121">
        <f t="shared" ref="M1514:M1577" si="768">IF(I1514&gt;I1513,L1513,M1513)</f>
        <v>1.0038997599999999</v>
      </c>
      <c r="N1514" s="121">
        <f t="shared" si="762"/>
        <v>1.3294155281407491</v>
      </c>
      <c r="O1514" s="114">
        <f t="shared" si="764"/>
        <v>1.3324166099999999</v>
      </c>
      <c r="P1514" s="114">
        <f t="shared" si="746"/>
        <v>441.98521607999999</v>
      </c>
      <c r="Q1514" s="11">
        <f t="shared" si="759"/>
        <v>0</v>
      </c>
      <c r="R1514" s="30">
        <f t="shared" si="755"/>
        <v>0</v>
      </c>
      <c r="S1514" s="8">
        <f t="shared" si="747"/>
        <v>0</v>
      </c>
      <c r="T1514" s="123">
        <f t="shared" si="756"/>
        <v>8.5599999999999996E-2</v>
      </c>
      <c r="U1514" s="122">
        <f t="shared" si="763"/>
        <v>10</v>
      </c>
      <c r="V1514" s="122">
        <v>252</v>
      </c>
      <c r="W1514" s="121">
        <f t="shared" si="748"/>
        <v>1.003264556</v>
      </c>
      <c r="X1514" s="114">
        <f t="shared" si="749"/>
        <v>1.4428854799999999</v>
      </c>
      <c r="Y1514" s="114">
        <f t="shared" si="750"/>
        <v>0</v>
      </c>
      <c r="Z1514" s="126" t="str">
        <f t="shared" si="760"/>
        <v>A+J=</v>
      </c>
      <c r="AA1514" s="119">
        <f t="shared" si="761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>
        <f t="shared" si="751"/>
        <v>45691</v>
      </c>
      <c r="B1515" s="114">
        <f t="shared" si="743"/>
        <v>443.42810155999996</v>
      </c>
      <c r="C1515" s="114">
        <f t="shared" si="757"/>
        <v>331.71698158999999</v>
      </c>
      <c r="D1515" s="115">
        <f t="shared" si="752"/>
        <v>7063.77</v>
      </c>
      <c r="E1515" s="116">
        <f t="shared" si="765"/>
        <v>7100.5</v>
      </c>
      <c r="F1515" s="117">
        <f t="shared" si="766"/>
        <v>45646</v>
      </c>
      <c r="G1515" s="118">
        <f t="shared" si="744"/>
        <v>5.1997729257888814E-3</v>
      </c>
      <c r="H1515" s="119">
        <f t="shared" si="758"/>
        <v>45708</v>
      </c>
      <c r="I1515" s="119">
        <f t="shared" si="745"/>
        <v>45708</v>
      </c>
      <c r="J1515" s="120">
        <f t="shared" si="753"/>
        <v>23</v>
      </c>
      <c r="K1515" s="120">
        <f t="shared" si="767"/>
        <v>10</v>
      </c>
      <c r="L1515" s="8">
        <f t="shared" si="754"/>
        <v>1.0022574500000001</v>
      </c>
      <c r="M1515" s="121">
        <f t="shared" si="768"/>
        <v>1.0038997599999999</v>
      </c>
      <c r="N1515" s="121">
        <f t="shared" si="762"/>
        <v>1.3294155281407491</v>
      </c>
      <c r="O1515" s="114">
        <f t="shared" si="764"/>
        <v>1.3324166099999999</v>
      </c>
      <c r="P1515" s="114">
        <f t="shared" si="746"/>
        <v>441.98521607999999</v>
      </c>
      <c r="Q1515" s="11">
        <f t="shared" si="759"/>
        <v>0</v>
      </c>
      <c r="R1515" s="30">
        <f t="shared" si="755"/>
        <v>0</v>
      </c>
      <c r="S1515" s="8">
        <f t="shared" si="747"/>
        <v>0</v>
      </c>
      <c r="T1515" s="123">
        <f t="shared" si="756"/>
        <v>8.5599999999999996E-2</v>
      </c>
      <c r="U1515" s="122">
        <f t="shared" si="763"/>
        <v>10</v>
      </c>
      <c r="V1515" s="122">
        <v>252</v>
      </c>
      <c r="W1515" s="121">
        <f t="shared" si="748"/>
        <v>1.003264556</v>
      </c>
      <c r="X1515" s="114">
        <f t="shared" si="749"/>
        <v>1.4428854799999999</v>
      </c>
      <c r="Y1515" s="114">
        <f t="shared" si="750"/>
        <v>0</v>
      </c>
      <c r="Z1515" s="126" t="str">
        <f t="shared" si="760"/>
        <v>A+J=</v>
      </c>
      <c r="AA1515" s="119">
        <f t="shared" si="761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>
        <f t="shared" si="751"/>
        <v>45692</v>
      </c>
      <c r="B1516" s="114">
        <f t="shared" si="743"/>
        <v>443.67268494000001</v>
      </c>
      <c r="C1516" s="114">
        <f t="shared" si="757"/>
        <v>331.71698158999999</v>
      </c>
      <c r="D1516" s="115">
        <f t="shared" si="752"/>
        <v>7063.77</v>
      </c>
      <c r="E1516" s="116">
        <f t="shared" si="765"/>
        <v>7100.5</v>
      </c>
      <c r="F1516" s="117">
        <f t="shared" si="766"/>
        <v>45646</v>
      </c>
      <c r="G1516" s="118">
        <f t="shared" si="744"/>
        <v>5.1997729257888814E-3</v>
      </c>
      <c r="H1516" s="119">
        <f t="shared" si="758"/>
        <v>45708</v>
      </c>
      <c r="I1516" s="119">
        <f t="shared" si="745"/>
        <v>45708</v>
      </c>
      <c r="J1516" s="120">
        <f t="shared" si="753"/>
        <v>23</v>
      </c>
      <c r="K1516" s="120">
        <f t="shared" si="767"/>
        <v>11</v>
      </c>
      <c r="L1516" s="8">
        <f t="shared" si="754"/>
        <v>1.00248348</v>
      </c>
      <c r="M1516" s="121">
        <f t="shared" si="768"/>
        <v>1.0038997599999999</v>
      </c>
      <c r="N1516" s="121">
        <f t="shared" si="762"/>
        <v>1.3294155281407491</v>
      </c>
      <c r="O1516" s="114">
        <f t="shared" si="764"/>
        <v>1.3327171</v>
      </c>
      <c r="P1516" s="114">
        <f t="shared" si="746"/>
        <v>442.08489372000003</v>
      </c>
      <c r="Q1516" s="11">
        <f t="shared" si="759"/>
        <v>0</v>
      </c>
      <c r="R1516" s="30">
        <f t="shared" si="755"/>
        <v>0</v>
      </c>
      <c r="S1516" s="8">
        <f t="shared" si="747"/>
        <v>0</v>
      </c>
      <c r="T1516" s="123">
        <f t="shared" si="756"/>
        <v>8.5599999999999996E-2</v>
      </c>
      <c r="U1516" s="122">
        <f t="shared" si="763"/>
        <v>11</v>
      </c>
      <c r="V1516" s="122">
        <v>252</v>
      </c>
      <c r="W1516" s="121">
        <f t="shared" si="748"/>
        <v>1.0035915980000001</v>
      </c>
      <c r="X1516" s="114">
        <f t="shared" si="749"/>
        <v>1.5877912199999999</v>
      </c>
      <c r="Y1516" s="114">
        <f t="shared" si="750"/>
        <v>0</v>
      </c>
      <c r="Z1516" s="126" t="str">
        <f t="shared" si="760"/>
        <v>A+J=</v>
      </c>
      <c r="AA1516" s="119">
        <f t="shared" si="761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>
        <f t="shared" si="751"/>
        <v>45693</v>
      </c>
      <c r="B1517" s="114">
        <f t="shared" si="743"/>
        <v>443.91739990999997</v>
      </c>
      <c r="C1517" s="114">
        <f t="shared" si="757"/>
        <v>331.71698158999999</v>
      </c>
      <c r="D1517" s="115">
        <f t="shared" si="752"/>
        <v>7063.77</v>
      </c>
      <c r="E1517" s="116">
        <f t="shared" si="765"/>
        <v>7100.5</v>
      </c>
      <c r="F1517" s="117">
        <f t="shared" si="766"/>
        <v>45646</v>
      </c>
      <c r="G1517" s="118">
        <f t="shared" si="744"/>
        <v>5.1997729257888814E-3</v>
      </c>
      <c r="H1517" s="119">
        <f t="shared" si="758"/>
        <v>45708</v>
      </c>
      <c r="I1517" s="119">
        <f t="shared" si="745"/>
        <v>45708</v>
      </c>
      <c r="J1517" s="120">
        <f t="shared" si="753"/>
        <v>23</v>
      </c>
      <c r="K1517" s="120">
        <f t="shared" si="767"/>
        <v>12</v>
      </c>
      <c r="L1517" s="8">
        <f t="shared" si="754"/>
        <v>1.00270956</v>
      </c>
      <c r="M1517" s="121">
        <f t="shared" si="768"/>
        <v>1.0038997599999999</v>
      </c>
      <c r="N1517" s="121">
        <f t="shared" si="762"/>
        <v>1.3294155281407491</v>
      </c>
      <c r="O1517" s="114">
        <f t="shared" si="764"/>
        <v>1.3330176499999999</v>
      </c>
      <c r="P1517" s="114">
        <f t="shared" si="746"/>
        <v>442.18459125999999</v>
      </c>
      <c r="Q1517" s="11">
        <f t="shared" si="759"/>
        <v>0</v>
      </c>
      <c r="R1517" s="30">
        <f t="shared" si="755"/>
        <v>0</v>
      </c>
      <c r="S1517" s="8">
        <f t="shared" si="747"/>
        <v>0</v>
      </c>
      <c r="T1517" s="123">
        <f t="shared" si="756"/>
        <v>8.5599999999999996E-2</v>
      </c>
      <c r="U1517" s="122">
        <f t="shared" si="763"/>
        <v>12</v>
      </c>
      <c r="V1517" s="122">
        <v>252</v>
      </c>
      <c r="W1517" s="121">
        <f t="shared" si="748"/>
        <v>1.003918745</v>
      </c>
      <c r="X1517" s="114">
        <f t="shared" si="749"/>
        <v>1.73280865</v>
      </c>
      <c r="Y1517" s="114">
        <f t="shared" si="750"/>
        <v>0</v>
      </c>
      <c r="Z1517" s="126" t="str">
        <f t="shared" si="760"/>
        <v>A+J=</v>
      </c>
      <c r="AA1517" s="119">
        <f t="shared" si="761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>
        <f t="shared" si="751"/>
        <v>45694</v>
      </c>
      <c r="B1518" s="114">
        <f t="shared" si="743"/>
        <v>444.16224786999999</v>
      </c>
      <c r="C1518" s="114">
        <f t="shared" si="757"/>
        <v>331.71698158999999</v>
      </c>
      <c r="D1518" s="115">
        <f t="shared" si="752"/>
        <v>7063.77</v>
      </c>
      <c r="E1518" s="116">
        <f t="shared" si="765"/>
        <v>7100.5</v>
      </c>
      <c r="F1518" s="117">
        <f t="shared" si="766"/>
        <v>45646</v>
      </c>
      <c r="G1518" s="118">
        <f t="shared" si="744"/>
        <v>5.1997729257888814E-3</v>
      </c>
      <c r="H1518" s="119">
        <f t="shared" si="758"/>
        <v>45708</v>
      </c>
      <c r="I1518" s="119">
        <f t="shared" si="745"/>
        <v>45708</v>
      </c>
      <c r="J1518" s="120">
        <f t="shared" si="753"/>
        <v>23</v>
      </c>
      <c r="K1518" s="120">
        <f t="shared" si="767"/>
        <v>13</v>
      </c>
      <c r="L1518" s="8">
        <f t="shared" si="754"/>
        <v>1.00293568</v>
      </c>
      <c r="M1518" s="121">
        <f t="shared" si="768"/>
        <v>1.0038997599999999</v>
      </c>
      <c r="N1518" s="121">
        <f t="shared" si="762"/>
        <v>1.3294155281407491</v>
      </c>
      <c r="O1518" s="114">
        <f t="shared" si="764"/>
        <v>1.33331826</v>
      </c>
      <c r="P1518" s="114">
        <f t="shared" si="746"/>
        <v>442.2843087</v>
      </c>
      <c r="Q1518" s="11">
        <f t="shared" si="759"/>
        <v>0</v>
      </c>
      <c r="R1518" s="30">
        <f t="shared" si="755"/>
        <v>0</v>
      </c>
      <c r="S1518" s="8">
        <f t="shared" si="747"/>
        <v>0</v>
      </c>
      <c r="T1518" s="123">
        <f t="shared" si="756"/>
        <v>8.5599999999999996E-2</v>
      </c>
      <c r="U1518" s="122">
        <f t="shared" si="763"/>
        <v>13</v>
      </c>
      <c r="V1518" s="122">
        <v>252</v>
      </c>
      <c r="W1518" s="121">
        <f t="shared" si="748"/>
        <v>1.004246</v>
      </c>
      <c r="X1518" s="114">
        <f t="shared" si="749"/>
        <v>1.8779391700000001</v>
      </c>
      <c r="Y1518" s="114">
        <f t="shared" si="750"/>
        <v>0</v>
      </c>
      <c r="Z1518" s="126" t="str">
        <f t="shared" si="760"/>
        <v>A+J=</v>
      </c>
      <c r="AA1518" s="119">
        <f t="shared" si="761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>
        <f t="shared" si="751"/>
        <v>45695</v>
      </c>
      <c r="B1519" s="114">
        <f t="shared" si="743"/>
        <v>444.40723465000002</v>
      </c>
      <c r="C1519" s="114">
        <f t="shared" si="757"/>
        <v>331.71698158999999</v>
      </c>
      <c r="D1519" s="115">
        <f t="shared" si="752"/>
        <v>7063.77</v>
      </c>
      <c r="E1519" s="116">
        <f t="shared" si="765"/>
        <v>7100.5</v>
      </c>
      <c r="F1519" s="117">
        <f t="shared" si="766"/>
        <v>45646</v>
      </c>
      <c r="G1519" s="118">
        <f t="shared" si="744"/>
        <v>5.1997729257888814E-3</v>
      </c>
      <c r="H1519" s="119">
        <f t="shared" si="758"/>
        <v>45708</v>
      </c>
      <c r="I1519" s="119">
        <f t="shared" si="745"/>
        <v>45708</v>
      </c>
      <c r="J1519" s="120">
        <f t="shared" si="753"/>
        <v>23</v>
      </c>
      <c r="K1519" s="120">
        <f t="shared" si="767"/>
        <v>14</v>
      </c>
      <c r="L1519" s="8">
        <f t="shared" si="754"/>
        <v>1.0031618600000001</v>
      </c>
      <c r="M1519" s="121">
        <f t="shared" si="768"/>
        <v>1.0038997599999999</v>
      </c>
      <c r="N1519" s="121">
        <f t="shared" si="762"/>
        <v>1.3294155281407491</v>
      </c>
      <c r="O1519" s="114">
        <f t="shared" si="764"/>
        <v>1.33361895</v>
      </c>
      <c r="P1519" s="114">
        <f t="shared" si="746"/>
        <v>442.38405268000002</v>
      </c>
      <c r="Q1519" s="11">
        <f t="shared" si="759"/>
        <v>0</v>
      </c>
      <c r="R1519" s="30">
        <f t="shared" si="755"/>
        <v>0</v>
      </c>
      <c r="S1519" s="8">
        <f t="shared" si="747"/>
        <v>0</v>
      </c>
      <c r="T1519" s="123">
        <f t="shared" si="756"/>
        <v>8.5599999999999996E-2</v>
      </c>
      <c r="U1519" s="122">
        <f t="shared" si="763"/>
        <v>14</v>
      </c>
      <c r="V1519" s="122">
        <v>252</v>
      </c>
      <c r="W1519" s="121">
        <f t="shared" si="748"/>
        <v>1.0045733610000001</v>
      </c>
      <c r="X1519" s="114">
        <f t="shared" si="749"/>
        <v>2.02318197</v>
      </c>
      <c r="Y1519" s="114">
        <f t="shared" si="750"/>
        <v>0</v>
      </c>
      <c r="Z1519" s="126" t="str">
        <f t="shared" si="760"/>
        <v>A+J=</v>
      </c>
      <c r="AA1519" s="119">
        <f t="shared" si="761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>
        <f t="shared" si="751"/>
        <v>45696</v>
      </c>
      <c r="B1520" s="114">
        <f t="shared" si="743"/>
        <v>444.65235407999995</v>
      </c>
      <c r="C1520" s="114">
        <f t="shared" si="757"/>
        <v>331.71698158999999</v>
      </c>
      <c r="D1520" s="115">
        <f t="shared" si="752"/>
        <v>7063.77</v>
      </c>
      <c r="E1520" s="116">
        <f t="shared" si="765"/>
        <v>7100.5</v>
      </c>
      <c r="F1520" s="117">
        <f t="shared" si="766"/>
        <v>45646</v>
      </c>
      <c r="G1520" s="118">
        <f t="shared" si="744"/>
        <v>5.1997729257888814E-3</v>
      </c>
      <c r="H1520" s="119">
        <f t="shared" si="758"/>
        <v>45708</v>
      </c>
      <c r="I1520" s="119">
        <f t="shared" si="745"/>
        <v>45708</v>
      </c>
      <c r="J1520" s="120">
        <f t="shared" si="753"/>
        <v>23</v>
      </c>
      <c r="K1520" s="120">
        <f t="shared" si="767"/>
        <v>15</v>
      </c>
      <c r="L1520" s="8">
        <f t="shared" si="754"/>
        <v>1.0033880900000001</v>
      </c>
      <c r="M1520" s="121">
        <f t="shared" si="768"/>
        <v>1.0038997599999999</v>
      </c>
      <c r="N1520" s="121">
        <f t="shared" si="762"/>
        <v>1.3294155281407491</v>
      </c>
      <c r="O1520" s="114">
        <f t="shared" si="764"/>
        <v>1.3339197</v>
      </c>
      <c r="P1520" s="114">
        <f t="shared" si="746"/>
        <v>442.48381655999998</v>
      </c>
      <c r="Q1520" s="11">
        <f t="shared" si="759"/>
        <v>0</v>
      </c>
      <c r="R1520" s="30">
        <f t="shared" si="755"/>
        <v>0</v>
      </c>
      <c r="S1520" s="8">
        <f t="shared" si="747"/>
        <v>0</v>
      </c>
      <c r="T1520" s="123">
        <f t="shared" si="756"/>
        <v>8.5599999999999996E-2</v>
      </c>
      <c r="U1520" s="122">
        <f t="shared" si="763"/>
        <v>15</v>
      </c>
      <c r="V1520" s="122">
        <v>252</v>
      </c>
      <c r="W1520" s="121">
        <f t="shared" si="748"/>
        <v>1.0049008290000001</v>
      </c>
      <c r="X1520" s="114">
        <f t="shared" si="749"/>
        <v>2.1685375200000001</v>
      </c>
      <c r="Y1520" s="114">
        <f t="shared" si="750"/>
        <v>0</v>
      </c>
      <c r="Z1520" s="126" t="str">
        <f t="shared" si="760"/>
        <v>A+J=</v>
      </c>
      <c r="AA1520" s="119">
        <f t="shared" si="761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>
        <f t="shared" si="751"/>
        <v>45697</v>
      </c>
      <c r="B1521" s="114">
        <f t="shared" si="743"/>
        <v>444.65235407999995</v>
      </c>
      <c r="C1521" s="114">
        <f t="shared" si="757"/>
        <v>331.71698158999999</v>
      </c>
      <c r="D1521" s="115">
        <f t="shared" si="752"/>
        <v>7063.77</v>
      </c>
      <c r="E1521" s="116">
        <f t="shared" si="765"/>
        <v>7100.5</v>
      </c>
      <c r="F1521" s="117">
        <f t="shared" si="766"/>
        <v>45646</v>
      </c>
      <c r="G1521" s="118">
        <f t="shared" si="744"/>
        <v>5.1997729257888814E-3</v>
      </c>
      <c r="H1521" s="119">
        <f t="shared" si="758"/>
        <v>45708</v>
      </c>
      <c r="I1521" s="119">
        <f t="shared" si="745"/>
        <v>45708</v>
      </c>
      <c r="J1521" s="120">
        <f t="shared" si="753"/>
        <v>23</v>
      </c>
      <c r="K1521" s="120">
        <f t="shared" si="767"/>
        <v>15</v>
      </c>
      <c r="L1521" s="8">
        <f t="shared" si="754"/>
        <v>1.0033880900000001</v>
      </c>
      <c r="M1521" s="121">
        <f t="shared" si="768"/>
        <v>1.0038997599999999</v>
      </c>
      <c r="N1521" s="121">
        <f t="shared" si="762"/>
        <v>1.3294155281407491</v>
      </c>
      <c r="O1521" s="114">
        <f t="shared" si="764"/>
        <v>1.3339197</v>
      </c>
      <c r="P1521" s="114">
        <f t="shared" si="746"/>
        <v>442.48381655999998</v>
      </c>
      <c r="Q1521" s="11">
        <f t="shared" si="759"/>
        <v>0</v>
      </c>
      <c r="R1521" s="30">
        <f t="shared" si="755"/>
        <v>0</v>
      </c>
      <c r="S1521" s="8">
        <f t="shared" si="747"/>
        <v>0</v>
      </c>
      <c r="T1521" s="123">
        <f t="shared" si="756"/>
        <v>8.5599999999999996E-2</v>
      </c>
      <c r="U1521" s="122">
        <f t="shared" si="763"/>
        <v>15</v>
      </c>
      <c r="V1521" s="122">
        <v>252</v>
      </c>
      <c r="W1521" s="121">
        <f t="shared" si="748"/>
        <v>1.0049008290000001</v>
      </c>
      <c r="X1521" s="114">
        <f t="shared" si="749"/>
        <v>2.1685375200000001</v>
      </c>
      <c r="Y1521" s="114">
        <f t="shared" si="750"/>
        <v>0</v>
      </c>
      <c r="Z1521" s="126" t="str">
        <f t="shared" si="760"/>
        <v>A+J=</v>
      </c>
      <c r="AA1521" s="119">
        <f t="shared" si="761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>
        <f t="shared" si="751"/>
        <v>45698</v>
      </c>
      <c r="B1522" s="114">
        <f t="shared" si="743"/>
        <v>444.65235407999995</v>
      </c>
      <c r="C1522" s="114">
        <f t="shared" si="757"/>
        <v>331.71698158999999</v>
      </c>
      <c r="D1522" s="115">
        <f t="shared" si="752"/>
        <v>7063.77</v>
      </c>
      <c r="E1522" s="116">
        <f t="shared" si="765"/>
        <v>7100.5</v>
      </c>
      <c r="F1522" s="117">
        <f t="shared" si="766"/>
        <v>45646</v>
      </c>
      <c r="G1522" s="118">
        <f t="shared" si="744"/>
        <v>5.1997729257888814E-3</v>
      </c>
      <c r="H1522" s="119">
        <f t="shared" si="758"/>
        <v>45708</v>
      </c>
      <c r="I1522" s="119">
        <f t="shared" si="745"/>
        <v>45708</v>
      </c>
      <c r="J1522" s="120">
        <f t="shared" si="753"/>
        <v>23</v>
      </c>
      <c r="K1522" s="120">
        <f t="shared" si="767"/>
        <v>15</v>
      </c>
      <c r="L1522" s="8">
        <f t="shared" si="754"/>
        <v>1.0033880900000001</v>
      </c>
      <c r="M1522" s="121">
        <f t="shared" si="768"/>
        <v>1.0038997599999999</v>
      </c>
      <c r="N1522" s="121">
        <f t="shared" si="762"/>
        <v>1.3294155281407491</v>
      </c>
      <c r="O1522" s="114">
        <f t="shared" si="764"/>
        <v>1.3339197</v>
      </c>
      <c r="P1522" s="114">
        <f t="shared" si="746"/>
        <v>442.48381655999998</v>
      </c>
      <c r="Q1522" s="11">
        <f t="shared" si="759"/>
        <v>0</v>
      </c>
      <c r="R1522" s="30">
        <f t="shared" si="755"/>
        <v>0</v>
      </c>
      <c r="S1522" s="8">
        <f t="shared" si="747"/>
        <v>0</v>
      </c>
      <c r="T1522" s="123">
        <f t="shared" si="756"/>
        <v>8.5599999999999996E-2</v>
      </c>
      <c r="U1522" s="122">
        <f t="shared" si="763"/>
        <v>15</v>
      </c>
      <c r="V1522" s="122">
        <v>252</v>
      </c>
      <c r="W1522" s="121">
        <f t="shared" si="748"/>
        <v>1.0049008290000001</v>
      </c>
      <c r="X1522" s="114">
        <f t="shared" si="749"/>
        <v>2.1685375200000001</v>
      </c>
      <c r="Y1522" s="114">
        <f t="shared" si="750"/>
        <v>0</v>
      </c>
      <c r="Z1522" s="126" t="str">
        <f t="shared" si="760"/>
        <v>A+J=</v>
      </c>
      <c r="AA1522" s="119">
        <f t="shared" si="761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>
        <f t="shared" si="751"/>
        <v>45699</v>
      </c>
      <c r="B1523" s="114">
        <f t="shared" si="743"/>
        <v>444.89760910000001</v>
      </c>
      <c r="C1523" s="114">
        <f t="shared" si="757"/>
        <v>331.71698158999999</v>
      </c>
      <c r="D1523" s="115">
        <f t="shared" si="752"/>
        <v>7063.77</v>
      </c>
      <c r="E1523" s="116">
        <f t="shared" si="765"/>
        <v>7100.5</v>
      </c>
      <c r="F1523" s="117">
        <f t="shared" si="766"/>
        <v>45646</v>
      </c>
      <c r="G1523" s="118">
        <f t="shared" si="744"/>
        <v>5.1997729257888814E-3</v>
      </c>
      <c r="H1523" s="119">
        <f t="shared" si="758"/>
        <v>45708</v>
      </c>
      <c r="I1523" s="119">
        <f t="shared" si="745"/>
        <v>45708</v>
      </c>
      <c r="J1523" s="120">
        <f t="shared" si="753"/>
        <v>23</v>
      </c>
      <c r="K1523" s="120">
        <f t="shared" si="767"/>
        <v>16</v>
      </c>
      <c r="L1523" s="8">
        <f t="shared" si="754"/>
        <v>1.00361437</v>
      </c>
      <c r="M1523" s="121">
        <f t="shared" si="768"/>
        <v>1.0038997599999999</v>
      </c>
      <c r="N1523" s="121">
        <f t="shared" si="762"/>
        <v>1.3294155281407491</v>
      </c>
      <c r="O1523" s="114">
        <f t="shared" si="764"/>
        <v>1.3342205199999999</v>
      </c>
      <c r="P1523" s="114">
        <f t="shared" si="746"/>
        <v>442.58360365999999</v>
      </c>
      <c r="Q1523" s="11">
        <f t="shared" si="759"/>
        <v>0</v>
      </c>
      <c r="R1523" s="30">
        <f t="shared" si="755"/>
        <v>0</v>
      </c>
      <c r="S1523" s="8">
        <f t="shared" si="747"/>
        <v>0</v>
      </c>
      <c r="T1523" s="123">
        <f t="shared" si="756"/>
        <v>8.5599999999999996E-2</v>
      </c>
      <c r="U1523" s="122">
        <f t="shared" si="763"/>
        <v>16</v>
      </c>
      <c r="V1523" s="122">
        <v>252</v>
      </c>
      <c r="W1523" s="121">
        <f t="shared" si="748"/>
        <v>1.005228403</v>
      </c>
      <c r="X1523" s="114">
        <f t="shared" si="749"/>
        <v>2.3140054399999999</v>
      </c>
      <c r="Y1523" s="114">
        <f t="shared" si="750"/>
        <v>0</v>
      </c>
      <c r="Z1523" s="126" t="str">
        <f t="shared" si="760"/>
        <v>A+J=</v>
      </c>
      <c r="AA1523" s="119">
        <f t="shared" si="761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>
        <f t="shared" si="751"/>
        <v>45700</v>
      </c>
      <c r="B1524" s="114">
        <f t="shared" si="743"/>
        <v>445.14300066000004</v>
      </c>
      <c r="C1524" s="114">
        <f t="shared" si="757"/>
        <v>331.71698158999999</v>
      </c>
      <c r="D1524" s="115">
        <f t="shared" si="752"/>
        <v>7063.77</v>
      </c>
      <c r="E1524" s="116">
        <f t="shared" si="765"/>
        <v>7100.5</v>
      </c>
      <c r="F1524" s="117">
        <f t="shared" si="766"/>
        <v>45646</v>
      </c>
      <c r="G1524" s="118">
        <f t="shared" si="744"/>
        <v>5.1997729257888814E-3</v>
      </c>
      <c r="H1524" s="119">
        <f t="shared" si="758"/>
        <v>45708</v>
      </c>
      <c r="I1524" s="119">
        <f t="shared" si="745"/>
        <v>45708</v>
      </c>
      <c r="J1524" s="120">
        <f t="shared" si="753"/>
        <v>23</v>
      </c>
      <c r="K1524" s="120">
        <f t="shared" si="767"/>
        <v>17</v>
      </c>
      <c r="L1524" s="8">
        <f t="shared" si="754"/>
        <v>1.0038407</v>
      </c>
      <c r="M1524" s="121">
        <f t="shared" si="768"/>
        <v>1.0038997599999999</v>
      </c>
      <c r="N1524" s="121">
        <f t="shared" si="762"/>
        <v>1.3294155281407491</v>
      </c>
      <c r="O1524" s="114">
        <f t="shared" si="764"/>
        <v>1.33452141</v>
      </c>
      <c r="P1524" s="114">
        <f t="shared" si="746"/>
        <v>442.68341399000002</v>
      </c>
      <c r="Q1524" s="11">
        <f t="shared" si="759"/>
        <v>0</v>
      </c>
      <c r="R1524" s="30">
        <f t="shared" si="755"/>
        <v>0</v>
      </c>
      <c r="S1524" s="8">
        <f t="shared" si="747"/>
        <v>0</v>
      </c>
      <c r="T1524" s="123">
        <f t="shared" si="756"/>
        <v>8.5599999999999996E-2</v>
      </c>
      <c r="U1524" s="122">
        <f t="shared" si="763"/>
        <v>17</v>
      </c>
      <c r="V1524" s="122">
        <v>252</v>
      </c>
      <c r="W1524" s="121">
        <f t="shared" si="748"/>
        <v>1.005556085</v>
      </c>
      <c r="X1524" s="114">
        <f t="shared" si="749"/>
        <v>2.4595866700000002</v>
      </c>
      <c r="Y1524" s="114">
        <f t="shared" si="750"/>
        <v>0</v>
      </c>
      <c r="Z1524" s="126" t="str">
        <f t="shared" si="760"/>
        <v>A+J=</v>
      </c>
      <c r="AA1524" s="119">
        <f t="shared" si="761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>
        <f t="shared" si="751"/>
        <v>45701</v>
      </c>
      <c r="B1525" s="114">
        <f t="shared" si="743"/>
        <v>445.38853125999998</v>
      </c>
      <c r="C1525" s="114">
        <f t="shared" si="757"/>
        <v>331.71698158999999</v>
      </c>
      <c r="D1525" s="115">
        <f t="shared" si="752"/>
        <v>7063.77</v>
      </c>
      <c r="E1525" s="116">
        <f t="shared" si="765"/>
        <v>7100.5</v>
      </c>
      <c r="F1525" s="117">
        <f t="shared" si="766"/>
        <v>45646</v>
      </c>
      <c r="G1525" s="118">
        <f t="shared" si="744"/>
        <v>5.1997729257888814E-3</v>
      </c>
      <c r="H1525" s="119">
        <f t="shared" si="758"/>
        <v>45708</v>
      </c>
      <c r="I1525" s="119">
        <f t="shared" si="745"/>
        <v>45708</v>
      </c>
      <c r="J1525" s="120">
        <f t="shared" si="753"/>
        <v>23</v>
      </c>
      <c r="K1525" s="120">
        <f t="shared" si="767"/>
        <v>18</v>
      </c>
      <c r="L1525" s="8">
        <f t="shared" si="754"/>
        <v>1.0040670899999999</v>
      </c>
      <c r="M1525" s="121">
        <f t="shared" si="768"/>
        <v>1.0038997599999999</v>
      </c>
      <c r="N1525" s="121">
        <f t="shared" si="762"/>
        <v>1.3294155281407491</v>
      </c>
      <c r="O1525" s="114">
        <f t="shared" si="764"/>
        <v>1.3348223800000001</v>
      </c>
      <c r="P1525" s="114">
        <f t="shared" si="746"/>
        <v>442.78325085</v>
      </c>
      <c r="Q1525" s="11">
        <f t="shared" si="759"/>
        <v>0</v>
      </c>
      <c r="R1525" s="30">
        <f t="shared" si="755"/>
        <v>0</v>
      </c>
      <c r="S1525" s="8">
        <f t="shared" si="747"/>
        <v>0</v>
      </c>
      <c r="T1525" s="123">
        <f t="shared" si="756"/>
        <v>8.5599999999999996E-2</v>
      </c>
      <c r="U1525" s="122">
        <f t="shared" si="763"/>
        <v>18</v>
      </c>
      <c r="V1525" s="122">
        <v>252</v>
      </c>
      <c r="W1525" s="121">
        <f t="shared" si="748"/>
        <v>1.0058838729999999</v>
      </c>
      <c r="X1525" s="114">
        <f t="shared" si="749"/>
        <v>2.6052804100000002</v>
      </c>
      <c r="Y1525" s="114">
        <f t="shared" si="750"/>
        <v>0</v>
      </c>
      <c r="Z1525" s="126" t="str">
        <f t="shared" si="760"/>
        <v>A+J=</v>
      </c>
      <c r="AA1525" s="119">
        <f t="shared" si="761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>
        <f t="shared" si="751"/>
        <v>45702</v>
      </c>
      <c r="B1526" s="114">
        <f t="shared" si="743"/>
        <v>445.63419138</v>
      </c>
      <c r="C1526" s="114">
        <f t="shared" si="757"/>
        <v>331.71698158999999</v>
      </c>
      <c r="D1526" s="115">
        <f t="shared" si="752"/>
        <v>7063.77</v>
      </c>
      <c r="E1526" s="116">
        <f t="shared" si="765"/>
        <v>7100.5</v>
      </c>
      <c r="F1526" s="117">
        <f t="shared" si="766"/>
        <v>45646</v>
      </c>
      <c r="G1526" s="118">
        <f t="shared" si="744"/>
        <v>5.1997729257888814E-3</v>
      </c>
      <c r="H1526" s="119">
        <f t="shared" si="758"/>
        <v>45708</v>
      </c>
      <c r="I1526" s="119">
        <f t="shared" si="745"/>
        <v>45708</v>
      </c>
      <c r="J1526" s="120">
        <f t="shared" si="753"/>
        <v>23</v>
      </c>
      <c r="K1526" s="120">
        <f t="shared" si="767"/>
        <v>19</v>
      </c>
      <c r="L1526" s="8">
        <f t="shared" si="754"/>
        <v>1.0042935200000001</v>
      </c>
      <c r="M1526" s="121">
        <f t="shared" si="768"/>
        <v>1.0038997599999999</v>
      </c>
      <c r="N1526" s="121">
        <f t="shared" si="762"/>
        <v>1.3294155281407491</v>
      </c>
      <c r="O1526" s="114">
        <f t="shared" si="764"/>
        <v>1.3351234000000001</v>
      </c>
      <c r="P1526" s="114">
        <f t="shared" si="746"/>
        <v>442.88310429000001</v>
      </c>
      <c r="Q1526" s="11">
        <f t="shared" si="759"/>
        <v>0</v>
      </c>
      <c r="R1526" s="30">
        <f t="shared" si="755"/>
        <v>0</v>
      </c>
      <c r="S1526" s="8">
        <f t="shared" si="747"/>
        <v>0</v>
      </c>
      <c r="T1526" s="123">
        <f t="shared" si="756"/>
        <v>8.5599999999999996E-2</v>
      </c>
      <c r="U1526" s="122">
        <f t="shared" si="763"/>
        <v>19</v>
      </c>
      <c r="V1526" s="122">
        <v>252</v>
      </c>
      <c r="W1526" s="121">
        <f t="shared" si="748"/>
        <v>1.006211768</v>
      </c>
      <c r="X1526" s="114">
        <f t="shared" si="749"/>
        <v>2.75108709</v>
      </c>
      <c r="Y1526" s="114">
        <f t="shared" si="750"/>
        <v>0</v>
      </c>
      <c r="Z1526" s="126" t="str">
        <f t="shared" si="760"/>
        <v>A+J=</v>
      </c>
      <c r="AA1526" s="119">
        <f t="shared" si="761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>
        <f t="shared" si="751"/>
        <v>45703</v>
      </c>
      <c r="B1527" s="114">
        <f t="shared" si="743"/>
        <v>445.87998776000001</v>
      </c>
      <c r="C1527" s="114">
        <f t="shared" si="757"/>
        <v>331.71698158999999</v>
      </c>
      <c r="D1527" s="115">
        <f t="shared" si="752"/>
        <v>7063.77</v>
      </c>
      <c r="E1527" s="116">
        <f t="shared" si="765"/>
        <v>7100.5</v>
      </c>
      <c r="F1527" s="117">
        <f t="shared" si="766"/>
        <v>45646</v>
      </c>
      <c r="G1527" s="118">
        <f t="shared" si="744"/>
        <v>5.1997729257888814E-3</v>
      </c>
      <c r="H1527" s="119">
        <f t="shared" si="758"/>
        <v>45708</v>
      </c>
      <c r="I1527" s="119">
        <f t="shared" si="745"/>
        <v>45708</v>
      </c>
      <c r="J1527" s="120">
        <f t="shared" si="753"/>
        <v>23</v>
      </c>
      <c r="K1527" s="120">
        <f t="shared" si="767"/>
        <v>20</v>
      </c>
      <c r="L1527" s="8">
        <f t="shared" si="754"/>
        <v>1.00452001</v>
      </c>
      <c r="M1527" s="121">
        <f t="shared" si="768"/>
        <v>1.0038997599999999</v>
      </c>
      <c r="N1527" s="121">
        <f t="shared" si="762"/>
        <v>1.3294155281407491</v>
      </c>
      <c r="O1527" s="114">
        <f t="shared" si="764"/>
        <v>1.3354244900000001</v>
      </c>
      <c r="P1527" s="114">
        <f t="shared" si="746"/>
        <v>442.98298096000002</v>
      </c>
      <c r="Q1527" s="11">
        <f t="shared" si="759"/>
        <v>0</v>
      </c>
      <c r="R1527" s="30">
        <f t="shared" si="755"/>
        <v>0</v>
      </c>
      <c r="S1527" s="8">
        <f t="shared" si="747"/>
        <v>0</v>
      </c>
      <c r="T1527" s="123">
        <f t="shared" si="756"/>
        <v>8.5599999999999996E-2</v>
      </c>
      <c r="U1527" s="122">
        <f t="shared" si="763"/>
        <v>20</v>
      </c>
      <c r="V1527" s="122">
        <v>252</v>
      </c>
      <c r="W1527" s="121">
        <f t="shared" si="748"/>
        <v>1.0065397700000001</v>
      </c>
      <c r="X1527" s="114">
        <f t="shared" si="749"/>
        <v>2.8970068000000002</v>
      </c>
      <c r="Y1527" s="114">
        <f t="shared" si="750"/>
        <v>0</v>
      </c>
      <c r="Z1527" s="126" t="str">
        <f t="shared" si="760"/>
        <v>A+J=</v>
      </c>
      <c r="AA1527" s="119">
        <f t="shared" si="761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>
        <f t="shared" si="751"/>
        <v>45704</v>
      </c>
      <c r="B1528" s="114">
        <f t="shared" si="743"/>
        <v>445.87998776000001</v>
      </c>
      <c r="C1528" s="114">
        <f t="shared" si="757"/>
        <v>331.71698158999999</v>
      </c>
      <c r="D1528" s="115">
        <f t="shared" si="752"/>
        <v>7063.77</v>
      </c>
      <c r="E1528" s="116">
        <f t="shared" si="765"/>
        <v>7100.5</v>
      </c>
      <c r="F1528" s="117">
        <f t="shared" si="766"/>
        <v>45646</v>
      </c>
      <c r="G1528" s="118">
        <f t="shared" si="744"/>
        <v>5.1997729257888814E-3</v>
      </c>
      <c r="H1528" s="119">
        <f t="shared" si="758"/>
        <v>45708</v>
      </c>
      <c r="I1528" s="119">
        <f t="shared" si="745"/>
        <v>45708</v>
      </c>
      <c r="J1528" s="120">
        <f t="shared" si="753"/>
        <v>23</v>
      </c>
      <c r="K1528" s="120">
        <f t="shared" si="767"/>
        <v>20</v>
      </c>
      <c r="L1528" s="8">
        <f t="shared" si="754"/>
        <v>1.00452001</v>
      </c>
      <c r="M1528" s="121">
        <f t="shared" si="768"/>
        <v>1.0038997599999999</v>
      </c>
      <c r="N1528" s="121">
        <f t="shared" si="762"/>
        <v>1.3294155281407491</v>
      </c>
      <c r="O1528" s="114">
        <f t="shared" si="764"/>
        <v>1.3354244900000001</v>
      </c>
      <c r="P1528" s="114">
        <f t="shared" si="746"/>
        <v>442.98298096000002</v>
      </c>
      <c r="Q1528" s="11">
        <f t="shared" si="759"/>
        <v>0</v>
      </c>
      <c r="R1528" s="30">
        <f t="shared" si="755"/>
        <v>0</v>
      </c>
      <c r="S1528" s="8">
        <f t="shared" si="747"/>
        <v>0</v>
      </c>
      <c r="T1528" s="123">
        <f t="shared" si="756"/>
        <v>8.5599999999999996E-2</v>
      </c>
      <c r="U1528" s="122">
        <f t="shared" si="763"/>
        <v>20</v>
      </c>
      <c r="V1528" s="122">
        <v>252</v>
      </c>
      <c r="W1528" s="121">
        <f t="shared" si="748"/>
        <v>1.0065397700000001</v>
      </c>
      <c r="X1528" s="114">
        <f t="shared" si="749"/>
        <v>2.8970068000000002</v>
      </c>
      <c r="Y1528" s="114">
        <f t="shared" si="750"/>
        <v>0</v>
      </c>
      <c r="Z1528" s="126" t="str">
        <f t="shared" si="760"/>
        <v>A+J=</v>
      </c>
      <c r="AA1528" s="119">
        <f t="shared" si="761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>
        <f t="shared" si="751"/>
        <v>45705</v>
      </c>
      <c r="B1529" s="114">
        <f t="shared" si="743"/>
        <v>445.87998776000001</v>
      </c>
      <c r="C1529" s="114">
        <f t="shared" si="757"/>
        <v>331.71698158999999</v>
      </c>
      <c r="D1529" s="115">
        <f t="shared" si="752"/>
        <v>7063.77</v>
      </c>
      <c r="E1529" s="116">
        <f t="shared" si="765"/>
        <v>7100.5</v>
      </c>
      <c r="F1529" s="117">
        <f t="shared" si="766"/>
        <v>45646</v>
      </c>
      <c r="G1529" s="118">
        <f t="shared" si="744"/>
        <v>5.1997729257888814E-3</v>
      </c>
      <c r="H1529" s="119">
        <f t="shared" si="758"/>
        <v>45708</v>
      </c>
      <c r="I1529" s="119">
        <f t="shared" si="745"/>
        <v>45708</v>
      </c>
      <c r="J1529" s="120">
        <f t="shared" si="753"/>
        <v>23</v>
      </c>
      <c r="K1529" s="120">
        <f t="shared" si="767"/>
        <v>20</v>
      </c>
      <c r="L1529" s="8">
        <f t="shared" si="754"/>
        <v>1.00452001</v>
      </c>
      <c r="M1529" s="121">
        <f t="shared" si="768"/>
        <v>1.0038997599999999</v>
      </c>
      <c r="N1529" s="121">
        <f t="shared" si="762"/>
        <v>1.3294155281407491</v>
      </c>
      <c r="O1529" s="114">
        <f t="shared" si="764"/>
        <v>1.3354244900000001</v>
      </c>
      <c r="P1529" s="114">
        <f t="shared" si="746"/>
        <v>442.98298096000002</v>
      </c>
      <c r="Q1529" s="11">
        <f t="shared" si="759"/>
        <v>0</v>
      </c>
      <c r="R1529" s="30">
        <f t="shared" si="755"/>
        <v>0</v>
      </c>
      <c r="S1529" s="8">
        <f t="shared" si="747"/>
        <v>0</v>
      </c>
      <c r="T1529" s="123">
        <f t="shared" si="756"/>
        <v>8.5599999999999996E-2</v>
      </c>
      <c r="U1529" s="122">
        <f t="shared" si="763"/>
        <v>20</v>
      </c>
      <c r="V1529" s="122">
        <v>252</v>
      </c>
      <c r="W1529" s="121">
        <f t="shared" si="748"/>
        <v>1.0065397700000001</v>
      </c>
      <c r="X1529" s="114">
        <f t="shared" si="749"/>
        <v>2.8970068000000002</v>
      </c>
      <c r="Y1529" s="114">
        <f t="shared" si="750"/>
        <v>0</v>
      </c>
      <c r="Z1529" s="126" t="str">
        <f t="shared" si="760"/>
        <v>A+J=</v>
      </c>
      <c r="AA1529" s="119">
        <f t="shared" si="761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>
        <f t="shared" si="751"/>
        <v>45706</v>
      </c>
      <c r="B1530" s="114">
        <f t="shared" si="743"/>
        <v>446.12592045999997</v>
      </c>
      <c r="C1530" s="114">
        <f t="shared" si="757"/>
        <v>331.71698158999999</v>
      </c>
      <c r="D1530" s="115">
        <f t="shared" si="752"/>
        <v>7063.77</v>
      </c>
      <c r="E1530" s="116">
        <f t="shared" si="765"/>
        <v>7100.5</v>
      </c>
      <c r="F1530" s="117">
        <f t="shared" si="766"/>
        <v>45646</v>
      </c>
      <c r="G1530" s="118">
        <f t="shared" si="744"/>
        <v>5.1997729257888814E-3</v>
      </c>
      <c r="H1530" s="119">
        <f t="shared" si="758"/>
        <v>45708</v>
      </c>
      <c r="I1530" s="119">
        <f t="shared" si="745"/>
        <v>45708</v>
      </c>
      <c r="J1530" s="120">
        <f t="shared" si="753"/>
        <v>23</v>
      </c>
      <c r="K1530" s="120">
        <f t="shared" si="767"/>
        <v>21</v>
      </c>
      <c r="L1530" s="8">
        <f t="shared" si="754"/>
        <v>1.00474654</v>
      </c>
      <c r="M1530" s="121">
        <f t="shared" si="768"/>
        <v>1.0038997599999999</v>
      </c>
      <c r="N1530" s="121">
        <f t="shared" si="762"/>
        <v>1.3294155281407491</v>
      </c>
      <c r="O1530" s="114">
        <f t="shared" si="764"/>
        <v>1.3357256500000001</v>
      </c>
      <c r="P1530" s="114">
        <f t="shared" si="746"/>
        <v>443.08288084999998</v>
      </c>
      <c r="Q1530" s="11">
        <f t="shared" si="759"/>
        <v>0</v>
      </c>
      <c r="R1530" s="30">
        <f t="shared" si="755"/>
        <v>0</v>
      </c>
      <c r="S1530" s="8">
        <f t="shared" si="747"/>
        <v>0</v>
      </c>
      <c r="T1530" s="123">
        <f t="shared" si="756"/>
        <v>8.5599999999999996E-2</v>
      </c>
      <c r="U1530" s="122">
        <f t="shared" si="763"/>
        <v>21</v>
      </c>
      <c r="V1530" s="122">
        <v>252</v>
      </c>
      <c r="W1530" s="121">
        <f t="shared" si="748"/>
        <v>1.0068678790000001</v>
      </c>
      <c r="X1530" s="114">
        <f t="shared" si="749"/>
        <v>3.0430396100000001</v>
      </c>
      <c r="Y1530" s="114">
        <f t="shared" si="750"/>
        <v>0</v>
      </c>
      <c r="Z1530" s="126" t="str">
        <f t="shared" si="760"/>
        <v>A+J=</v>
      </c>
      <c r="AA1530" s="119">
        <f t="shared" si="761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>
        <f t="shared" si="751"/>
        <v>45707</v>
      </c>
      <c r="B1531" s="114">
        <f t="shared" si="743"/>
        <v>446.37198949999998</v>
      </c>
      <c r="C1531" s="114">
        <f t="shared" si="757"/>
        <v>331.71698158999999</v>
      </c>
      <c r="D1531" s="115">
        <f t="shared" si="752"/>
        <v>7063.77</v>
      </c>
      <c r="E1531" s="116">
        <f t="shared" si="765"/>
        <v>7100.5</v>
      </c>
      <c r="F1531" s="117">
        <f t="shared" si="766"/>
        <v>45646</v>
      </c>
      <c r="G1531" s="118">
        <f t="shared" si="744"/>
        <v>5.1997729257888814E-3</v>
      </c>
      <c r="H1531" s="119">
        <f t="shared" si="758"/>
        <v>45708</v>
      </c>
      <c r="I1531" s="119">
        <f t="shared" si="745"/>
        <v>45708</v>
      </c>
      <c r="J1531" s="120">
        <f t="shared" si="753"/>
        <v>23</v>
      </c>
      <c r="K1531" s="120">
        <f t="shared" si="767"/>
        <v>22</v>
      </c>
      <c r="L1531" s="8">
        <f t="shared" si="754"/>
        <v>1.00497313</v>
      </c>
      <c r="M1531" s="121">
        <f t="shared" si="768"/>
        <v>1.0038997599999999</v>
      </c>
      <c r="N1531" s="121">
        <f t="shared" si="762"/>
        <v>1.3294155281407491</v>
      </c>
      <c r="O1531" s="114">
        <f t="shared" si="764"/>
        <v>1.3360268799999999</v>
      </c>
      <c r="P1531" s="114">
        <f t="shared" si="746"/>
        <v>443.18280394999999</v>
      </c>
      <c r="Q1531" s="11">
        <f t="shared" si="759"/>
        <v>0</v>
      </c>
      <c r="R1531" s="30">
        <f t="shared" si="755"/>
        <v>0</v>
      </c>
      <c r="S1531" s="8">
        <f t="shared" si="747"/>
        <v>0</v>
      </c>
      <c r="T1531" s="123">
        <f t="shared" si="756"/>
        <v>8.5599999999999996E-2</v>
      </c>
      <c r="U1531" s="122">
        <f t="shared" si="763"/>
        <v>22</v>
      </c>
      <c r="V1531" s="122">
        <v>252</v>
      </c>
      <c r="W1531" s="121">
        <f t="shared" si="748"/>
        <v>1.0071960950000001</v>
      </c>
      <c r="X1531" s="114">
        <f t="shared" si="749"/>
        <v>3.1891855499999999</v>
      </c>
      <c r="Y1531" s="114">
        <f t="shared" si="750"/>
        <v>0</v>
      </c>
      <c r="Z1531" s="126" t="str">
        <f t="shared" si="760"/>
        <v>A+J=</v>
      </c>
      <c r="AA1531" s="119">
        <f t="shared" si="761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>
        <f t="shared" si="751"/>
        <v>45708</v>
      </c>
      <c r="B1532" s="114">
        <f t="shared" si="743"/>
        <v>446.61819498</v>
      </c>
      <c r="C1532" s="114">
        <f t="shared" si="757"/>
        <v>331.71698158999999</v>
      </c>
      <c r="D1532" s="115">
        <f t="shared" si="752"/>
        <v>7063.77</v>
      </c>
      <c r="E1532" s="116">
        <f t="shared" si="765"/>
        <v>7100.5</v>
      </c>
      <c r="F1532" s="117">
        <f t="shared" si="766"/>
        <v>45646</v>
      </c>
      <c r="G1532" s="118">
        <f t="shared" si="744"/>
        <v>5.1997729257888814E-3</v>
      </c>
      <c r="H1532" s="119">
        <f t="shared" si="758"/>
        <v>45736</v>
      </c>
      <c r="I1532" s="119">
        <f t="shared" si="745"/>
        <v>45708</v>
      </c>
      <c r="J1532" s="120">
        <f t="shared" si="753"/>
        <v>23</v>
      </c>
      <c r="K1532" s="120">
        <f t="shared" si="767"/>
        <v>23</v>
      </c>
      <c r="L1532" s="8">
        <f t="shared" si="754"/>
        <v>1.0051997699999999</v>
      </c>
      <c r="M1532" s="121">
        <f t="shared" si="768"/>
        <v>1.0038997599999999</v>
      </c>
      <c r="N1532" s="121">
        <f t="shared" si="762"/>
        <v>1.3294155281407491</v>
      </c>
      <c r="O1532" s="114">
        <f t="shared" si="764"/>
        <v>1.33632818</v>
      </c>
      <c r="P1532" s="114">
        <f t="shared" si="746"/>
        <v>443.28275028000002</v>
      </c>
      <c r="Q1532" s="11">
        <f t="shared" si="759"/>
        <v>50</v>
      </c>
      <c r="R1532" s="30">
        <f t="shared" si="755"/>
        <v>8.7278999999999995E-2</v>
      </c>
      <c r="S1532" s="8">
        <f t="shared" si="747"/>
        <v>38.689275160000001</v>
      </c>
      <c r="T1532" s="123">
        <f t="shared" si="756"/>
        <v>8.5599999999999996E-2</v>
      </c>
      <c r="U1532" s="122">
        <f t="shared" si="763"/>
        <v>23</v>
      </c>
      <c r="V1532" s="122">
        <v>252</v>
      </c>
      <c r="W1532" s="121">
        <f t="shared" si="748"/>
        <v>1.007524418</v>
      </c>
      <c r="X1532" s="114">
        <f t="shared" si="749"/>
        <v>3.3354447</v>
      </c>
      <c r="Y1532" s="114">
        <f t="shared" si="750"/>
        <v>42.024719860000005</v>
      </c>
      <c r="Z1532" s="126" t="str">
        <f t="shared" si="760"/>
        <v>A+J=</v>
      </c>
      <c r="AA1532" s="119">
        <f t="shared" si="761"/>
        <v>45708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>
        <f t="shared" si="751"/>
        <v>45709</v>
      </c>
      <c r="B1533" s="114">
        <f t="shared" si="743"/>
        <v>404.76130716</v>
      </c>
      <c r="C1533" s="114">
        <f t="shared" si="757"/>
        <v>302.76505515999997</v>
      </c>
      <c r="D1533" s="115">
        <f t="shared" si="752"/>
        <v>7100.5</v>
      </c>
      <c r="E1533" s="116">
        <f t="shared" si="765"/>
        <v>7111.86</v>
      </c>
      <c r="F1533" s="117">
        <f t="shared" si="766"/>
        <v>45677</v>
      </c>
      <c r="G1533" s="118">
        <f t="shared" si="744"/>
        <v>1.5998873318778806E-3</v>
      </c>
      <c r="H1533" s="119">
        <f t="shared" si="758"/>
        <v>45736</v>
      </c>
      <c r="I1533" s="119">
        <f t="shared" si="745"/>
        <v>45736</v>
      </c>
      <c r="J1533" s="120">
        <f t="shared" si="753"/>
        <v>18</v>
      </c>
      <c r="K1533" s="120">
        <f t="shared" si="767"/>
        <v>1</v>
      </c>
      <c r="L1533" s="8">
        <f t="shared" si="754"/>
        <v>1.0000888100000001</v>
      </c>
      <c r="M1533" s="121">
        <f t="shared" si="768"/>
        <v>1.0051997699999999</v>
      </c>
      <c r="N1533" s="121">
        <f t="shared" si="762"/>
        <v>1.3363281831215095</v>
      </c>
      <c r="O1533" s="114">
        <f t="shared" si="764"/>
        <v>1.3364468599999999</v>
      </c>
      <c r="P1533" s="114">
        <f t="shared" si="746"/>
        <v>404.62940728000001</v>
      </c>
      <c r="Q1533" s="11">
        <f t="shared" si="759"/>
        <v>0</v>
      </c>
      <c r="R1533" s="30">
        <f t="shared" si="755"/>
        <v>0</v>
      </c>
      <c r="S1533" s="8">
        <f t="shared" si="747"/>
        <v>0</v>
      </c>
      <c r="T1533" s="123">
        <f t="shared" si="756"/>
        <v>8.5599999999999996E-2</v>
      </c>
      <c r="U1533" s="122">
        <f t="shared" si="763"/>
        <v>1</v>
      </c>
      <c r="V1533" s="122">
        <v>252</v>
      </c>
      <c r="W1533" s="121">
        <f t="shared" si="748"/>
        <v>1.0003259769999999</v>
      </c>
      <c r="X1533" s="114">
        <f t="shared" si="749"/>
        <v>0.13189988</v>
      </c>
      <c r="Y1533" s="114">
        <f t="shared" si="750"/>
        <v>0</v>
      </c>
      <c r="Z1533" s="126" t="str">
        <f t="shared" si="760"/>
        <v>A+J=</v>
      </c>
      <c r="AA1533" s="119">
        <f t="shared" si="761"/>
        <v>45736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>
        <f t="shared" si="751"/>
        <v>45710</v>
      </c>
      <c r="B1534" s="114">
        <f t="shared" si="743"/>
        <v>404.92920855</v>
      </c>
      <c r="C1534" s="114">
        <f t="shared" si="757"/>
        <v>302.76505515999997</v>
      </c>
      <c r="D1534" s="115">
        <f t="shared" si="752"/>
        <v>7100.5</v>
      </c>
      <c r="E1534" s="116">
        <f t="shared" si="765"/>
        <v>7111.86</v>
      </c>
      <c r="F1534" s="117">
        <f t="shared" si="766"/>
        <v>45677</v>
      </c>
      <c r="G1534" s="118">
        <f t="shared" si="744"/>
        <v>1.5998873318778806E-3</v>
      </c>
      <c r="H1534" s="119">
        <f t="shared" si="758"/>
        <v>45736</v>
      </c>
      <c r="I1534" s="119">
        <f t="shared" si="745"/>
        <v>45736</v>
      </c>
      <c r="J1534" s="120">
        <f t="shared" si="753"/>
        <v>18</v>
      </c>
      <c r="K1534" s="120">
        <f t="shared" si="767"/>
        <v>2</v>
      </c>
      <c r="L1534" s="8">
        <f t="shared" si="754"/>
        <v>1.00017763</v>
      </c>
      <c r="M1534" s="121">
        <f t="shared" si="768"/>
        <v>1.0051997699999999</v>
      </c>
      <c r="N1534" s="121">
        <f t="shared" si="762"/>
        <v>1.3363281831215095</v>
      </c>
      <c r="O1534" s="114">
        <f t="shared" si="764"/>
        <v>1.33656555</v>
      </c>
      <c r="P1534" s="114">
        <f t="shared" si="746"/>
        <v>404.66534246999998</v>
      </c>
      <c r="Q1534" s="11">
        <f t="shared" si="759"/>
        <v>0</v>
      </c>
      <c r="R1534" s="30">
        <f t="shared" si="755"/>
        <v>0</v>
      </c>
      <c r="S1534" s="8">
        <f t="shared" si="747"/>
        <v>0</v>
      </c>
      <c r="T1534" s="123">
        <f t="shared" si="756"/>
        <v>8.5599999999999996E-2</v>
      </c>
      <c r="U1534" s="122">
        <f t="shared" si="763"/>
        <v>2</v>
      </c>
      <c r="V1534" s="122">
        <v>252</v>
      </c>
      <c r="W1534" s="121">
        <f t="shared" si="748"/>
        <v>1.00065206</v>
      </c>
      <c r="X1534" s="114">
        <f t="shared" si="749"/>
        <v>0.26386608</v>
      </c>
      <c r="Y1534" s="114">
        <f t="shared" si="750"/>
        <v>0</v>
      </c>
      <c r="Z1534" s="126" t="str">
        <f t="shared" si="760"/>
        <v>A+J=</v>
      </c>
      <c r="AA1534" s="119">
        <f t="shared" si="761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>
        <f t="shared" si="751"/>
        <v>45711</v>
      </c>
      <c r="B1535" s="114">
        <f t="shared" si="743"/>
        <v>404.92920855</v>
      </c>
      <c r="C1535" s="114">
        <f t="shared" si="757"/>
        <v>302.76505515999997</v>
      </c>
      <c r="D1535" s="115">
        <f t="shared" si="752"/>
        <v>7100.5</v>
      </c>
      <c r="E1535" s="116">
        <f t="shared" si="765"/>
        <v>7111.86</v>
      </c>
      <c r="F1535" s="117">
        <f t="shared" si="766"/>
        <v>45677</v>
      </c>
      <c r="G1535" s="118">
        <f t="shared" si="744"/>
        <v>1.5998873318778806E-3</v>
      </c>
      <c r="H1535" s="119">
        <f t="shared" si="758"/>
        <v>45736</v>
      </c>
      <c r="I1535" s="119">
        <f t="shared" si="745"/>
        <v>45736</v>
      </c>
      <c r="J1535" s="120">
        <f t="shared" si="753"/>
        <v>18</v>
      </c>
      <c r="K1535" s="120">
        <f t="shared" si="767"/>
        <v>2</v>
      </c>
      <c r="L1535" s="8">
        <f t="shared" si="754"/>
        <v>1.00017763</v>
      </c>
      <c r="M1535" s="121">
        <f t="shared" si="768"/>
        <v>1.0051997699999999</v>
      </c>
      <c r="N1535" s="121">
        <f t="shared" si="762"/>
        <v>1.3363281831215095</v>
      </c>
      <c r="O1535" s="114">
        <f t="shared" si="764"/>
        <v>1.33656555</v>
      </c>
      <c r="P1535" s="114">
        <f t="shared" si="746"/>
        <v>404.66534246999998</v>
      </c>
      <c r="Q1535" s="11">
        <f t="shared" si="759"/>
        <v>0</v>
      </c>
      <c r="R1535" s="30">
        <f t="shared" si="755"/>
        <v>0</v>
      </c>
      <c r="S1535" s="8">
        <f t="shared" si="747"/>
        <v>0</v>
      </c>
      <c r="T1535" s="123">
        <f t="shared" si="756"/>
        <v>8.5599999999999996E-2</v>
      </c>
      <c r="U1535" s="122">
        <f t="shared" si="763"/>
        <v>2</v>
      </c>
      <c r="V1535" s="122">
        <v>252</v>
      </c>
      <c r="W1535" s="121">
        <f t="shared" si="748"/>
        <v>1.00065206</v>
      </c>
      <c r="X1535" s="114">
        <f t="shared" si="749"/>
        <v>0.26386608</v>
      </c>
      <c r="Y1535" s="114">
        <f t="shared" si="750"/>
        <v>0</v>
      </c>
      <c r="Z1535" s="126" t="str">
        <f t="shared" si="760"/>
        <v>A+J=</v>
      </c>
      <c r="AA1535" s="119">
        <f t="shared" si="761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>
        <f t="shared" si="751"/>
        <v>45712</v>
      </c>
      <c r="B1536" s="114">
        <f t="shared" si="743"/>
        <v>404.92920855</v>
      </c>
      <c r="C1536" s="114">
        <f t="shared" si="757"/>
        <v>302.76505515999997</v>
      </c>
      <c r="D1536" s="115">
        <f t="shared" si="752"/>
        <v>7100.5</v>
      </c>
      <c r="E1536" s="116">
        <f t="shared" si="765"/>
        <v>7111.86</v>
      </c>
      <c r="F1536" s="117">
        <f t="shared" si="766"/>
        <v>45677</v>
      </c>
      <c r="G1536" s="118">
        <f t="shared" si="744"/>
        <v>1.5998873318778806E-3</v>
      </c>
      <c r="H1536" s="119">
        <f t="shared" si="758"/>
        <v>45736</v>
      </c>
      <c r="I1536" s="119">
        <f t="shared" si="745"/>
        <v>45736</v>
      </c>
      <c r="J1536" s="120">
        <f t="shared" si="753"/>
        <v>18</v>
      </c>
      <c r="K1536" s="120">
        <f t="shared" si="767"/>
        <v>2</v>
      </c>
      <c r="L1536" s="8">
        <f t="shared" si="754"/>
        <v>1.00017763</v>
      </c>
      <c r="M1536" s="121">
        <f t="shared" si="768"/>
        <v>1.0051997699999999</v>
      </c>
      <c r="N1536" s="121">
        <f t="shared" si="762"/>
        <v>1.3363281831215095</v>
      </c>
      <c r="O1536" s="114">
        <f t="shared" si="764"/>
        <v>1.33656555</v>
      </c>
      <c r="P1536" s="114">
        <f t="shared" si="746"/>
        <v>404.66534246999998</v>
      </c>
      <c r="Q1536" s="11">
        <f t="shared" si="759"/>
        <v>0</v>
      </c>
      <c r="R1536" s="30">
        <f t="shared" si="755"/>
        <v>0</v>
      </c>
      <c r="S1536" s="8">
        <f t="shared" si="747"/>
        <v>0</v>
      </c>
      <c r="T1536" s="123">
        <f t="shared" si="756"/>
        <v>8.5599999999999996E-2</v>
      </c>
      <c r="U1536" s="122">
        <f t="shared" si="763"/>
        <v>2</v>
      </c>
      <c r="V1536" s="122">
        <v>252</v>
      </c>
      <c r="W1536" s="121">
        <f t="shared" si="748"/>
        <v>1.00065206</v>
      </c>
      <c r="X1536" s="114">
        <f t="shared" si="749"/>
        <v>0.26386608</v>
      </c>
      <c r="Y1536" s="114">
        <f t="shared" si="750"/>
        <v>0</v>
      </c>
      <c r="Z1536" s="126" t="str">
        <f t="shared" si="760"/>
        <v>A+J=</v>
      </c>
      <c r="AA1536" s="119">
        <f t="shared" si="761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>
        <f t="shared" si="751"/>
        <v>45713</v>
      </c>
      <c r="B1537" s="114">
        <f t="shared" si="743"/>
        <v>405.09718576</v>
      </c>
      <c r="C1537" s="114">
        <f t="shared" si="757"/>
        <v>302.76505515999997</v>
      </c>
      <c r="D1537" s="115">
        <f t="shared" si="752"/>
        <v>7100.5</v>
      </c>
      <c r="E1537" s="116">
        <f t="shared" si="765"/>
        <v>7111.86</v>
      </c>
      <c r="F1537" s="117">
        <f t="shared" si="766"/>
        <v>45677</v>
      </c>
      <c r="G1537" s="118">
        <f t="shared" si="744"/>
        <v>1.5998873318778806E-3</v>
      </c>
      <c r="H1537" s="119">
        <f t="shared" si="758"/>
        <v>45736</v>
      </c>
      <c r="I1537" s="119">
        <f t="shared" si="745"/>
        <v>45736</v>
      </c>
      <c r="J1537" s="120">
        <f t="shared" si="753"/>
        <v>18</v>
      </c>
      <c r="K1537" s="120">
        <f t="shared" si="767"/>
        <v>3</v>
      </c>
      <c r="L1537" s="8">
        <f t="shared" si="754"/>
        <v>1.0002664699999999</v>
      </c>
      <c r="M1537" s="121">
        <f t="shared" si="768"/>
        <v>1.0051997699999999</v>
      </c>
      <c r="N1537" s="121">
        <f t="shared" si="762"/>
        <v>1.3363281831215095</v>
      </c>
      <c r="O1537" s="114">
        <f t="shared" si="764"/>
        <v>1.3366842699999999</v>
      </c>
      <c r="P1537" s="114">
        <f t="shared" si="746"/>
        <v>404.70128672999999</v>
      </c>
      <c r="Q1537" s="11">
        <f t="shared" si="759"/>
        <v>0</v>
      </c>
      <c r="R1537" s="30">
        <f t="shared" si="755"/>
        <v>0</v>
      </c>
      <c r="S1537" s="8">
        <f t="shared" si="747"/>
        <v>0</v>
      </c>
      <c r="T1537" s="123">
        <f t="shared" si="756"/>
        <v>8.5599999999999996E-2</v>
      </c>
      <c r="U1537" s="122">
        <f t="shared" si="763"/>
        <v>3</v>
      </c>
      <c r="V1537" s="122">
        <v>252</v>
      </c>
      <c r="W1537" s="121">
        <f t="shared" si="748"/>
        <v>1.00097825</v>
      </c>
      <c r="X1537" s="114">
        <f t="shared" si="749"/>
        <v>0.39589902999999999</v>
      </c>
      <c r="Y1537" s="114">
        <f t="shared" si="750"/>
        <v>0</v>
      </c>
      <c r="Z1537" s="126" t="str">
        <f t="shared" si="760"/>
        <v>A+J=</v>
      </c>
      <c r="AA1537" s="119">
        <f t="shared" si="761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>
        <f t="shared" si="751"/>
        <v>45714</v>
      </c>
      <c r="B1538" s="114">
        <f t="shared" si="743"/>
        <v>405.26522629999999</v>
      </c>
      <c r="C1538" s="114">
        <f t="shared" si="757"/>
        <v>302.76505515999997</v>
      </c>
      <c r="D1538" s="115">
        <f t="shared" si="752"/>
        <v>7100.5</v>
      </c>
      <c r="E1538" s="116">
        <f t="shared" si="765"/>
        <v>7111.86</v>
      </c>
      <c r="F1538" s="117">
        <f t="shared" si="766"/>
        <v>45677</v>
      </c>
      <c r="G1538" s="118">
        <f t="shared" si="744"/>
        <v>1.5998873318778806E-3</v>
      </c>
      <c r="H1538" s="119">
        <f t="shared" si="758"/>
        <v>45736</v>
      </c>
      <c r="I1538" s="119">
        <f t="shared" si="745"/>
        <v>45736</v>
      </c>
      <c r="J1538" s="120">
        <f t="shared" si="753"/>
        <v>18</v>
      </c>
      <c r="K1538" s="120">
        <f t="shared" si="767"/>
        <v>4</v>
      </c>
      <c r="L1538" s="8">
        <f t="shared" si="754"/>
        <v>1.0003553000000001</v>
      </c>
      <c r="M1538" s="121">
        <f t="shared" si="768"/>
        <v>1.0051997699999999</v>
      </c>
      <c r="N1538" s="121">
        <f t="shared" si="762"/>
        <v>1.3363281831215095</v>
      </c>
      <c r="O1538" s="114">
        <f t="shared" si="764"/>
        <v>1.3368029800000001</v>
      </c>
      <c r="P1538" s="114">
        <f t="shared" si="746"/>
        <v>404.73722796999999</v>
      </c>
      <c r="Q1538" s="11">
        <f t="shared" si="759"/>
        <v>0</v>
      </c>
      <c r="R1538" s="30">
        <f t="shared" si="755"/>
        <v>0</v>
      </c>
      <c r="S1538" s="8">
        <f t="shared" si="747"/>
        <v>0</v>
      </c>
      <c r="T1538" s="123">
        <f t="shared" si="756"/>
        <v>8.5599999999999996E-2</v>
      </c>
      <c r="U1538" s="122">
        <f t="shared" si="763"/>
        <v>4</v>
      </c>
      <c r="V1538" s="122">
        <v>252</v>
      </c>
      <c r="W1538" s="121">
        <f t="shared" si="748"/>
        <v>1.0013045460000001</v>
      </c>
      <c r="X1538" s="114">
        <f t="shared" si="749"/>
        <v>0.52799832999999996</v>
      </c>
      <c r="Y1538" s="114">
        <f t="shared" si="750"/>
        <v>0</v>
      </c>
      <c r="Z1538" s="126" t="str">
        <f t="shared" si="760"/>
        <v>A+J=</v>
      </c>
      <c r="AA1538" s="119">
        <f t="shared" si="761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>
        <f t="shared" si="751"/>
        <v>45715</v>
      </c>
      <c r="B1539" s="114">
        <f t="shared" si="743"/>
        <v>405.43333927000003</v>
      </c>
      <c r="C1539" s="114">
        <f t="shared" si="757"/>
        <v>302.76505515999997</v>
      </c>
      <c r="D1539" s="115">
        <f t="shared" si="752"/>
        <v>7100.5</v>
      </c>
      <c r="E1539" s="116">
        <f t="shared" si="765"/>
        <v>7111.86</v>
      </c>
      <c r="F1539" s="117">
        <f t="shared" si="766"/>
        <v>45677</v>
      </c>
      <c r="G1539" s="118">
        <f t="shared" si="744"/>
        <v>1.5998873318778806E-3</v>
      </c>
      <c r="H1539" s="119">
        <f t="shared" si="758"/>
        <v>45736</v>
      </c>
      <c r="I1539" s="119">
        <f t="shared" si="745"/>
        <v>45736</v>
      </c>
      <c r="J1539" s="120">
        <f t="shared" si="753"/>
        <v>18</v>
      </c>
      <c r="K1539" s="120">
        <f t="shared" si="767"/>
        <v>5</v>
      </c>
      <c r="L1539" s="8">
        <f t="shared" si="754"/>
        <v>1.0004441500000001</v>
      </c>
      <c r="M1539" s="121">
        <f t="shared" si="768"/>
        <v>1.0051997699999999</v>
      </c>
      <c r="N1539" s="121">
        <f t="shared" si="762"/>
        <v>1.3363281831215095</v>
      </c>
      <c r="O1539" s="114">
        <f t="shared" si="764"/>
        <v>1.3369217099999999</v>
      </c>
      <c r="P1539" s="114">
        <f t="shared" si="746"/>
        <v>404.77317527000002</v>
      </c>
      <c r="Q1539" s="11">
        <f t="shared" si="759"/>
        <v>0</v>
      </c>
      <c r="R1539" s="30">
        <f t="shared" si="755"/>
        <v>0</v>
      </c>
      <c r="S1539" s="8">
        <f t="shared" si="747"/>
        <v>0</v>
      </c>
      <c r="T1539" s="123">
        <f t="shared" si="756"/>
        <v>8.5599999999999996E-2</v>
      </c>
      <c r="U1539" s="122">
        <f t="shared" si="763"/>
        <v>5</v>
      </c>
      <c r="V1539" s="122">
        <v>252</v>
      </c>
      <c r="W1539" s="121">
        <f t="shared" si="748"/>
        <v>1.0016309480000001</v>
      </c>
      <c r="X1539" s="114">
        <f t="shared" si="749"/>
        <v>0.66016399999999997</v>
      </c>
      <c r="Y1539" s="114">
        <f t="shared" si="750"/>
        <v>0</v>
      </c>
      <c r="Z1539" s="126" t="str">
        <f t="shared" si="760"/>
        <v>A+J=</v>
      </c>
      <c r="AA1539" s="119">
        <f t="shared" si="761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>
        <f t="shared" si="751"/>
        <v>45716</v>
      </c>
      <c r="B1540" s="114">
        <f t="shared" si="743"/>
        <v>405.60152204000002</v>
      </c>
      <c r="C1540" s="114">
        <f t="shared" si="757"/>
        <v>302.76505515999997</v>
      </c>
      <c r="D1540" s="115">
        <f t="shared" si="752"/>
        <v>7100.5</v>
      </c>
      <c r="E1540" s="116">
        <f t="shared" si="765"/>
        <v>7111.86</v>
      </c>
      <c r="F1540" s="117">
        <f t="shared" si="766"/>
        <v>45677</v>
      </c>
      <c r="G1540" s="118">
        <f t="shared" si="744"/>
        <v>1.5998873318778806E-3</v>
      </c>
      <c r="H1540" s="119">
        <f t="shared" si="758"/>
        <v>45736</v>
      </c>
      <c r="I1540" s="119">
        <f t="shared" si="745"/>
        <v>45736</v>
      </c>
      <c r="J1540" s="120">
        <f t="shared" si="753"/>
        <v>18</v>
      </c>
      <c r="K1540" s="120">
        <f t="shared" si="767"/>
        <v>6</v>
      </c>
      <c r="L1540" s="8">
        <f t="shared" si="754"/>
        <v>1.0005330100000001</v>
      </c>
      <c r="M1540" s="121">
        <f t="shared" si="768"/>
        <v>1.0051997699999999</v>
      </c>
      <c r="N1540" s="121">
        <f t="shared" si="762"/>
        <v>1.3363281831215095</v>
      </c>
      <c r="O1540" s="114">
        <f t="shared" si="764"/>
        <v>1.3370404499999999</v>
      </c>
      <c r="P1540" s="114">
        <f t="shared" si="746"/>
        <v>404.80912559000001</v>
      </c>
      <c r="Q1540" s="11">
        <f t="shared" si="759"/>
        <v>0</v>
      </c>
      <c r="R1540" s="30">
        <f t="shared" si="755"/>
        <v>0</v>
      </c>
      <c r="S1540" s="8">
        <f t="shared" si="747"/>
        <v>0</v>
      </c>
      <c r="T1540" s="123">
        <f t="shared" si="756"/>
        <v>8.5599999999999996E-2</v>
      </c>
      <c r="U1540" s="122">
        <f t="shared" si="763"/>
        <v>6</v>
      </c>
      <c r="V1540" s="122">
        <v>252</v>
      </c>
      <c r="W1540" s="121">
        <f t="shared" si="748"/>
        <v>1.0019574570000001</v>
      </c>
      <c r="X1540" s="114">
        <f t="shared" si="749"/>
        <v>0.79239645000000003</v>
      </c>
      <c r="Y1540" s="114">
        <f t="shared" si="750"/>
        <v>0</v>
      </c>
      <c r="Z1540" s="126" t="str">
        <f t="shared" si="760"/>
        <v>A+J=</v>
      </c>
      <c r="AA1540" s="119">
        <f t="shared" si="761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>
        <f t="shared" si="751"/>
        <v>45717</v>
      </c>
      <c r="B1541" s="114">
        <f t="shared" si="743"/>
        <v>405.76977424</v>
      </c>
      <c r="C1541" s="114">
        <f t="shared" si="757"/>
        <v>302.76505515999997</v>
      </c>
      <c r="D1541" s="115">
        <f t="shared" si="752"/>
        <v>7100.5</v>
      </c>
      <c r="E1541" s="116">
        <f t="shared" si="765"/>
        <v>7111.86</v>
      </c>
      <c r="F1541" s="117">
        <f t="shared" si="766"/>
        <v>45677</v>
      </c>
      <c r="G1541" s="118">
        <f t="shared" si="744"/>
        <v>1.5998873318778806E-3</v>
      </c>
      <c r="H1541" s="119">
        <f t="shared" si="758"/>
        <v>45736</v>
      </c>
      <c r="I1541" s="119">
        <f t="shared" si="745"/>
        <v>45736</v>
      </c>
      <c r="J1541" s="120">
        <f t="shared" si="753"/>
        <v>18</v>
      </c>
      <c r="K1541" s="120">
        <f t="shared" si="767"/>
        <v>7</v>
      </c>
      <c r="L1541" s="8">
        <f t="shared" si="754"/>
        <v>1.00062187</v>
      </c>
      <c r="M1541" s="121">
        <f t="shared" si="768"/>
        <v>1.0051997699999999</v>
      </c>
      <c r="N1541" s="121">
        <f t="shared" si="762"/>
        <v>1.3363281831215095</v>
      </c>
      <c r="O1541" s="114">
        <f t="shared" si="764"/>
        <v>1.3371592000000001</v>
      </c>
      <c r="P1541" s="114">
        <f t="shared" si="746"/>
        <v>404.84507894000001</v>
      </c>
      <c r="Q1541" s="11">
        <f t="shared" si="759"/>
        <v>0</v>
      </c>
      <c r="R1541" s="30">
        <f t="shared" si="755"/>
        <v>0</v>
      </c>
      <c r="S1541" s="8">
        <f t="shared" si="747"/>
        <v>0</v>
      </c>
      <c r="T1541" s="123">
        <f t="shared" si="756"/>
        <v>8.5599999999999996E-2</v>
      </c>
      <c r="U1541" s="122">
        <f t="shared" si="763"/>
        <v>7</v>
      </c>
      <c r="V1541" s="122">
        <v>252</v>
      </c>
      <c r="W1541" s="121">
        <f t="shared" si="748"/>
        <v>1.0022840719999999</v>
      </c>
      <c r="X1541" s="114">
        <f t="shared" si="749"/>
        <v>0.9246953</v>
      </c>
      <c r="Y1541" s="114">
        <f t="shared" si="750"/>
        <v>0</v>
      </c>
      <c r="Z1541" s="126" t="str">
        <f t="shared" si="760"/>
        <v>A+J=</v>
      </c>
      <c r="AA1541" s="119">
        <f t="shared" si="761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>
        <f t="shared" si="751"/>
        <v>45718</v>
      </c>
      <c r="B1542" s="114">
        <f t="shared" si="743"/>
        <v>405.76977424</v>
      </c>
      <c r="C1542" s="114">
        <f t="shared" si="757"/>
        <v>302.76505515999997</v>
      </c>
      <c r="D1542" s="115">
        <f t="shared" si="752"/>
        <v>7100.5</v>
      </c>
      <c r="E1542" s="116">
        <f t="shared" si="765"/>
        <v>7111.86</v>
      </c>
      <c r="F1542" s="117">
        <f t="shared" si="766"/>
        <v>45677</v>
      </c>
      <c r="G1542" s="118">
        <f t="shared" si="744"/>
        <v>1.5998873318778806E-3</v>
      </c>
      <c r="H1542" s="119">
        <f t="shared" si="758"/>
        <v>45736</v>
      </c>
      <c r="I1542" s="119">
        <f t="shared" si="745"/>
        <v>45736</v>
      </c>
      <c r="J1542" s="120">
        <f t="shared" si="753"/>
        <v>18</v>
      </c>
      <c r="K1542" s="120">
        <f t="shared" si="767"/>
        <v>7</v>
      </c>
      <c r="L1542" s="8">
        <f t="shared" si="754"/>
        <v>1.00062187</v>
      </c>
      <c r="M1542" s="121">
        <f t="shared" si="768"/>
        <v>1.0051997699999999</v>
      </c>
      <c r="N1542" s="121">
        <f t="shared" si="762"/>
        <v>1.3363281831215095</v>
      </c>
      <c r="O1542" s="114">
        <f t="shared" si="764"/>
        <v>1.3371592000000001</v>
      </c>
      <c r="P1542" s="114">
        <f t="shared" si="746"/>
        <v>404.84507894000001</v>
      </c>
      <c r="Q1542" s="11">
        <f t="shared" si="759"/>
        <v>0</v>
      </c>
      <c r="R1542" s="30">
        <f t="shared" si="755"/>
        <v>0</v>
      </c>
      <c r="S1542" s="8">
        <f t="shared" si="747"/>
        <v>0</v>
      </c>
      <c r="T1542" s="123">
        <f t="shared" si="756"/>
        <v>8.5599999999999996E-2</v>
      </c>
      <c r="U1542" s="122">
        <f t="shared" si="763"/>
        <v>7</v>
      </c>
      <c r="V1542" s="122">
        <v>252</v>
      </c>
      <c r="W1542" s="121">
        <f t="shared" si="748"/>
        <v>1.0022840719999999</v>
      </c>
      <c r="X1542" s="114">
        <f t="shared" si="749"/>
        <v>0.9246953</v>
      </c>
      <c r="Y1542" s="114">
        <f t="shared" si="750"/>
        <v>0</v>
      </c>
      <c r="Z1542" s="126" t="str">
        <f t="shared" si="760"/>
        <v>A+J=</v>
      </c>
      <c r="AA1542" s="119">
        <f t="shared" si="761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>
        <f t="shared" si="751"/>
        <v>45719</v>
      </c>
      <c r="B1543" s="114">
        <f t="shared" si="743"/>
        <v>405.76977424</v>
      </c>
      <c r="C1543" s="114">
        <f t="shared" si="757"/>
        <v>302.76505515999997</v>
      </c>
      <c r="D1543" s="115">
        <f t="shared" si="752"/>
        <v>7100.5</v>
      </c>
      <c r="E1543" s="116">
        <f t="shared" si="765"/>
        <v>7111.86</v>
      </c>
      <c r="F1543" s="117">
        <f t="shared" si="766"/>
        <v>45677</v>
      </c>
      <c r="G1543" s="118">
        <f t="shared" si="744"/>
        <v>1.5998873318778806E-3</v>
      </c>
      <c r="H1543" s="119">
        <f t="shared" si="758"/>
        <v>45736</v>
      </c>
      <c r="I1543" s="119">
        <f t="shared" si="745"/>
        <v>45736</v>
      </c>
      <c r="J1543" s="120">
        <f t="shared" si="753"/>
        <v>18</v>
      </c>
      <c r="K1543" s="120">
        <f t="shared" si="767"/>
        <v>7</v>
      </c>
      <c r="L1543" s="8">
        <f t="shared" si="754"/>
        <v>1.00062187</v>
      </c>
      <c r="M1543" s="121">
        <f t="shared" si="768"/>
        <v>1.0051997699999999</v>
      </c>
      <c r="N1543" s="121">
        <f t="shared" si="762"/>
        <v>1.3363281831215095</v>
      </c>
      <c r="O1543" s="114">
        <f t="shared" si="764"/>
        <v>1.3371592000000001</v>
      </c>
      <c r="P1543" s="114">
        <f t="shared" si="746"/>
        <v>404.84507894000001</v>
      </c>
      <c r="Q1543" s="11">
        <f t="shared" si="759"/>
        <v>0</v>
      </c>
      <c r="R1543" s="30">
        <f t="shared" si="755"/>
        <v>0</v>
      </c>
      <c r="S1543" s="8">
        <f t="shared" si="747"/>
        <v>0</v>
      </c>
      <c r="T1543" s="123">
        <f t="shared" si="756"/>
        <v>8.5599999999999996E-2</v>
      </c>
      <c r="U1543" s="122">
        <f t="shared" si="763"/>
        <v>7</v>
      </c>
      <c r="V1543" s="122">
        <v>252</v>
      </c>
      <c r="W1543" s="121">
        <f t="shared" si="748"/>
        <v>1.0022840719999999</v>
      </c>
      <c r="X1543" s="114">
        <f t="shared" si="749"/>
        <v>0.9246953</v>
      </c>
      <c r="Y1543" s="114">
        <f t="shared" si="750"/>
        <v>0</v>
      </c>
      <c r="Z1543" s="126" t="str">
        <f t="shared" si="760"/>
        <v>A+J=</v>
      </c>
      <c r="AA1543" s="119">
        <f t="shared" si="761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>
        <f t="shared" si="751"/>
        <v>45720</v>
      </c>
      <c r="B1544" s="114">
        <f t="shared" si="743"/>
        <v>405.76977424</v>
      </c>
      <c r="C1544" s="114">
        <f t="shared" si="757"/>
        <v>302.76505515999997</v>
      </c>
      <c r="D1544" s="115">
        <f t="shared" si="752"/>
        <v>7100.5</v>
      </c>
      <c r="E1544" s="116">
        <f t="shared" si="765"/>
        <v>7111.86</v>
      </c>
      <c r="F1544" s="117">
        <f t="shared" si="766"/>
        <v>45677</v>
      </c>
      <c r="G1544" s="118">
        <f t="shared" si="744"/>
        <v>1.5998873318778806E-3</v>
      </c>
      <c r="H1544" s="119">
        <f t="shared" si="758"/>
        <v>45736</v>
      </c>
      <c r="I1544" s="119">
        <f t="shared" si="745"/>
        <v>45736</v>
      </c>
      <c r="J1544" s="120">
        <f t="shared" si="753"/>
        <v>18</v>
      </c>
      <c r="K1544" s="120">
        <f t="shared" si="767"/>
        <v>7</v>
      </c>
      <c r="L1544" s="8">
        <f t="shared" si="754"/>
        <v>1.00062187</v>
      </c>
      <c r="M1544" s="121">
        <f t="shared" si="768"/>
        <v>1.0051997699999999</v>
      </c>
      <c r="N1544" s="121">
        <f t="shared" si="762"/>
        <v>1.3363281831215095</v>
      </c>
      <c r="O1544" s="114">
        <f t="shared" si="764"/>
        <v>1.3371592000000001</v>
      </c>
      <c r="P1544" s="114">
        <f t="shared" si="746"/>
        <v>404.84507894000001</v>
      </c>
      <c r="Q1544" s="11">
        <f t="shared" si="759"/>
        <v>0</v>
      </c>
      <c r="R1544" s="30">
        <f t="shared" si="755"/>
        <v>0</v>
      </c>
      <c r="S1544" s="8">
        <f t="shared" si="747"/>
        <v>0</v>
      </c>
      <c r="T1544" s="123">
        <f t="shared" si="756"/>
        <v>8.5599999999999996E-2</v>
      </c>
      <c r="U1544" s="122">
        <f t="shared" si="763"/>
        <v>7</v>
      </c>
      <c r="V1544" s="122">
        <v>252</v>
      </c>
      <c r="W1544" s="121">
        <f t="shared" si="748"/>
        <v>1.0022840719999999</v>
      </c>
      <c r="X1544" s="114">
        <f t="shared" si="749"/>
        <v>0.9246953</v>
      </c>
      <c r="Y1544" s="114">
        <f t="shared" si="750"/>
        <v>0</v>
      </c>
      <c r="Z1544" s="126" t="str">
        <f t="shared" si="760"/>
        <v>A+J=</v>
      </c>
      <c r="AA1544" s="119">
        <f t="shared" si="761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>
        <f t="shared" si="751"/>
        <v>45721</v>
      </c>
      <c r="B1545" s="114">
        <f t="shared" si="743"/>
        <v>405.76977424</v>
      </c>
      <c r="C1545" s="114">
        <f t="shared" si="757"/>
        <v>302.76505515999997</v>
      </c>
      <c r="D1545" s="115">
        <f t="shared" si="752"/>
        <v>7100.5</v>
      </c>
      <c r="E1545" s="116">
        <f t="shared" si="765"/>
        <v>7111.86</v>
      </c>
      <c r="F1545" s="117">
        <f t="shared" si="766"/>
        <v>45677</v>
      </c>
      <c r="G1545" s="118">
        <f t="shared" si="744"/>
        <v>1.5998873318778806E-3</v>
      </c>
      <c r="H1545" s="119">
        <f t="shared" si="758"/>
        <v>45736</v>
      </c>
      <c r="I1545" s="119">
        <f t="shared" si="745"/>
        <v>45736</v>
      </c>
      <c r="J1545" s="120">
        <f t="shared" si="753"/>
        <v>18</v>
      </c>
      <c r="K1545" s="120">
        <f t="shared" si="767"/>
        <v>7</v>
      </c>
      <c r="L1545" s="8">
        <f t="shared" si="754"/>
        <v>1.00062187</v>
      </c>
      <c r="M1545" s="121">
        <f t="shared" si="768"/>
        <v>1.0051997699999999</v>
      </c>
      <c r="N1545" s="121">
        <f t="shared" si="762"/>
        <v>1.3363281831215095</v>
      </c>
      <c r="O1545" s="114">
        <f t="shared" si="764"/>
        <v>1.3371592000000001</v>
      </c>
      <c r="P1545" s="114">
        <f t="shared" si="746"/>
        <v>404.84507894000001</v>
      </c>
      <c r="Q1545" s="11">
        <f t="shared" si="759"/>
        <v>0</v>
      </c>
      <c r="R1545" s="30">
        <f t="shared" si="755"/>
        <v>0</v>
      </c>
      <c r="S1545" s="8">
        <f t="shared" si="747"/>
        <v>0</v>
      </c>
      <c r="T1545" s="123">
        <f t="shared" si="756"/>
        <v>8.5599999999999996E-2</v>
      </c>
      <c r="U1545" s="122">
        <f t="shared" si="763"/>
        <v>7</v>
      </c>
      <c r="V1545" s="122">
        <v>252</v>
      </c>
      <c r="W1545" s="121">
        <f t="shared" si="748"/>
        <v>1.0022840719999999</v>
      </c>
      <c r="X1545" s="114">
        <f t="shared" si="749"/>
        <v>0.9246953</v>
      </c>
      <c r="Y1545" s="114">
        <f t="shared" si="750"/>
        <v>0</v>
      </c>
      <c r="Z1545" s="126" t="str">
        <f t="shared" si="760"/>
        <v>A+J=</v>
      </c>
      <c r="AA1545" s="119">
        <f t="shared" si="761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>
        <f t="shared" si="751"/>
        <v>45722</v>
      </c>
      <c r="B1546" s="114">
        <f t="shared" ref="B1546:B1609" si="769">(P1546+X1546)</f>
        <v>405.93809629000003</v>
      </c>
      <c r="C1546" s="114">
        <f t="shared" si="757"/>
        <v>302.76505515999997</v>
      </c>
      <c r="D1546" s="115">
        <f t="shared" si="752"/>
        <v>7100.5</v>
      </c>
      <c r="E1546" s="116">
        <f t="shared" si="765"/>
        <v>7111.86</v>
      </c>
      <c r="F1546" s="117">
        <f t="shared" si="766"/>
        <v>45677</v>
      </c>
      <c r="G1546" s="118">
        <f t="shared" ref="G1546:G1609" si="770">(E1546/D1546)-1</f>
        <v>1.5998873318778806E-3</v>
      </c>
      <c r="H1546" s="119">
        <f t="shared" si="758"/>
        <v>45736</v>
      </c>
      <c r="I1546" s="119">
        <f t="shared" ref="I1546:I1609" si="771">IF(A1546&gt;I1545,H1546,I1545)</f>
        <v>45736</v>
      </c>
      <c r="J1546" s="120">
        <f t="shared" si="753"/>
        <v>18</v>
      </c>
      <c r="K1546" s="120">
        <f t="shared" si="767"/>
        <v>8</v>
      </c>
      <c r="L1546" s="8">
        <f t="shared" si="754"/>
        <v>1.0007107399999999</v>
      </c>
      <c r="M1546" s="121">
        <f t="shared" si="768"/>
        <v>1.0051997699999999</v>
      </c>
      <c r="N1546" s="121">
        <f t="shared" si="762"/>
        <v>1.3363281831215095</v>
      </c>
      <c r="O1546" s="114">
        <f t="shared" si="764"/>
        <v>1.33727796</v>
      </c>
      <c r="P1546" s="114">
        <f t="shared" ref="P1546:P1609" si="772">TRUNC(C1546*O1546,8)</f>
        <v>404.88103532000002</v>
      </c>
      <c r="Q1546" s="11">
        <f t="shared" si="759"/>
        <v>0</v>
      </c>
      <c r="R1546" s="30">
        <f t="shared" si="755"/>
        <v>0</v>
      </c>
      <c r="S1546" s="8">
        <f t="shared" ref="S1546:S1609" si="773">IF(R1546&gt;0,TRUNC(R1546*P1546,8),0)</f>
        <v>0</v>
      </c>
      <c r="T1546" s="123">
        <f t="shared" si="756"/>
        <v>8.5599999999999996E-2</v>
      </c>
      <c r="U1546" s="122">
        <f t="shared" si="763"/>
        <v>8</v>
      </c>
      <c r="V1546" s="122">
        <v>252</v>
      </c>
      <c r="W1546" s="121">
        <f t="shared" ref="W1546:W1609" si="774">ROUND((1+T1546)^TRUNC((U1546/V1546),9),9)</f>
        <v>1.002610794</v>
      </c>
      <c r="X1546" s="114">
        <f t="shared" ref="X1546:X1609" si="775">TRUNC((P1546*(W1546-1)),8)</f>
        <v>1.05706097</v>
      </c>
      <c r="Y1546" s="114">
        <f t="shared" ref="Y1546:Y1609" si="776">IF(Q1546&gt;0,S1546+X1546,0)</f>
        <v>0</v>
      </c>
      <c r="Z1546" s="126" t="str">
        <f t="shared" si="760"/>
        <v>A+J=</v>
      </c>
      <c r="AA1546" s="119">
        <f t="shared" si="761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>
        <f t="shared" ref="A1547:A1610" si="777">(A1546+1)</f>
        <v>45723</v>
      </c>
      <c r="B1547" s="114">
        <f t="shared" si="769"/>
        <v>406.10648779000002</v>
      </c>
      <c r="C1547" s="114">
        <f t="shared" si="757"/>
        <v>302.76505515999997</v>
      </c>
      <c r="D1547" s="115">
        <f t="shared" ref="D1547:D1610" si="778">IF(E1547=E1546,D1546,E1546)</f>
        <v>7100.5</v>
      </c>
      <c r="E1547" s="116">
        <f t="shared" si="765"/>
        <v>7111.86</v>
      </c>
      <c r="F1547" s="117">
        <f t="shared" si="766"/>
        <v>45677</v>
      </c>
      <c r="G1547" s="118">
        <f t="shared" si="770"/>
        <v>1.5998873318778806E-3</v>
      </c>
      <c r="H1547" s="119">
        <f t="shared" si="758"/>
        <v>45736</v>
      </c>
      <c r="I1547" s="119">
        <f t="shared" si="771"/>
        <v>45736</v>
      </c>
      <c r="J1547" s="120">
        <f t="shared" ref="J1547:J1610" si="779">IF(I1547=I1546,J1546,NETWORKDAYS(I1546,I1547,$AD$176:$AD$502)-1)</f>
        <v>18</v>
      </c>
      <c r="K1547" s="120">
        <f t="shared" si="767"/>
        <v>9</v>
      </c>
      <c r="L1547" s="8">
        <f t="shared" ref="L1547:L1610" si="780">IF(E1547&lt;D1547,1,TRUNC((E1547/D1547)^TRUNC((K1547/J1547),9),8))</f>
        <v>1.00079962</v>
      </c>
      <c r="M1547" s="121">
        <f t="shared" si="768"/>
        <v>1.0051997699999999</v>
      </c>
      <c r="N1547" s="121">
        <f t="shared" si="762"/>
        <v>1.3363281831215095</v>
      </c>
      <c r="O1547" s="114">
        <f t="shared" si="764"/>
        <v>1.33739673</v>
      </c>
      <c r="P1547" s="114">
        <f t="shared" si="772"/>
        <v>404.91699471999999</v>
      </c>
      <c r="Q1547" s="11">
        <f t="shared" si="759"/>
        <v>0</v>
      </c>
      <c r="R1547" s="30">
        <f t="shared" ref="R1547:R1610" si="781">IF(Q1547&gt;0,VLOOKUP($A1547,$AD$10:$AI$170,6),0)</f>
        <v>0</v>
      </c>
      <c r="S1547" s="8">
        <f t="shared" si="773"/>
        <v>0</v>
      </c>
      <c r="T1547" s="123">
        <f t="shared" ref="T1547:T1610" si="782">(T1546)</f>
        <v>8.5599999999999996E-2</v>
      </c>
      <c r="U1547" s="122">
        <f t="shared" si="763"/>
        <v>9</v>
      </c>
      <c r="V1547" s="122">
        <v>252</v>
      </c>
      <c r="W1547" s="121">
        <f t="shared" si="774"/>
        <v>1.0029376219999999</v>
      </c>
      <c r="X1547" s="114">
        <f t="shared" si="775"/>
        <v>1.1894930699999999</v>
      </c>
      <c r="Y1547" s="114">
        <f t="shared" si="776"/>
        <v>0</v>
      </c>
      <c r="Z1547" s="126" t="str">
        <f t="shared" si="760"/>
        <v>A+J=</v>
      </c>
      <c r="AA1547" s="119">
        <f t="shared" si="761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>
        <f t="shared" si="777"/>
        <v>45724</v>
      </c>
      <c r="B1548" s="114">
        <f t="shared" si="769"/>
        <v>406.2749518</v>
      </c>
      <c r="C1548" s="114">
        <f t="shared" ref="C1548:C1611" si="783">TRUNC(IF(Q1547&gt;0,VLOOKUP(A1547,$AD$12:$AE$170,2),C1547),8)</f>
        <v>302.76505515999997</v>
      </c>
      <c r="D1548" s="115">
        <f t="shared" si="778"/>
        <v>7100.5</v>
      </c>
      <c r="E1548" s="116">
        <f t="shared" si="765"/>
        <v>7111.86</v>
      </c>
      <c r="F1548" s="117">
        <f t="shared" si="766"/>
        <v>45677</v>
      </c>
      <c r="G1548" s="118">
        <f t="shared" si="770"/>
        <v>1.5998873318778806E-3</v>
      </c>
      <c r="H1548" s="119">
        <f t="shared" ref="H1548:H1611" si="784">IF(DAY(A1548)=H$9,VLOOKUP(A1548,AH$118:AN$450,4),H1547)</f>
        <v>45736</v>
      </c>
      <c r="I1548" s="119">
        <f t="shared" si="771"/>
        <v>45736</v>
      </c>
      <c r="J1548" s="120">
        <f t="shared" si="779"/>
        <v>18</v>
      </c>
      <c r="K1548" s="120">
        <f t="shared" si="767"/>
        <v>10</v>
      </c>
      <c r="L1548" s="8">
        <f t="shared" si="780"/>
        <v>1.00088851</v>
      </c>
      <c r="M1548" s="121">
        <f t="shared" si="768"/>
        <v>1.0051997699999999</v>
      </c>
      <c r="N1548" s="121">
        <f t="shared" si="762"/>
        <v>1.3363281831215095</v>
      </c>
      <c r="O1548" s="114">
        <f t="shared" si="764"/>
        <v>1.33751552</v>
      </c>
      <c r="P1548" s="114">
        <f t="shared" si="772"/>
        <v>404.95296019</v>
      </c>
      <c r="Q1548" s="11">
        <f t="shared" ref="Q1548:Q1611" si="785">IF(VLOOKUP(A1548,AD$10:AK$170,8)=VLOOKUP(A1547,AD$10:AK$170,8),0,VLOOKUP(A1548,AD$10:AK$170,8))</f>
        <v>0</v>
      </c>
      <c r="R1548" s="30">
        <f t="shared" si="781"/>
        <v>0</v>
      </c>
      <c r="S1548" s="8">
        <f t="shared" si="773"/>
        <v>0</v>
      </c>
      <c r="T1548" s="123">
        <f t="shared" si="782"/>
        <v>8.5599999999999996E-2</v>
      </c>
      <c r="U1548" s="122">
        <f t="shared" si="763"/>
        <v>10</v>
      </c>
      <c r="V1548" s="122">
        <v>252</v>
      </c>
      <c r="W1548" s="121">
        <f t="shared" si="774"/>
        <v>1.003264556</v>
      </c>
      <c r="X1548" s="114">
        <f t="shared" si="775"/>
        <v>1.32199161</v>
      </c>
      <c r="Y1548" s="114">
        <f t="shared" si="776"/>
        <v>0</v>
      </c>
      <c r="Z1548" s="126" t="str">
        <f t="shared" ref="Z1548:Z1611" si="786">IF($Q1547&gt;0,VLOOKUP($A1547,$AD$10:$AM$170,9),Z1547)</f>
        <v>A+J=</v>
      </c>
      <c r="AA1548" s="119">
        <f t="shared" ref="AA1548:AA1611" si="787">IF($Q1547&gt;0,VLOOKUP($A1547,$AD$10:$AM$170,10),AA1547)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>
        <f t="shared" si="777"/>
        <v>45725</v>
      </c>
      <c r="B1549" s="114">
        <f t="shared" si="769"/>
        <v>406.2749518</v>
      </c>
      <c r="C1549" s="114">
        <f t="shared" si="783"/>
        <v>302.76505515999997</v>
      </c>
      <c r="D1549" s="115">
        <f t="shared" si="778"/>
        <v>7100.5</v>
      </c>
      <c r="E1549" s="116">
        <f t="shared" si="765"/>
        <v>7111.86</v>
      </c>
      <c r="F1549" s="117">
        <f t="shared" si="766"/>
        <v>45677</v>
      </c>
      <c r="G1549" s="118">
        <f t="shared" si="770"/>
        <v>1.5998873318778806E-3</v>
      </c>
      <c r="H1549" s="119">
        <f t="shared" si="784"/>
        <v>45736</v>
      </c>
      <c r="I1549" s="119">
        <f t="shared" si="771"/>
        <v>45736</v>
      </c>
      <c r="J1549" s="120">
        <f t="shared" si="779"/>
        <v>18</v>
      </c>
      <c r="K1549" s="120">
        <f t="shared" si="767"/>
        <v>10</v>
      </c>
      <c r="L1549" s="8">
        <f t="shared" si="780"/>
        <v>1.00088851</v>
      </c>
      <c r="M1549" s="121">
        <f t="shared" si="768"/>
        <v>1.0051997699999999</v>
      </c>
      <c r="N1549" s="121">
        <f t="shared" si="762"/>
        <v>1.3363281831215095</v>
      </c>
      <c r="O1549" s="114">
        <f t="shared" si="764"/>
        <v>1.33751552</v>
      </c>
      <c r="P1549" s="114">
        <f t="shared" si="772"/>
        <v>404.95296019</v>
      </c>
      <c r="Q1549" s="11">
        <f t="shared" si="785"/>
        <v>0</v>
      </c>
      <c r="R1549" s="30">
        <f t="shared" si="781"/>
        <v>0</v>
      </c>
      <c r="S1549" s="8">
        <f t="shared" si="773"/>
        <v>0</v>
      </c>
      <c r="T1549" s="123">
        <f t="shared" si="782"/>
        <v>8.5599999999999996E-2</v>
      </c>
      <c r="U1549" s="122">
        <f t="shared" si="763"/>
        <v>10</v>
      </c>
      <c r="V1549" s="122">
        <v>252</v>
      </c>
      <c r="W1549" s="121">
        <f t="shared" si="774"/>
        <v>1.003264556</v>
      </c>
      <c r="X1549" s="114">
        <f t="shared" si="775"/>
        <v>1.32199161</v>
      </c>
      <c r="Y1549" s="114">
        <f t="shared" si="776"/>
        <v>0</v>
      </c>
      <c r="Z1549" s="126" t="str">
        <f t="shared" si="786"/>
        <v>A+J=</v>
      </c>
      <c r="AA1549" s="119">
        <f t="shared" si="787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>
        <f t="shared" si="777"/>
        <v>45726</v>
      </c>
      <c r="B1550" s="114">
        <f t="shared" si="769"/>
        <v>406.2749518</v>
      </c>
      <c r="C1550" s="114">
        <f t="shared" si="783"/>
        <v>302.76505515999997</v>
      </c>
      <c r="D1550" s="115">
        <f t="shared" si="778"/>
        <v>7100.5</v>
      </c>
      <c r="E1550" s="116">
        <f t="shared" si="765"/>
        <v>7111.86</v>
      </c>
      <c r="F1550" s="117">
        <f t="shared" si="766"/>
        <v>45677</v>
      </c>
      <c r="G1550" s="118">
        <f t="shared" si="770"/>
        <v>1.5998873318778806E-3</v>
      </c>
      <c r="H1550" s="119">
        <f t="shared" si="784"/>
        <v>45736</v>
      </c>
      <c r="I1550" s="119">
        <f t="shared" si="771"/>
        <v>45736</v>
      </c>
      <c r="J1550" s="120">
        <f t="shared" si="779"/>
        <v>18</v>
      </c>
      <c r="K1550" s="120">
        <f t="shared" si="767"/>
        <v>10</v>
      </c>
      <c r="L1550" s="8">
        <f t="shared" si="780"/>
        <v>1.00088851</v>
      </c>
      <c r="M1550" s="121">
        <f t="shared" si="768"/>
        <v>1.0051997699999999</v>
      </c>
      <c r="N1550" s="121">
        <f t="shared" si="762"/>
        <v>1.3363281831215095</v>
      </c>
      <c r="O1550" s="114">
        <f t="shared" si="764"/>
        <v>1.33751552</v>
      </c>
      <c r="P1550" s="114">
        <f t="shared" si="772"/>
        <v>404.95296019</v>
      </c>
      <c r="Q1550" s="11">
        <f t="shared" si="785"/>
        <v>0</v>
      </c>
      <c r="R1550" s="30">
        <f t="shared" si="781"/>
        <v>0</v>
      </c>
      <c r="S1550" s="8">
        <f t="shared" si="773"/>
        <v>0</v>
      </c>
      <c r="T1550" s="123">
        <f t="shared" si="782"/>
        <v>8.5599999999999996E-2</v>
      </c>
      <c r="U1550" s="122">
        <f t="shared" si="763"/>
        <v>10</v>
      </c>
      <c r="V1550" s="122">
        <v>252</v>
      </c>
      <c r="W1550" s="121">
        <f t="shared" si="774"/>
        <v>1.003264556</v>
      </c>
      <c r="X1550" s="114">
        <f t="shared" si="775"/>
        <v>1.32199161</v>
      </c>
      <c r="Y1550" s="114">
        <f t="shared" si="776"/>
        <v>0</v>
      </c>
      <c r="Z1550" s="126" t="str">
        <f t="shared" si="786"/>
        <v>A+J=</v>
      </c>
      <c r="AA1550" s="119">
        <f t="shared" si="787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>
        <f t="shared" si="777"/>
        <v>45727</v>
      </c>
      <c r="B1551" s="114">
        <f t="shared" si="769"/>
        <v>406.44348306000001</v>
      </c>
      <c r="C1551" s="114">
        <f t="shared" si="783"/>
        <v>302.76505515999997</v>
      </c>
      <c r="D1551" s="115">
        <f t="shared" si="778"/>
        <v>7100.5</v>
      </c>
      <c r="E1551" s="116">
        <f t="shared" si="765"/>
        <v>7111.86</v>
      </c>
      <c r="F1551" s="117">
        <f t="shared" si="766"/>
        <v>45677</v>
      </c>
      <c r="G1551" s="118">
        <f t="shared" si="770"/>
        <v>1.5998873318778806E-3</v>
      </c>
      <c r="H1551" s="119">
        <f t="shared" si="784"/>
        <v>45736</v>
      </c>
      <c r="I1551" s="119">
        <f t="shared" si="771"/>
        <v>45736</v>
      </c>
      <c r="J1551" s="120">
        <f t="shared" si="779"/>
        <v>18</v>
      </c>
      <c r="K1551" s="120">
        <f t="shared" si="767"/>
        <v>11</v>
      </c>
      <c r="L1551" s="8">
        <f t="shared" si="780"/>
        <v>1.0009774</v>
      </c>
      <c r="M1551" s="121">
        <f t="shared" si="768"/>
        <v>1.0051997699999999</v>
      </c>
      <c r="N1551" s="121">
        <f t="shared" si="762"/>
        <v>1.3363281831215095</v>
      </c>
      <c r="O1551" s="114">
        <f t="shared" si="764"/>
        <v>1.3376343100000001</v>
      </c>
      <c r="P1551" s="114">
        <f t="shared" si="772"/>
        <v>404.98892565</v>
      </c>
      <c r="Q1551" s="11">
        <f t="shared" si="785"/>
        <v>0</v>
      </c>
      <c r="R1551" s="30">
        <f t="shared" si="781"/>
        <v>0</v>
      </c>
      <c r="S1551" s="8">
        <f t="shared" si="773"/>
        <v>0</v>
      </c>
      <c r="T1551" s="123">
        <f t="shared" si="782"/>
        <v>8.5599999999999996E-2</v>
      </c>
      <c r="U1551" s="122">
        <f t="shared" si="763"/>
        <v>11</v>
      </c>
      <c r="V1551" s="122">
        <v>252</v>
      </c>
      <c r="W1551" s="121">
        <f t="shared" si="774"/>
        <v>1.0035915980000001</v>
      </c>
      <c r="X1551" s="114">
        <f t="shared" si="775"/>
        <v>1.4545574100000001</v>
      </c>
      <c r="Y1551" s="114">
        <f t="shared" si="776"/>
        <v>0</v>
      </c>
      <c r="Z1551" s="126" t="str">
        <f t="shared" si="786"/>
        <v>A+J=</v>
      </c>
      <c r="AA1551" s="119">
        <f t="shared" si="787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>
        <f t="shared" si="777"/>
        <v>45728</v>
      </c>
      <c r="B1552" s="114">
        <f t="shared" si="769"/>
        <v>406.61208037</v>
      </c>
      <c r="C1552" s="114">
        <f t="shared" si="783"/>
        <v>302.76505515999997</v>
      </c>
      <c r="D1552" s="115">
        <f t="shared" si="778"/>
        <v>7100.5</v>
      </c>
      <c r="E1552" s="116">
        <f t="shared" si="765"/>
        <v>7111.86</v>
      </c>
      <c r="F1552" s="117">
        <f t="shared" si="766"/>
        <v>45677</v>
      </c>
      <c r="G1552" s="118">
        <f t="shared" si="770"/>
        <v>1.5998873318778806E-3</v>
      </c>
      <c r="H1552" s="119">
        <f t="shared" si="784"/>
        <v>45736</v>
      </c>
      <c r="I1552" s="119">
        <f t="shared" si="771"/>
        <v>45736</v>
      </c>
      <c r="J1552" s="120">
        <f t="shared" si="779"/>
        <v>18</v>
      </c>
      <c r="K1552" s="120">
        <f t="shared" si="767"/>
        <v>12</v>
      </c>
      <c r="L1552" s="8">
        <f t="shared" si="780"/>
        <v>1.0010663</v>
      </c>
      <c r="M1552" s="121">
        <f t="shared" si="768"/>
        <v>1.0051997699999999</v>
      </c>
      <c r="N1552" s="121">
        <f t="shared" si="762"/>
        <v>1.3363281831215095</v>
      </c>
      <c r="O1552" s="114">
        <f t="shared" si="764"/>
        <v>1.3377531</v>
      </c>
      <c r="P1552" s="114">
        <f t="shared" si="772"/>
        <v>405.02489111</v>
      </c>
      <c r="Q1552" s="11">
        <f t="shared" si="785"/>
        <v>0</v>
      </c>
      <c r="R1552" s="30">
        <f t="shared" si="781"/>
        <v>0</v>
      </c>
      <c r="S1552" s="8">
        <f t="shared" si="773"/>
        <v>0</v>
      </c>
      <c r="T1552" s="123">
        <f t="shared" si="782"/>
        <v>8.5599999999999996E-2</v>
      </c>
      <c r="U1552" s="122">
        <f t="shared" si="763"/>
        <v>12</v>
      </c>
      <c r="V1552" s="122">
        <v>252</v>
      </c>
      <c r="W1552" s="121">
        <f t="shared" si="774"/>
        <v>1.003918745</v>
      </c>
      <c r="X1552" s="114">
        <f t="shared" si="775"/>
        <v>1.5871892599999999</v>
      </c>
      <c r="Y1552" s="114">
        <f t="shared" si="776"/>
        <v>0</v>
      </c>
      <c r="Z1552" s="126" t="str">
        <f t="shared" si="786"/>
        <v>A+J=</v>
      </c>
      <c r="AA1552" s="119">
        <f t="shared" si="787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>
        <f t="shared" si="777"/>
        <v>45729</v>
      </c>
      <c r="B1553" s="114">
        <f t="shared" si="769"/>
        <v>406.78075408000001</v>
      </c>
      <c r="C1553" s="114">
        <f t="shared" si="783"/>
        <v>302.76505515999997</v>
      </c>
      <c r="D1553" s="115">
        <f t="shared" si="778"/>
        <v>7100.5</v>
      </c>
      <c r="E1553" s="116">
        <f t="shared" si="765"/>
        <v>7111.86</v>
      </c>
      <c r="F1553" s="117">
        <f t="shared" si="766"/>
        <v>45677</v>
      </c>
      <c r="G1553" s="118">
        <f t="shared" si="770"/>
        <v>1.5998873318778806E-3</v>
      </c>
      <c r="H1553" s="119">
        <f t="shared" si="784"/>
        <v>45736</v>
      </c>
      <c r="I1553" s="119">
        <f t="shared" si="771"/>
        <v>45736</v>
      </c>
      <c r="J1553" s="120">
        <f t="shared" si="779"/>
        <v>18</v>
      </c>
      <c r="K1553" s="120">
        <f t="shared" si="767"/>
        <v>13</v>
      </c>
      <c r="L1553" s="8">
        <f t="shared" si="780"/>
        <v>1.0011552100000001</v>
      </c>
      <c r="M1553" s="121">
        <f t="shared" si="768"/>
        <v>1.0051997699999999</v>
      </c>
      <c r="N1553" s="121">
        <f t="shared" si="762"/>
        <v>1.3363281831215095</v>
      </c>
      <c r="O1553" s="114">
        <f t="shared" si="764"/>
        <v>1.33787192</v>
      </c>
      <c r="P1553" s="114">
        <f t="shared" si="772"/>
        <v>405.06086564999998</v>
      </c>
      <c r="Q1553" s="11">
        <f t="shared" si="785"/>
        <v>0</v>
      </c>
      <c r="R1553" s="30">
        <f t="shared" si="781"/>
        <v>0</v>
      </c>
      <c r="S1553" s="8">
        <f t="shared" si="773"/>
        <v>0</v>
      </c>
      <c r="T1553" s="123">
        <f t="shared" si="782"/>
        <v>8.5599999999999996E-2</v>
      </c>
      <c r="U1553" s="122">
        <f t="shared" si="763"/>
        <v>13</v>
      </c>
      <c r="V1553" s="122">
        <v>252</v>
      </c>
      <c r="W1553" s="121">
        <f t="shared" si="774"/>
        <v>1.004246</v>
      </c>
      <c r="X1553" s="114">
        <f t="shared" si="775"/>
        <v>1.7198884299999999</v>
      </c>
      <c r="Y1553" s="114">
        <f t="shared" si="776"/>
        <v>0</v>
      </c>
      <c r="Z1553" s="126" t="str">
        <f t="shared" si="786"/>
        <v>A+J=</v>
      </c>
      <c r="AA1553" s="119">
        <f t="shared" si="787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>
        <f t="shared" si="777"/>
        <v>45730</v>
      </c>
      <c r="B1554" s="114">
        <f t="shared" si="769"/>
        <v>406.94949428000001</v>
      </c>
      <c r="C1554" s="114">
        <f t="shared" si="783"/>
        <v>302.76505515999997</v>
      </c>
      <c r="D1554" s="115">
        <f t="shared" si="778"/>
        <v>7100.5</v>
      </c>
      <c r="E1554" s="116">
        <f t="shared" si="765"/>
        <v>7111.86</v>
      </c>
      <c r="F1554" s="117">
        <f t="shared" si="766"/>
        <v>45677</v>
      </c>
      <c r="G1554" s="118">
        <f t="shared" si="770"/>
        <v>1.5998873318778806E-3</v>
      </c>
      <c r="H1554" s="119">
        <f t="shared" si="784"/>
        <v>45736</v>
      </c>
      <c r="I1554" s="119">
        <f t="shared" si="771"/>
        <v>45736</v>
      </c>
      <c r="J1554" s="120">
        <f t="shared" si="779"/>
        <v>18</v>
      </c>
      <c r="K1554" s="120">
        <f t="shared" si="767"/>
        <v>14</v>
      </c>
      <c r="L1554" s="8">
        <f t="shared" si="780"/>
        <v>1.0012441299999999</v>
      </c>
      <c r="M1554" s="121">
        <f t="shared" si="768"/>
        <v>1.0051997699999999</v>
      </c>
      <c r="N1554" s="121">
        <f t="shared" si="762"/>
        <v>1.3363281831215095</v>
      </c>
      <c r="O1554" s="114">
        <f t="shared" si="764"/>
        <v>1.33799074</v>
      </c>
      <c r="P1554" s="114">
        <f t="shared" si="772"/>
        <v>405.09684019000002</v>
      </c>
      <c r="Q1554" s="11">
        <f t="shared" si="785"/>
        <v>0</v>
      </c>
      <c r="R1554" s="30">
        <f t="shared" si="781"/>
        <v>0</v>
      </c>
      <c r="S1554" s="8">
        <f t="shared" si="773"/>
        <v>0</v>
      </c>
      <c r="T1554" s="123">
        <f t="shared" si="782"/>
        <v>8.5599999999999996E-2</v>
      </c>
      <c r="U1554" s="122">
        <f t="shared" si="763"/>
        <v>14</v>
      </c>
      <c r="V1554" s="122">
        <v>252</v>
      </c>
      <c r="W1554" s="121">
        <f t="shared" si="774"/>
        <v>1.0045733610000001</v>
      </c>
      <c r="X1554" s="114">
        <f t="shared" si="775"/>
        <v>1.8526540899999999</v>
      </c>
      <c r="Y1554" s="114">
        <f t="shared" si="776"/>
        <v>0</v>
      </c>
      <c r="Z1554" s="126" t="str">
        <f t="shared" si="786"/>
        <v>A+J=</v>
      </c>
      <c r="AA1554" s="119">
        <f t="shared" si="787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>
        <f t="shared" si="777"/>
        <v>45731</v>
      </c>
      <c r="B1555" s="114">
        <f t="shared" si="769"/>
        <v>407.11830745999998</v>
      </c>
      <c r="C1555" s="114">
        <f t="shared" si="783"/>
        <v>302.76505515999997</v>
      </c>
      <c r="D1555" s="115">
        <f t="shared" si="778"/>
        <v>7100.5</v>
      </c>
      <c r="E1555" s="116">
        <f t="shared" si="765"/>
        <v>7111.86</v>
      </c>
      <c r="F1555" s="117">
        <f t="shared" si="766"/>
        <v>45677</v>
      </c>
      <c r="G1555" s="118">
        <f t="shared" si="770"/>
        <v>1.5998873318778806E-3</v>
      </c>
      <c r="H1555" s="119">
        <f t="shared" si="784"/>
        <v>45736</v>
      </c>
      <c r="I1555" s="119">
        <f t="shared" si="771"/>
        <v>45736</v>
      </c>
      <c r="J1555" s="120">
        <f t="shared" si="779"/>
        <v>18</v>
      </c>
      <c r="K1555" s="120">
        <f t="shared" si="767"/>
        <v>15</v>
      </c>
      <c r="L1555" s="8">
        <f t="shared" si="780"/>
        <v>1.0013330600000001</v>
      </c>
      <c r="M1555" s="121">
        <f t="shared" si="768"/>
        <v>1.0051997699999999</v>
      </c>
      <c r="N1555" s="121">
        <f t="shared" si="762"/>
        <v>1.3363281831215095</v>
      </c>
      <c r="O1555" s="114">
        <f t="shared" si="764"/>
        <v>1.33810958</v>
      </c>
      <c r="P1555" s="114">
        <f t="shared" si="772"/>
        <v>405.13282078999998</v>
      </c>
      <c r="Q1555" s="11">
        <f t="shared" si="785"/>
        <v>0</v>
      </c>
      <c r="R1555" s="30">
        <f t="shared" si="781"/>
        <v>0</v>
      </c>
      <c r="S1555" s="8">
        <f t="shared" si="773"/>
        <v>0</v>
      </c>
      <c r="T1555" s="123">
        <f t="shared" si="782"/>
        <v>8.5599999999999996E-2</v>
      </c>
      <c r="U1555" s="122">
        <f t="shared" si="763"/>
        <v>15</v>
      </c>
      <c r="V1555" s="122">
        <v>252</v>
      </c>
      <c r="W1555" s="121">
        <f t="shared" si="774"/>
        <v>1.0049008290000001</v>
      </c>
      <c r="X1555" s="114">
        <f t="shared" si="775"/>
        <v>1.98548667</v>
      </c>
      <c r="Y1555" s="114">
        <f t="shared" si="776"/>
        <v>0</v>
      </c>
      <c r="Z1555" s="126" t="str">
        <f t="shared" si="786"/>
        <v>A+J=</v>
      </c>
      <c r="AA1555" s="119">
        <f t="shared" si="787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>
        <f t="shared" si="777"/>
        <v>45732</v>
      </c>
      <c r="B1556" s="114">
        <f t="shared" si="769"/>
        <v>407.11830745999998</v>
      </c>
      <c r="C1556" s="114">
        <f t="shared" si="783"/>
        <v>302.76505515999997</v>
      </c>
      <c r="D1556" s="115">
        <f t="shared" si="778"/>
        <v>7100.5</v>
      </c>
      <c r="E1556" s="116">
        <f t="shared" si="765"/>
        <v>7111.86</v>
      </c>
      <c r="F1556" s="117">
        <f t="shared" si="766"/>
        <v>45677</v>
      </c>
      <c r="G1556" s="118">
        <f t="shared" si="770"/>
        <v>1.5998873318778806E-3</v>
      </c>
      <c r="H1556" s="119">
        <f t="shared" si="784"/>
        <v>45736</v>
      </c>
      <c r="I1556" s="119">
        <f t="shared" si="771"/>
        <v>45736</v>
      </c>
      <c r="J1556" s="120">
        <f t="shared" si="779"/>
        <v>18</v>
      </c>
      <c r="K1556" s="120">
        <f t="shared" si="767"/>
        <v>15</v>
      </c>
      <c r="L1556" s="8">
        <f t="shared" si="780"/>
        <v>1.0013330600000001</v>
      </c>
      <c r="M1556" s="121">
        <f t="shared" si="768"/>
        <v>1.0051997699999999</v>
      </c>
      <c r="N1556" s="121">
        <f t="shared" si="762"/>
        <v>1.3363281831215095</v>
      </c>
      <c r="O1556" s="114">
        <f t="shared" si="764"/>
        <v>1.33810958</v>
      </c>
      <c r="P1556" s="114">
        <f t="shared" si="772"/>
        <v>405.13282078999998</v>
      </c>
      <c r="Q1556" s="11">
        <f t="shared" si="785"/>
        <v>0</v>
      </c>
      <c r="R1556" s="30">
        <f t="shared" si="781"/>
        <v>0</v>
      </c>
      <c r="S1556" s="8">
        <f t="shared" si="773"/>
        <v>0</v>
      </c>
      <c r="T1556" s="123">
        <f t="shared" si="782"/>
        <v>8.5599999999999996E-2</v>
      </c>
      <c r="U1556" s="122">
        <f t="shared" si="763"/>
        <v>15</v>
      </c>
      <c r="V1556" s="122">
        <v>252</v>
      </c>
      <c r="W1556" s="121">
        <f t="shared" si="774"/>
        <v>1.0049008290000001</v>
      </c>
      <c r="X1556" s="114">
        <f t="shared" si="775"/>
        <v>1.98548667</v>
      </c>
      <c r="Y1556" s="114">
        <f t="shared" si="776"/>
        <v>0</v>
      </c>
      <c r="Z1556" s="126" t="str">
        <f t="shared" si="786"/>
        <v>A+J=</v>
      </c>
      <c r="AA1556" s="119">
        <f t="shared" si="787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>
        <f t="shared" si="777"/>
        <v>45733</v>
      </c>
      <c r="B1557" s="114">
        <f t="shared" si="769"/>
        <v>407.11830745999998</v>
      </c>
      <c r="C1557" s="114">
        <f t="shared" si="783"/>
        <v>302.76505515999997</v>
      </c>
      <c r="D1557" s="115">
        <f t="shared" si="778"/>
        <v>7100.5</v>
      </c>
      <c r="E1557" s="116">
        <f t="shared" si="765"/>
        <v>7111.86</v>
      </c>
      <c r="F1557" s="117">
        <f t="shared" si="766"/>
        <v>45677</v>
      </c>
      <c r="G1557" s="118">
        <f t="shared" si="770"/>
        <v>1.5998873318778806E-3</v>
      </c>
      <c r="H1557" s="119">
        <f t="shared" si="784"/>
        <v>45736</v>
      </c>
      <c r="I1557" s="119">
        <f t="shared" si="771"/>
        <v>45736</v>
      </c>
      <c r="J1557" s="120">
        <f t="shared" si="779"/>
        <v>18</v>
      </c>
      <c r="K1557" s="120">
        <f t="shared" si="767"/>
        <v>15</v>
      </c>
      <c r="L1557" s="8">
        <f t="shared" si="780"/>
        <v>1.0013330600000001</v>
      </c>
      <c r="M1557" s="121">
        <f t="shared" si="768"/>
        <v>1.0051997699999999</v>
      </c>
      <c r="N1557" s="121">
        <f t="shared" si="762"/>
        <v>1.3363281831215095</v>
      </c>
      <c r="O1557" s="114">
        <f t="shared" si="764"/>
        <v>1.33810958</v>
      </c>
      <c r="P1557" s="114">
        <f t="shared" si="772"/>
        <v>405.13282078999998</v>
      </c>
      <c r="Q1557" s="11">
        <f t="shared" si="785"/>
        <v>0</v>
      </c>
      <c r="R1557" s="30">
        <f t="shared" si="781"/>
        <v>0</v>
      </c>
      <c r="S1557" s="8">
        <f t="shared" si="773"/>
        <v>0</v>
      </c>
      <c r="T1557" s="123">
        <f t="shared" si="782"/>
        <v>8.5599999999999996E-2</v>
      </c>
      <c r="U1557" s="122">
        <f t="shared" si="763"/>
        <v>15</v>
      </c>
      <c r="V1557" s="122">
        <v>252</v>
      </c>
      <c r="W1557" s="121">
        <f t="shared" si="774"/>
        <v>1.0049008290000001</v>
      </c>
      <c r="X1557" s="114">
        <f t="shared" si="775"/>
        <v>1.98548667</v>
      </c>
      <c r="Y1557" s="114">
        <f t="shared" si="776"/>
        <v>0</v>
      </c>
      <c r="Z1557" s="126" t="str">
        <f t="shared" si="786"/>
        <v>A+J=</v>
      </c>
      <c r="AA1557" s="119">
        <f t="shared" si="787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>
        <f t="shared" si="777"/>
        <v>45734</v>
      </c>
      <c r="B1558" s="114">
        <f t="shared" si="769"/>
        <v>407.28718715999997</v>
      </c>
      <c r="C1558" s="114">
        <f t="shared" si="783"/>
        <v>302.76505515999997</v>
      </c>
      <c r="D1558" s="115">
        <f t="shared" si="778"/>
        <v>7100.5</v>
      </c>
      <c r="E1558" s="116">
        <f t="shared" si="765"/>
        <v>7111.86</v>
      </c>
      <c r="F1558" s="117">
        <f t="shared" si="766"/>
        <v>45677</v>
      </c>
      <c r="G1558" s="118">
        <f t="shared" si="770"/>
        <v>1.5998873318778806E-3</v>
      </c>
      <c r="H1558" s="119">
        <f t="shared" si="784"/>
        <v>45736</v>
      </c>
      <c r="I1558" s="119">
        <f t="shared" si="771"/>
        <v>45736</v>
      </c>
      <c r="J1558" s="120">
        <f t="shared" si="779"/>
        <v>18</v>
      </c>
      <c r="K1558" s="120">
        <f t="shared" si="767"/>
        <v>16</v>
      </c>
      <c r="L1558" s="8">
        <f t="shared" si="780"/>
        <v>1.0014219900000001</v>
      </c>
      <c r="M1558" s="121">
        <f t="shared" si="768"/>
        <v>1.0051997699999999</v>
      </c>
      <c r="N1558" s="121">
        <f t="shared" si="762"/>
        <v>1.3363281831215095</v>
      </c>
      <c r="O1558" s="114">
        <f t="shared" si="764"/>
        <v>1.3382284200000001</v>
      </c>
      <c r="P1558" s="114">
        <f t="shared" si="772"/>
        <v>405.16880139</v>
      </c>
      <c r="Q1558" s="11">
        <f t="shared" si="785"/>
        <v>0</v>
      </c>
      <c r="R1558" s="30">
        <f t="shared" si="781"/>
        <v>0</v>
      </c>
      <c r="S1558" s="8">
        <f t="shared" si="773"/>
        <v>0</v>
      </c>
      <c r="T1558" s="123">
        <f t="shared" si="782"/>
        <v>8.5599999999999996E-2</v>
      </c>
      <c r="U1558" s="122">
        <f t="shared" si="763"/>
        <v>16</v>
      </c>
      <c r="V1558" s="122">
        <v>252</v>
      </c>
      <c r="W1558" s="121">
        <f t="shared" si="774"/>
        <v>1.005228403</v>
      </c>
      <c r="X1558" s="114">
        <f t="shared" si="775"/>
        <v>2.1183857700000002</v>
      </c>
      <c r="Y1558" s="114">
        <f t="shared" si="776"/>
        <v>0</v>
      </c>
      <c r="Z1558" s="126" t="str">
        <f t="shared" si="786"/>
        <v>A+J=</v>
      </c>
      <c r="AA1558" s="119">
        <f t="shared" si="787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>
        <f t="shared" si="777"/>
        <v>45735</v>
      </c>
      <c r="B1559" s="114">
        <f t="shared" si="769"/>
        <v>407.45614029000001</v>
      </c>
      <c r="C1559" s="114">
        <f t="shared" si="783"/>
        <v>302.76505515999997</v>
      </c>
      <c r="D1559" s="115">
        <f t="shared" si="778"/>
        <v>7100.5</v>
      </c>
      <c r="E1559" s="116">
        <f t="shared" si="765"/>
        <v>7111.86</v>
      </c>
      <c r="F1559" s="117">
        <f t="shared" si="766"/>
        <v>45677</v>
      </c>
      <c r="G1559" s="118">
        <f t="shared" si="770"/>
        <v>1.5998873318778806E-3</v>
      </c>
      <c r="H1559" s="119">
        <f t="shared" si="784"/>
        <v>45736</v>
      </c>
      <c r="I1559" s="119">
        <f t="shared" si="771"/>
        <v>45736</v>
      </c>
      <c r="J1559" s="120">
        <f t="shared" si="779"/>
        <v>18</v>
      </c>
      <c r="K1559" s="120">
        <f t="shared" si="767"/>
        <v>17</v>
      </c>
      <c r="L1559" s="8">
        <f t="shared" si="780"/>
        <v>1.00151093</v>
      </c>
      <c r="M1559" s="121">
        <f t="shared" si="768"/>
        <v>1.0051997699999999</v>
      </c>
      <c r="N1559" s="121">
        <f t="shared" si="762"/>
        <v>1.3363281831215095</v>
      </c>
      <c r="O1559" s="114">
        <f t="shared" si="764"/>
        <v>1.33834728</v>
      </c>
      <c r="P1559" s="114">
        <f t="shared" si="772"/>
        <v>405.20478804999999</v>
      </c>
      <c r="Q1559" s="11">
        <f t="shared" si="785"/>
        <v>0</v>
      </c>
      <c r="R1559" s="30">
        <f t="shared" si="781"/>
        <v>0</v>
      </c>
      <c r="S1559" s="8">
        <f t="shared" si="773"/>
        <v>0</v>
      </c>
      <c r="T1559" s="123">
        <f t="shared" si="782"/>
        <v>8.5599999999999996E-2</v>
      </c>
      <c r="U1559" s="122">
        <f t="shared" si="763"/>
        <v>17</v>
      </c>
      <c r="V1559" s="122">
        <v>252</v>
      </c>
      <c r="W1559" s="121">
        <f t="shared" si="774"/>
        <v>1.005556085</v>
      </c>
      <c r="X1559" s="114">
        <f t="shared" si="775"/>
        <v>2.2513522400000001</v>
      </c>
      <c r="Y1559" s="114">
        <f t="shared" si="776"/>
        <v>0</v>
      </c>
      <c r="Z1559" s="126" t="str">
        <f t="shared" si="786"/>
        <v>A+J=</v>
      </c>
      <c r="AA1559" s="119">
        <f t="shared" si="787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>
        <f t="shared" si="777"/>
        <v>45736</v>
      </c>
      <c r="B1560" s="114">
        <f t="shared" si="769"/>
        <v>407.62515994999995</v>
      </c>
      <c r="C1560" s="114">
        <f t="shared" si="783"/>
        <v>302.76505515999997</v>
      </c>
      <c r="D1560" s="115">
        <f t="shared" si="778"/>
        <v>7100.5</v>
      </c>
      <c r="E1560" s="116">
        <f t="shared" si="765"/>
        <v>7111.86</v>
      </c>
      <c r="F1560" s="117">
        <f t="shared" si="766"/>
        <v>45677</v>
      </c>
      <c r="G1560" s="118">
        <f t="shared" si="770"/>
        <v>1.5998873318778806E-3</v>
      </c>
      <c r="H1560" s="119">
        <f t="shared" si="784"/>
        <v>45769</v>
      </c>
      <c r="I1560" s="119">
        <f t="shared" si="771"/>
        <v>45736</v>
      </c>
      <c r="J1560" s="120">
        <f t="shared" si="779"/>
        <v>18</v>
      </c>
      <c r="K1560" s="120">
        <f t="shared" si="767"/>
        <v>18</v>
      </c>
      <c r="L1560" s="8">
        <f t="shared" si="780"/>
        <v>1.0015998800000001</v>
      </c>
      <c r="M1560" s="121">
        <f t="shared" si="768"/>
        <v>1.0051997699999999</v>
      </c>
      <c r="N1560" s="121">
        <f t="shared" si="762"/>
        <v>1.3363281831215095</v>
      </c>
      <c r="O1560" s="114">
        <f t="shared" si="764"/>
        <v>1.33846614</v>
      </c>
      <c r="P1560" s="114">
        <f t="shared" si="772"/>
        <v>405.24077469999997</v>
      </c>
      <c r="Q1560" s="11">
        <f t="shared" si="785"/>
        <v>51</v>
      </c>
      <c r="R1560" s="30">
        <f t="shared" si="781"/>
        <v>9.7985000000000003E-2</v>
      </c>
      <c r="S1560" s="8">
        <f t="shared" si="773"/>
        <v>39.707517299999999</v>
      </c>
      <c r="T1560" s="123">
        <f t="shared" si="782"/>
        <v>8.5599999999999996E-2</v>
      </c>
      <c r="U1560" s="122">
        <f t="shared" si="763"/>
        <v>18</v>
      </c>
      <c r="V1560" s="122">
        <v>252</v>
      </c>
      <c r="W1560" s="121">
        <f t="shared" si="774"/>
        <v>1.0058838729999999</v>
      </c>
      <c r="X1560" s="114">
        <f t="shared" si="775"/>
        <v>2.3843852499999998</v>
      </c>
      <c r="Y1560" s="114">
        <f t="shared" si="776"/>
        <v>42.09190255</v>
      </c>
      <c r="Z1560" s="126" t="str">
        <f t="shared" si="786"/>
        <v>A+J=</v>
      </c>
      <c r="AA1560" s="119">
        <f t="shared" si="787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>
        <f t="shared" si="777"/>
        <v>45737</v>
      </c>
      <c r="B1561" s="114">
        <f t="shared" si="769"/>
        <v>365.87911212999995</v>
      </c>
      <c r="C1561" s="114">
        <f t="shared" si="783"/>
        <v>273.09862124</v>
      </c>
      <c r="D1561" s="115">
        <f t="shared" si="778"/>
        <v>7111.86</v>
      </c>
      <c r="E1561" s="116">
        <f t="shared" si="765"/>
        <v>7205.03</v>
      </c>
      <c r="F1561" s="117">
        <f t="shared" si="766"/>
        <v>45708</v>
      </c>
      <c r="G1561" s="118">
        <f t="shared" si="770"/>
        <v>1.3100651587629741E-2</v>
      </c>
      <c r="H1561" s="119">
        <f t="shared" si="784"/>
        <v>45769</v>
      </c>
      <c r="I1561" s="119">
        <f t="shared" si="771"/>
        <v>45769</v>
      </c>
      <c r="J1561" s="120">
        <f t="shared" si="779"/>
        <v>21</v>
      </c>
      <c r="K1561" s="120">
        <f t="shared" si="767"/>
        <v>1</v>
      </c>
      <c r="L1561" s="8">
        <f t="shared" si="780"/>
        <v>1.00061998</v>
      </c>
      <c r="M1561" s="121">
        <f t="shared" si="768"/>
        <v>1.0015998800000001</v>
      </c>
      <c r="N1561" s="121">
        <f t="shared" si="762"/>
        <v>1.3384661478551221</v>
      </c>
      <c r="O1561" s="114">
        <f t="shared" si="764"/>
        <v>1.33929597</v>
      </c>
      <c r="P1561" s="114">
        <f t="shared" si="772"/>
        <v>365.75988282999998</v>
      </c>
      <c r="Q1561" s="11">
        <f t="shared" si="785"/>
        <v>0</v>
      </c>
      <c r="R1561" s="30">
        <f t="shared" si="781"/>
        <v>0</v>
      </c>
      <c r="S1561" s="8">
        <f t="shared" si="773"/>
        <v>0</v>
      </c>
      <c r="T1561" s="123">
        <f t="shared" si="782"/>
        <v>8.5599999999999996E-2</v>
      </c>
      <c r="U1561" s="122">
        <f t="shared" si="763"/>
        <v>1</v>
      </c>
      <c r="V1561" s="122">
        <v>252</v>
      </c>
      <c r="W1561" s="121">
        <f t="shared" si="774"/>
        <v>1.0003259769999999</v>
      </c>
      <c r="X1561" s="114">
        <f t="shared" si="775"/>
        <v>0.1192293</v>
      </c>
      <c r="Y1561" s="114">
        <f t="shared" si="776"/>
        <v>0</v>
      </c>
      <c r="Z1561" s="126" t="str">
        <f t="shared" si="786"/>
        <v>A+J=</v>
      </c>
      <c r="AA1561" s="119">
        <f t="shared" si="787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>
        <f t="shared" si="777"/>
        <v>45738</v>
      </c>
      <c r="B1562" s="114">
        <f t="shared" si="769"/>
        <v>366.22529005999996</v>
      </c>
      <c r="C1562" s="114">
        <f t="shared" si="783"/>
        <v>273.09862124</v>
      </c>
      <c r="D1562" s="115">
        <f t="shared" si="778"/>
        <v>7111.86</v>
      </c>
      <c r="E1562" s="116">
        <f t="shared" si="765"/>
        <v>7205.03</v>
      </c>
      <c r="F1562" s="117">
        <f t="shared" si="766"/>
        <v>45708</v>
      </c>
      <c r="G1562" s="118">
        <f t="shared" si="770"/>
        <v>1.3100651587629741E-2</v>
      </c>
      <c r="H1562" s="119">
        <f t="shared" si="784"/>
        <v>45769</v>
      </c>
      <c r="I1562" s="119">
        <f t="shared" si="771"/>
        <v>45769</v>
      </c>
      <c r="J1562" s="120">
        <f t="shared" si="779"/>
        <v>21</v>
      </c>
      <c r="K1562" s="120">
        <f t="shared" si="767"/>
        <v>2</v>
      </c>
      <c r="L1562" s="8">
        <f t="shared" si="780"/>
        <v>1.0012403400000001</v>
      </c>
      <c r="M1562" s="121">
        <f t="shared" si="768"/>
        <v>1.0015998800000001</v>
      </c>
      <c r="N1562" s="121">
        <f t="shared" si="762"/>
        <v>1.3384661478551221</v>
      </c>
      <c r="O1562" s="114">
        <f t="shared" si="764"/>
        <v>1.3401263000000001</v>
      </c>
      <c r="P1562" s="114">
        <f t="shared" si="772"/>
        <v>365.98664480999997</v>
      </c>
      <c r="Q1562" s="11">
        <f t="shared" si="785"/>
        <v>0</v>
      </c>
      <c r="R1562" s="30">
        <f t="shared" si="781"/>
        <v>0</v>
      </c>
      <c r="S1562" s="8">
        <f t="shared" si="773"/>
        <v>0</v>
      </c>
      <c r="T1562" s="123">
        <f t="shared" si="782"/>
        <v>8.5599999999999996E-2</v>
      </c>
      <c r="U1562" s="122">
        <f t="shared" si="763"/>
        <v>2</v>
      </c>
      <c r="V1562" s="122">
        <v>252</v>
      </c>
      <c r="W1562" s="121">
        <f t="shared" si="774"/>
        <v>1.00065206</v>
      </c>
      <c r="X1562" s="114">
        <f t="shared" si="775"/>
        <v>0.23864525</v>
      </c>
      <c r="Y1562" s="114">
        <f t="shared" si="776"/>
        <v>0</v>
      </c>
      <c r="Z1562" s="126" t="str">
        <f t="shared" si="786"/>
        <v>A+J=</v>
      </c>
      <c r="AA1562" s="119">
        <f t="shared" si="787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>
        <f t="shared" si="777"/>
        <v>45739</v>
      </c>
      <c r="B1563" s="114">
        <f t="shared" si="769"/>
        <v>366.22529005999996</v>
      </c>
      <c r="C1563" s="114">
        <f t="shared" si="783"/>
        <v>273.09862124</v>
      </c>
      <c r="D1563" s="115">
        <f t="shared" si="778"/>
        <v>7111.86</v>
      </c>
      <c r="E1563" s="116">
        <f t="shared" si="765"/>
        <v>7205.03</v>
      </c>
      <c r="F1563" s="117">
        <f t="shared" si="766"/>
        <v>45708</v>
      </c>
      <c r="G1563" s="118">
        <f t="shared" si="770"/>
        <v>1.3100651587629741E-2</v>
      </c>
      <c r="H1563" s="119">
        <f t="shared" si="784"/>
        <v>45769</v>
      </c>
      <c r="I1563" s="119">
        <f t="shared" si="771"/>
        <v>45769</v>
      </c>
      <c r="J1563" s="120">
        <f t="shared" si="779"/>
        <v>21</v>
      </c>
      <c r="K1563" s="120">
        <f t="shared" si="767"/>
        <v>2</v>
      </c>
      <c r="L1563" s="8">
        <f t="shared" si="780"/>
        <v>1.0012403400000001</v>
      </c>
      <c r="M1563" s="121">
        <f t="shared" si="768"/>
        <v>1.0015998800000001</v>
      </c>
      <c r="N1563" s="121">
        <f t="shared" si="762"/>
        <v>1.3384661478551221</v>
      </c>
      <c r="O1563" s="114">
        <f t="shared" si="764"/>
        <v>1.3401263000000001</v>
      </c>
      <c r="P1563" s="114">
        <f t="shared" si="772"/>
        <v>365.98664480999997</v>
      </c>
      <c r="Q1563" s="11">
        <f t="shared" si="785"/>
        <v>0</v>
      </c>
      <c r="R1563" s="30">
        <f t="shared" si="781"/>
        <v>0</v>
      </c>
      <c r="S1563" s="8">
        <f t="shared" si="773"/>
        <v>0</v>
      </c>
      <c r="T1563" s="123">
        <f t="shared" si="782"/>
        <v>8.5599999999999996E-2</v>
      </c>
      <c r="U1563" s="122">
        <f t="shared" si="763"/>
        <v>2</v>
      </c>
      <c r="V1563" s="122">
        <v>252</v>
      </c>
      <c r="W1563" s="121">
        <f t="shared" si="774"/>
        <v>1.00065206</v>
      </c>
      <c r="X1563" s="114">
        <f t="shared" si="775"/>
        <v>0.23864525</v>
      </c>
      <c r="Y1563" s="114">
        <f t="shared" si="776"/>
        <v>0</v>
      </c>
      <c r="Z1563" s="126" t="str">
        <f t="shared" si="786"/>
        <v>A+J=</v>
      </c>
      <c r="AA1563" s="119">
        <f t="shared" si="787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>
        <f t="shared" si="777"/>
        <v>45740</v>
      </c>
      <c r="B1564" s="114">
        <f t="shared" si="769"/>
        <v>366.22529005999996</v>
      </c>
      <c r="C1564" s="114">
        <f t="shared" si="783"/>
        <v>273.09862124</v>
      </c>
      <c r="D1564" s="115">
        <f t="shared" si="778"/>
        <v>7111.86</v>
      </c>
      <c r="E1564" s="116">
        <f t="shared" si="765"/>
        <v>7205.03</v>
      </c>
      <c r="F1564" s="117">
        <f t="shared" si="766"/>
        <v>45708</v>
      </c>
      <c r="G1564" s="118">
        <f t="shared" si="770"/>
        <v>1.3100651587629741E-2</v>
      </c>
      <c r="H1564" s="119">
        <f t="shared" si="784"/>
        <v>45769</v>
      </c>
      <c r="I1564" s="119">
        <f t="shared" si="771"/>
        <v>45769</v>
      </c>
      <c r="J1564" s="120">
        <f t="shared" si="779"/>
        <v>21</v>
      </c>
      <c r="K1564" s="120">
        <f t="shared" si="767"/>
        <v>2</v>
      </c>
      <c r="L1564" s="8">
        <f t="shared" si="780"/>
        <v>1.0012403400000001</v>
      </c>
      <c r="M1564" s="121">
        <f t="shared" si="768"/>
        <v>1.0015998800000001</v>
      </c>
      <c r="N1564" s="121">
        <f t="shared" si="762"/>
        <v>1.3384661478551221</v>
      </c>
      <c r="O1564" s="114">
        <f t="shared" si="764"/>
        <v>1.3401263000000001</v>
      </c>
      <c r="P1564" s="114">
        <f t="shared" si="772"/>
        <v>365.98664480999997</v>
      </c>
      <c r="Q1564" s="11">
        <f t="shared" si="785"/>
        <v>0</v>
      </c>
      <c r="R1564" s="30">
        <f t="shared" si="781"/>
        <v>0</v>
      </c>
      <c r="S1564" s="8">
        <f t="shared" si="773"/>
        <v>0</v>
      </c>
      <c r="T1564" s="123">
        <f t="shared" si="782"/>
        <v>8.5599999999999996E-2</v>
      </c>
      <c r="U1564" s="122">
        <f t="shared" si="763"/>
        <v>2</v>
      </c>
      <c r="V1564" s="122">
        <v>252</v>
      </c>
      <c r="W1564" s="121">
        <f t="shared" si="774"/>
        <v>1.00065206</v>
      </c>
      <c r="X1564" s="114">
        <f t="shared" si="775"/>
        <v>0.23864525</v>
      </c>
      <c r="Y1564" s="114">
        <f t="shared" si="776"/>
        <v>0</v>
      </c>
      <c r="Z1564" s="126" t="str">
        <f t="shared" si="786"/>
        <v>A+J=</v>
      </c>
      <c r="AA1564" s="119">
        <f t="shared" si="787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>
        <f t="shared" si="777"/>
        <v>45741</v>
      </c>
      <c r="B1565" s="114">
        <f t="shared" si="769"/>
        <v>366.57179719999999</v>
      </c>
      <c r="C1565" s="114">
        <f t="shared" si="783"/>
        <v>273.09862124</v>
      </c>
      <c r="D1565" s="115">
        <f t="shared" si="778"/>
        <v>7111.86</v>
      </c>
      <c r="E1565" s="116">
        <f t="shared" si="765"/>
        <v>7205.03</v>
      </c>
      <c r="F1565" s="117">
        <f t="shared" si="766"/>
        <v>45708</v>
      </c>
      <c r="G1565" s="118">
        <f t="shared" si="770"/>
        <v>1.3100651587629741E-2</v>
      </c>
      <c r="H1565" s="119">
        <f t="shared" si="784"/>
        <v>45769</v>
      </c>
      <c r="I1565" s="119">
        <f t="shared" si="771"/>
        <v>45769</v>
      </c>
      <c r="J1565" s="120">
        <f t="shared" si="779"/>
        <v>21</v>
      </c>
      <c r="K1565" s="120">
        <f t="shared" si="767"/>
        <v>3</v>
      </c>
      <c r="L1565" s="8">
        <f t="shared" si="780"/>
        <v>1.00186109</v>
      </c>
      <c r="M1565" s="121">
        <f t="shared" si="768"/>
        <v>1.0015998800000001</v>
      </c>
      <c r="N1565" s="121">
        <f t="shared" si="762"/>
        <v>1.3384661478551221</v>
      </c>
      <c r="O1565" s="114">
        <f t="shared" si="764"/>
        <v>1.3409571499999999</v>
      </c>
      <c r="P1565" s="114">
        <f t="shared" si="772"/>
        <v>366.21354880000001</v>
      </c>
      <c r="Q1565" s="11">
        <f t="shared" si="785"/>
        <v>0</v>
      </c>
      <c r="R1565" s="30">
        <f t="shared" si="781"/>
        <v>0</v>
      </c>
      <c r="S1565" s="8">
        <f t="shared" si="773"/>
        <v>0</v>
      </c>
      <c r="T1565" s="123">
        <f t="shared" si="782"/>
        <v>8.5599999999999996E-2</v>
      </c>
      <c r="U1565" s="122">
        <f t="shared" si="763"/>
        <v>3</v>
      </c>
      <c r="V1565" s="122">
        <v>252</v>
      </c>
      <c r="W1565" s="121">
        <f t="shared" si="774"/>
        <v>1.00097825</v>
      </c>
      <c r="X1565" s="114">
        <f t="shared" si="775"/>
        <v>0.35824840000000002</v>
      </c>
      <c r="Y1565" s="114">
        <f t="shared" si="776"/>
        <v>0</v>
      </c>
      <c r="Z1565" s="126" t="str">
        <f t="shared" si="786"/>
        <v>A+J=</v>
      </c>
      <c r="AA1565" s="119">
        <f t="shared" si="787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>
        <f t="shared" si="777"/>
        <v>45742</v>
      </c>
      <c r="B1566" s="114">
        <f t="shared" si="769"/>
        <v>366.91863340999998</v>
      </c>
      <c r="C1566" s="114">
        <f t="shared" si="783"/>
        <v>273.09862124</v>
      </c>
      <c r="D1566" s="115">
        <f t="shared" si="778"/>
        <v>7111.86</v>
      </c>
      <c r="E1566" s="116">
        <f t="shared" si="765"/>
        <v>7205.03</v>
      </c>
      <c r="F1566" s="117">
        <f t="shared" si="766"/>
        <v>45708</v>
      </c>
      <c r="G1566" s="118">
        <f t="shared" si="770"/>
        <v>1.3100651587629741E-2</v>
      </c>
      <c r="H1566" s="119">
        <f t="shared" si="784"/>
        <v>45769</v>
      </c>
      <c r="I1566" s="119">
        <f t="shared" si="771"/>
        <v>45769</v>
      </c>
      <c r="J1566" s="120">
        <f t="shared" si="779"/>
        <v>21</v>
      </c>
      <c r="K1566" s="120">
        <f t="shared" si="767"/>
        <v>4</v>
      </c>
      <c r="L1566" s="8">
        <f t="shared" si="780"/>
        <v>1.00248223</v>
      </c>
      <c r="M1566" s="121">
        <f t="shared" si="768"/>
        <v>1.0015998800000001</v>
      </c>
      <c r="N1566" s="121">
        <f t="shared" si="762"/>
        <v>1.3384661478551221</v>
      </c>
      <c r="O1566" s="114">
        <f t="shared" si="764"/>
        <v>1.3417885199999999</v>
      </c>
      <c r="P1566" s="114">
        <f t="shared" si="772"/>
        <v>366.44059479999999</v>
      </c>
      <c r="Q1566" s="11">
        <f t="shared" si="785"/>
        <v>0</v>
      </c>
      <c r="R1566" s="30">
        <f t="shared" si="781"/>
        <v>0</v>
      </c>
      <c r="S1566" s="8">
        <f t="shared" si="773"/>
        <v>0</v>
      </c>
      <c r="T1566" s="123">
        <f t="shared" si="782"/>
        <v>8.5599999999999996E-2</v>
      </c>
      <c r="U1566" s="122">
        <f t="shared" si="763"/>
        <v>4</v>
      </c>
      <c r="V1566" s="122">
        <v>252</v>
      </c>
      <c r="W1566" s="121">
        <f t="shared" si="774"/>
        <v>1.0013045460000001</v>
      </c>
      <c r="X1566" s="114">
        <f t="shared" si="775"/>
        <v>0.47803860999999997</v>
      </c>
      <c r="Y1566" s="114">
        <f t="shared" si="776"/>
        <v>0</v>
      </c>
      <c r="Z1566" s="126" t="str">
        <f t="shared" si="786"/>
        <v>A+J=</v>
      </c>
      <c r="AA1566" s="119">
        <f t="shared" si="787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>
        <f t="shared" si="777"/>
        <v>45743</v>
      </c>
      <c r="B1567" s="114">
        <f t="shared" si="769"/>
        <v>367.26579888999999</v>
      </c>
      <c r="C1567" s="114">
        <f t="shared" si="783"/>
        <v>273.09862124</v>
      </c>
      <c r="D1567" s="115">
        <f t="shared" si="778"/>
        <v>7111.86</v>
      </c>
      <c r="E1567" s="116">
        <f t="shared" si="765"/>
        <v>7205.03</v>
      </c>
      <c r="F1567" s="117">
        <f t="shared" si="766"/>
        <v>45708</v>
      </c>
      <c r="G1567" s="118">
        <f t="shared" si="770"/>
        <v>1.3100651587629741E-2</v>
      </c>
      <c r="H1567" s="119">
        <f t="shared" si="784"/>
        <v>45769</v>
      </c>
      <c r="I1567" s="119">
        <f t="shared" si="771"/>
        <v>45769</v>
      </c>
      <c r="J1567" s="120">
        <f t="shared" si="779"/>
        <v>21</v>
      </c>
      <c r="K1567" s="120">
        <f t="shared" si="767"/>
        <v>5</v>
      </c>
      <c r="L1567" s="8">
        <f t="shared" si="780"/>
        <v>1.00310375</v>
      </c>
      <c r="M1567" s="121">
        <f t="shared" si="768"/>
        <v>1.0015998800000001</v>
      </c>
      <c r="N1567" s="121">
        <f t="shared" ref="N1567:N1630" si="788">IF(I1567&gt;I1566,N1566*M1567,N1566)</f>
        <v>1.3384661478551221</v>
      </c>
      <c r="O1567" s="114">
        <f t="shared" si="764"/>
        <v>1.3426204100000001</v>
      </c>
      <c r="P1567" s="114">
        <f t="shared" si="772"/>
        <v>366.66778281000001</v>
      </c>
      <c r="Q1567" s="11">
        <f t="shared" si="785"/>
        <v>0</v>
      </c>
      <c r="R1567" s="30">
        <f t="shared" si="781"/>
        <v>0</v>
      </c>
      <c r="S1567" s="8">
        <f t="shared" si="773"/>
        <v>0</v>
      </c>
      <c r="T1567" s="123">
        <f t="shared" si="782"/>
        <v>8.5599999999999996E-2</v>
      </c>
      <c r="U1567" s="122">
        <f t="shared" si="763"/>
        <v>5</v>
      </c>
      <c r="V1567" s="122">
        <v>252</v>
      </c>
      <c r="W1567" s="121">
        <f t="shared" si="774"/>
        <v>1.0016309480000001</v>
      </c>
      <c r="X1567" s="114">
        <f t="shared" si="775"/>
        <v>0.59801607999999995</v>
      </c>
      <c r="Y1567" s="114">
        <f t="shared" si="776"/>
        <v>0</v>
      </c>
      <c r="Z1567" s="126" t="str">
        <f t="shared" si="786"/>
        <v>A+J=</v>
      </c>
      <c r="AA1567" s="119">
        <f t="shared" si="787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>
        <f t="shared" si="777"/>
        <v>45744</v>
      </c>
      <c r="B1568" s="114">
        <f t="shared" si="769"/>
        <v>367.61329151000001</v>
      </c>
      <c r="C1568" s="114">
        <f t="shared" si="783"/>
        <v>273.09862124</v>
      </c>
      <c r="D1568" s="115">
        <f t="shared" si="778"/>
        <v>7111.86</v>
      </c>
      <c r="E1568" s="116">
        <f t="shared" si="765"/>
        <v>7205.03</v>
      </c>
      <c r="F1568" s="117">
        <f t="shared" si="766"/>
        <v>45708</v>
      </c>
      <c r="G1568" s="118">
        <f t="shared" si="770"/>
        <v>1.3100651587629741E-2</v>
      </c>
      <c r="H1568" s="119">
        <f t="shared" si="784"/>
        <v>45769</v>
      </c>
      <c r="I1568" s="119">
        <f t="shared" si="771"/>
        <v>45769</v>
      </c>
      <c r="J1568" s="120">
        <f t="shared" si="779"/>
        <v>21</v>
      </c>
      <c r="K1568" s="120">
        <f t="shared" si="767"/>
        <v>6</v>
      </c>
      <c r="L1568" s="8">
        <f t="shared" si="780"/>
        <v>1.00372566</v>
      </c>
      <c r="M1568" s="121">
        <f t="shared" si="768"/>
        <v>1.0015998800000001</v>
      </c>
      <c r="N1568" s="121">
        <f t="shared" si="788"/>
        <v>1.3384661478551221</v>
      </c>
      <c r="O1568" s="114">
        <f t="shared" si="764"/>
        <v>1.3434528100000001</v>
      </c>
      <c r="P1568" s="114">
        <f t="shared" si="772"/>
        <v>366.89511011000002</v>
      </c>
      <c r="Q1568" s="11">
        <f t="shared" si="785"/>
        <v>0</v>
      </c>
      <c r="R1568" s="30">
        <f t="shared" si="781"/>
        <v>0</v>
      </c>
      <c r="S1568" s="8">
        <f t="shared" si="773"/>
        <v>0</v>
      </c>
      <c r="T1568" s="123">
        <f t="shared" si="782"/>
        <v>8.5599999999999996E-2</v>
      </c>
      <c r="U1568" s="122">
        <f t="shared" si="763"/>
        <v>6</v>
      </c>
      <c r="V1568" s="122">
        <v>252</v>
      </c>
      <c r="W1568" s="121">
        <f t="shared" si="774"/>
        <v>1.0019574570000001</v>
      </c>
      <c r="X1568" s="114">
        <f t="shared" si="775"/>
        <v>0.71818139999999997</v>
      </c>
      <c r="Y1568" s="114">
        <f t="shared" si="776"/>
        <v>0</v>
      </c>
      <c r="Z1568" s="126" t="str">
        <f t="shared" si="786"/>
        <v>A+J=</v>
      </c>
      <c r="AA1568" s="119">
        <f t="shared" si="787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>
        <f t="shared" si="777"/>
        <v>45745</v>
      </c>
      <c r="B1569" s="114">
        <f t="shared" si="769"/>
        <v>367.96111381000003</v>
      </c>
      <c r="C1569" s="114">
        <f t="shared" si="783"/>
        <v>273.09862124</v>
      </c>
      <c r="D1569" s="115">
        <f t="shared" si="778"/>
        <v>7111.86</v>
      </c>
      <c r="E1569" s="116">
        <f t="shared" si="765"/>
        <v>7205.03</v>
      </c>
      <c r="F1569" s="117">
        <f t="shared" si="766"/>
        <v>45708</v>
      </c>
      <c r="G1569" s="118">
        <f t="shared" si="770"/>
        <v>1.3100651587629741E-2</v>
      </c>
      <c r="H1569" s="119">
        <f t="shared" si="784"/>
        <v>45769</v>
      </c>
      <c r="I1569" s="119">
        <f t="shared" si="771"/>
        <v>45769</v>
      </c>
      <c r="J1569" s="120">
        <f t="shared" si="779"/>
        <v>21</v>
      </c>
      <c r="K1569" s="120">
        <f t="shared" si="767"/>
        <v>7</v>
      </c>
      <c r="L1569" s="8">
        <f t="shared" si="780"/>
        <v>1.0043479500000001</v>
      </c>
      <c r="M1569" s="121">
        <f t="shared" si="768"/>
        <v>1.0015998800000001</v>
      </c>
      <c r="N1569" s="121">
        <f t="shared" si="788"/>
        <v>1.3384661478551221</v>
      </c>
      <c r="O1569" s="114">
        <f t="shared" si="764"/>
        <v>1.34428573</v>
      </c>
      <c r="P1569" s="114">
        <f t="shared" si="772"/>
        <v>367.12257941000001</v>
      </c>
      <c r="Q1569" s="11">
        <f t="shared" si="785"/>
        <v>0</v>
      </c>
      <c r="R1569" s="30">
        <f t="shared" si="781"/>
        <v>0</v>
      </c>
      <c r="S1569" s="8">
        <f t="shared" si="773"/>
        <v>0</v>
      </c>
      <c r="T1569" s="123">
        <f t="shared" si="782"/>
        <v>8.5599999999999996E-2</v>
      </c>
      <c r="U1569" s="122">
        <f t="shared" si="763"/>
        <v>7</v>
      </c>
      <c r="V1569" s="122">
        <v>252</v>
      </c>
      <c r="W1569" s="121">
        <f t="shared" si="774"/>
        <v>1.0022840719999999</v>
      </c>
      <c r="X1569" s="114">
        <f t="shared" si="775"/>
        <v>0.83853440000000001</v>
      </c>
      <c r="Y1569" s="114">
        <f t="shared" si="776"/>
        <v>0</v>
      </c>
      <c r="Z1569" s="126" t="str">
        <f t="shared" si="786"/>
        <v>A+J=</v>
      </c>
      <c r="AA1569" s="119">
        <f t="shared" si="787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>
        <f t="shared" si="777"/>
        <v>45746</v>
      </c>
      <c r="B1570" s="114">
        <f t="shared" si="769"/>
        <v>367.96111381000003</v>
      </c>
      <c r="C1570" s="114">
        <f t="shared" si="783"/>
        <v>273.09862124</v>
      </c>
      <c r="D1570" s="115">
        <f t="shared" si="778"/>
        <v>7111.86</v>
      </c>
      <c r="E1570" s="116">
        <f t="shared" si="765"/>
        <v>7205.03</v>
      </c>
      <c r="F1570" s="117">
        <f t="shared" si="766"/>
        <v>45708</v>
      </c>
      <c r="G1570" s="118">
        <f t="shared" si="770"/>
        <v>1.3100651587629741E-2</v>
      </c>
      <c r="H1570" s="119">
        <f t="shared" si="784"/>
        <v>45769</v>
      </c>
      <c r="I1570" s="119">
        <f t="shared" si="771"/>
        <v>45769</v>
      </c>
      <c r="J1570" s="120">
        <f t="shared" si="779"/>
        <v>21</v>
      </c>
      <c r="K1570" s="120">
        <f t="shared" si="767"/>
        <v>7</v>
      </c>
      <c r="L1570" s="8">
        <f t="shared" si="780"/>
        <v>1.0043479500000001</v>
      </c>
      <c r="M1570" s="121">
        <f t="shared" si="768"/>
        <v>1.0015998800000001</v>
      </c>
      <c r="N1570" s="121">
        <f t="shared" si="788"/>
        <v>1.3384661478551221</v>
      </c>
      <c r="O1570" s="114">
        <f t="shared" si="764"/>
        <v>1.34428573</v>
      </c>
      <c r="P1570" s="114">
        <f t="shared" si="772"/>
        <v>367.12257941000001</v>
      </c>
      <c r="Q1570" s="11">
        <f t="shared" si="785"/>
        <v>0</v>
      </c>
      <c r="R1570" s="30">
        <f t="shared" si="781"/>
        <v>0</v>
      </c>
      <c r="S1570" s="8">
        <f t="shared" si="773"/>
        <v>0</v>
      </c>
      <c r="T1570" s="123">
        <f t="shared" si="782"/>
        <v>8.5599999999999996E-2</v>
      </c>
      <c r="U1570" s="122">
        <f t="shared" si="763"/>
        <v>7</v>
      </c>
      <c r="V1570" s="122">
        <v>252</v>
      </c>
      <c r="W1570" s="121">
        <f t="shared" si="774"/>
        <v>1.0022840719999999</v>
      </c>
      <c r="X1570" s="114">
        <f t="shared" si="775"/>
        <v>0.83853440000000001</v>
      </c>
      <c r="Y1570" s="114">
        <f t="shared" si="776"/>
        <v>0</v>
      </c>
      <c r="Z1570" s="126" t="str">
        <f t="shared" si="786"/>
        <v>A+J=</v>
      </c>
      <c r="AA1570" s="119">
        <f t="shared" si="787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>
        <f t="shared" si="777"/>
        <v>45747</v>
      </c>
      <c r="B1571" s="114">
        <f t="shared" si="769"/>
        <v>367.96111381000003</v>
      </c>
      <c r="C1571" s="114">
        <f t="shared" si="783"/>
        <v>273.09862124</v>
      </c>
      <c r="D1571" s="115">
        <f t="shared" si="778"/>
        <v>7111.86</v>
      </c>
      <c r="E1571" s="116">
        <f t="shared" si="765"/>
        <v>7205.03</v>
      </c>
      <c r="F1571" s="117">
        <f t="shared" si="766"/>
        <v>45708</v>
      </c>
      <c r="G1571" s="118">
        <f t="shared" si="770"/>
        <v>1.3100651587629741E-2</v>
      </c>
      <c r="H1571" s="119">
        <f t="shared" si="784"/>
        <v>45769</v>
      </c>
      <c r="I1571" s="119">
        <f t="shared" si="771"/>
        <v>45769</v>
      </c>
      <c r="J1571" s="120">
        <f t="shared" si="779"/>
        <v>21</v>
      </c>
      <c r="K1571" s="120">
        <f t="shared" si="767"/>
        <v>7</v>
      </c>
      <c r="L1571" s="8">
        <f t="shared" si="780"/>
        <v>1.0043479500000001</v>
      </c>
      <c r="M1571" s="121">
        <f t="shared" si="768"/>
        <v>1.0015998800000001</v>
      </c>
      <c r="N1571" s="121">
        <f t="shared" si="788"/>
        <v>1.3384661478551221</v>
      </c>
      <c r="O1571" s="114">
        <f t="shared" si="764"/>
        <v>1.34428573</v>
      </c>
      <c r="P1571" s="114">
        <f t="shared" si="772"/>
        <v>367.12257941000001</v>
      </c>
      <c r="Q1571" s="11">
        <f t="shared" si="785"/>
        <v>0</v>
      </c>
      <c r="R1571" s="30">
        <f t="shared" si="781"/>
        <v>0</v>
      </c>
      <c r="S1571" s="8">
        <f t="shared" si="773"/>
        <v>0</v>
      </c>
      <c r="T1571" s="123">
        <f t="shared" si="782"/>
        <v>8.5599999999999996E-2</v>
      </c>
      <c r="U1571" s="122">
        <f t="shared" si="763"/>
        <v>7</v>
      </c>
      <c r="V1571" s="122">
        <v>252</v>
      </c>
      <c r="W1571" s="121">
        <f t="shared" si="774"/>
        <v>1.0022840719999999</v>
      </c>
      <c r="X1571" s="114">
        <f t="shared" si="775"/>
        <v>0.83853440000000001</v>
      </c>
      <c r="Y1571" s="114">
        <f t="shared" si="776"/>
        <v>0</v>
      </c>
      <c r="Z1571" s="126" t="str">
        <f t="shared" si="786"/>
        <v>A+J=</v>
      </c>
      <c r="AA1571" s="119">
        <f t="shared" si="787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>
        <f t="shared" si="777"/>
        <v>45748</v>
      </c>
      <c r="B1572" s="114">
        <f t="shared" si="769"/>
        <v>368.30926090999998</v>
      </c>
      <c r="C1572" s="114">
        <f t="shared" si="783"/>
        <v>273.09862124</v>
      </c>
      <c r="D1572" s="115">
        <f t="shared" si="778"/>
        <v>7111.86</v>
      </c>
      <c r="E1572" s="116">
        <f t="shared" si="765"/>
        <v>7205.03</v>
      </c>
      <c r="F1572" s="117">
        <f t="shared" si="766"/>
        <v>45708</v>
      </c>
      <c r="G1572" s="118">
        <f t="shared" si="770"/>
        <v>1.3100651587629741E-2</v>
      </c>
      <c r="H1572" s="119">
        <f t="shared" si="784"/>
        <v>45769</v>
      </c>
      <c r="I1572" s="119">
        <f t="shared" si="771"/>
        <v>45769</v>
      </c>
      <c r="J1572" s="120">
        <f t="shared" si="779"/>
        <v>21</v>
      </c>
      <c r="K1572" s="120">
        <f t="shared" si="767"/>
        <v>8</v>
      </c>
      <c r="L1572" s="8">
        <f t="shared" si="780"/>
        <v>1.0049706199999999</v>
      </c>
      <c r="M1572" s="121">
        <f t="shared" si="768"/>
        <v>1.0015998800000001</v>
      </c>
      <c r="N1572" s="121">
        <f t="shared" si="788"/>
        <v>1.3384661478551221</v>
      </c>
      <c r="O1572" s="114">
        <f t="shared" si="764"/>
        <v>1.3451191499999999</v>
      </c>
      <c r="P1572" s="114">
        <f t="shared" si="772"/>
        <v>367.35018525999999</v>
      </c>
      <c r="Q1572" s="11">
        <f t="shared" si="785"/>
        <v>0</v>
      </c>
      <c r="R1572" s="30">
        <f t="shared" si="781"/>
        <v>0</v>
      </c>
      <c r="S1572" s="8">
        <f t="shared" si="773"/>
        <v>0</v>
      </c>
      <c r="T1572" s="123">
        <f t="shared" si="782"/>
        <v>8.5599999999999996E-2</v>
      </c>
      <c r="U1572" s="122">
        <f t="shared" si="763"/>
        <v>8</v>
      </c>
      <c r="V1572" s="122">
        <v>252</v>
      </c>
      <c r="W1572" s="121">
        <f t="shared" si="774"/>
        <v>1.002610794</v>
      </c>
      <c r="X1572" s="114">
        <f t="shared" si="775"/>
        <v>0.95907564999999995</v>
      </c>
      <c r="Y1572" s="114">
        <f t="shared" si="776"/>
        <v>0</v>
      </c>
      <c r="Z1572" s="126" t="str">
        <f t="shared" si="786"/>
        <v>A+J=</v>
      </c>
      <c r="AA1572" s="119">
        <f t="shared" si="787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>
        <f t="shared" si="777"/>
        <v>45749</v>
      </c>
      <c r="B1573" s="114">
        <f t="shared" si="769"/>
        <v>368.65774361999996</v>
      </c>
      <c r="C1573" s="114">
        <f t="shared" si="783"/>
        <v>273.09862124</v>
      </c>
      <c r="D1573" s="115">
        <f t="shared" si="778"/>
        <v>7111.86</v>
      </c>
      <c r="E1573" s="116">
        <f t="shared" si="765"/>
        <v>7205.03</v>
      </c>
      <c r="F1573" s="117">
        <f t="shared" si="766"/>
        <v>45708</v>
      </c>
      <c r="G1573" s="118">
        <f t="shared" si="770"/>
        <v>1.3100651587629741E-2</v>
      </c>
      <c r="H1573" s="119">
        <f t="shared" si="784"/>
        <v>45769</v>
      </c>
      <c r="I1573" s="119">
        <f t="shared" si="771"/>
        <v>45769</v>
      </c>
      <c r="J1573" s="120">
        <f t="shared" si="779"/>
        <v>21</v>
      </c>
      <c r="K1573" s="120">
        <f t="shared" si="767"/>
        <v>9</v>
      </c>
      <c r="L1573" s="8">
        <f t="shared" si="780"/>
        <v>1.00559369</v>
      </c>
      <c r="M1573" s="121">
        <f t="shared" si="768"/>
        <v>1.0015998800000001</v>
      </c>
      <c r="N1573" s="121">
        <f t="shared" si="788"/>
        <v>1.3384661478551221</v>
      </c>
      <c r="O1573" s="114">
        <f t="shared" si="764"/>
        <v>1.34595311</v>
      </c>
      <c r="P1573" s="114">
        <f t="shared" si="772"/>
        <v>367.57793858999997</v>
      </c>
      <c r="Q1573" s="11">
        <f t="shared" si="785"/>
        <v>0</v>
      </c>
      <c r="R1573" s="30">
        <f t="shared" si="781"/>
        <v>0</v>
      </c>
      <c r="S1573" s="8">
        <f t="shared" si="773"/>
        <v>0</v>
      </c>
      <c r="T1573" s="123">
        <f t="shared" si="782"/>
        <v>8.5599999999999996E-2</v>
      </c>
      <c r="U1573" s="122">
        <f t="shared" ref="U1573:U1636" si="789">IF(Q1572&gt;0,1,IF(K1573=K1572,U1572,U1572+1))</f>
        <v>9</v>
      </c>
      <c r="V1573" s="122">
        <v>252</v>
      </c>
      <c r="W1573" s="121">
        <f t="shared" si="774"/>
        <v>1.0029376219999999</v>
      </c>
      <c r="X1573" s="114">
        <f t="shared" si="775"/>
        <v>1.0798050299999999</v>
      </c>
      <c r="Y1573" s="114">
        <f t="shared" si="776"/>
        <v>0</v>
      </c>
      <c r="Z1573" s="126" t="str">
        <f t="shared" si="786"/>
        <v>A+J=</v>
      </c>
      <c r="AA1573" s="119">
        <f t="shared" si="787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>
        <f t="shared" si="777"/>
        <v>45750</v>
      </c>
      <c r="B1574" s="114">
        <f t="shared" si="769"/>
        <v>369.00655118999998</v>
      </c>
      <c r="C1574" s="114">
        <f t="shared" si="783"/>
        <v>273.09862124</v>
      </c>
      <c r="D1574" s="115">
        <f t="shared" si="778"/>
        <v>7111.86</v>
      </c>
      <c r="E1574" s="116">
        <f t="shared" si="765"/>
        <v>7205.03</v>
      </c>
      <c r="F1574" s="117">
        <f t="shared" si="766"/>
        <v>45708</v>
      </c>
      <c r="G1574" s="118">
        <f t="shared" si="770"/>
        <v>1.3100651587629741E-2</v>
      </c>
      <c r="H1574" s="119">
        <f t="shared" si="784"/>
        <v>45769</v>
      </c>
      <c r="I1574" s="119">
        <f t="shared" si="771"/>
        <v>45769</v>
      </c>
      <c r="J1574" s="120">
        <f t="shared" si="779"/>
        <v>21</v>
      </c>
      <c r="K1574" s="120">
        <f t="shared" si="767"/>
        <v>10</v>
      </c>
      <c r="L1574" s="8">
        <f t="shared" si="780"/>
        <v>1.00621714</v>
      </c>
      <c r="M1574" s="121">
        <f t="shared" si="768"/>
        <v>1.0015998800000001</v>
      </c>
      <c r="N1574" s="121">
        <f t="shared" si="788"/>
        <v>1.3384661478551221</v>
      </c>
      <c r="O1574" s="114">
        <f t="shared" si="764"/>
        <v>1.34678757</v>
      </c>
      <c r="P1574" s="114">
        <f t="shared" si="772"/>
        <v>367.80582846999999</v>
      </c>
      <c r="Q1574" s="11">
        <f t="shared" si="785"/>
        <v>0</v>
      </c>
      <c r="R1574" s="30">
        <f t="shared" si="781"/>
        <v>0</v>
      </c>
      <c r="S1574" s="8">
        <f t="shared" si="773"/>
        <v>0</v>
      </c>
      <c r="T1574" s="123">
        <f t="shared" si="782"/>
        <v>8.5599999999999996E-2</v>
      </c>
      <c r="U1574" s="122">
        <f t="shared" si="789"/>
        <v>10</v>
      </c>
      <c r="V1574" s="122">
        <v>252</v>
      </c>
      <c r="W1574" s="121">
        <f t="shared" si="774"/>
        <v>1.003264556</v>
      </c>
      <c r="X1574" s="114">
        <f t="shared" si="775"/>
        <v>1.2007227199999999</v>
      </c>
      <c r="Y1574" s="114">
        <f t="shared" si="776"/>
        <v>0</v>
      </c>
      <c r="Z1574" s="126" t="str">
        <f t="shared" si="786"/>
        <v>A+J=</v>
      </c>
      <c r="AA1574" s="119">
        <f t="shared" si="787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>
        <f t="shared" si="777"/>
        <v>45751</v>
      </c>
      <c r="B1575" s="114">
        <f t="shared" si="769"/>
        <v>369.35569002</v>
      </c>
      <c r="C1575" s="114">
        <f t="shared" si="783"/>
        <v>273.09862124</v>
      </c>
      <c r="D1575" s="115">
        <f t="shared" si="778"/>
        <v>7111.86</v>
      </c>
      <c r="E1575" s="116">
        <f t="shared" si="765"/>
        <v>7205.03</v>
      </c>
      <c r="F1575" s="117">
        <f t="shared" si="766"/>
        <v>45708</v>
      </c>
      <c r="G1575" s="118">
        <f t="shared" si="770"/>
        <v>1.3100651587629741E-2</v>
      </c>
      <c r="H1575" s="119">
        <f t="shared" si="784"/>
        <v>45769</v>
      </c>
      <c r="I1575" s="119">
        <f t="shared" si="771"/>
        <v>45769</v>
      </c>
      <c r="J1575" s="120">
        <f t="shared" si="779"/>
        <v>21</v>
      </c>
      <c r="K1575" s="120">
        <f t="shared" si="767"/>
        <v>11</v>
      </c>
      <c r="L1575" s="8">
        <f t="shared" si="780"/>
        <v>1.0068409700000001</v>
      </c>
      <c r="M1575" s="121">
        <f t="shared" si="768"/>
        <v>1.0015998800000001</v>
      </c>
      <c r="N1575" s="121">
        <f t="shared" si="788"/>
        <v>1.3384661478551221</v>
      </c>
      <c r="O1575" s="114">
        <f t="shared" si="764"/>
        <v>1.3476225500000001</v>
      </c>
      <c r="P1575" s="114">
        <f t="shared" si="772"/>
        <v>368.03386035</v>
      </c>
      <c r="Q1575" s="11">
        <f t="shared" si="785"/>
        <v>0</v>
      </c>
      <c r="R1575" s="30">
        <f t="shared" si="781"/>
        <v>0</v>
      </c>
      <c r="S1575" s="8">
        <f t="shared" si="773"/>
        <v>0</v>
      </c>
      <c r="T1575" s="123">
        <f t="shared" si="782"/>
        <v>8.5599999999999996E-2</v>
      </c>
      <c r="U1575" s="122">
        <f t="shared" si="789"/>
        <v>11</v>
      </c>
      <c r="V1575" s="122">
        <v>252</v>
      </c>
      <c r="W1575" s="121">
        <f t="shared" si="774"/>
        <v>1.0035915980000001</v>
      </c>
      <c r="X1575" s="114">
        <f t="shared" si="775"/>
        <v>1.3218296700000001</v>
      </c>
      <c r="Y1575" s="114">
        <f t="shared" si="776"/>
        <v>0</v>
      </c>
      <c r="Z1575" s="126" t="str">
        <f t="shared" si="786"/>
        <v>A+J=</v>
      </c>
      <c r="AA1575" s="119">
        <f t="shared" si="787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>
        <f t="shared" si="777"/>
        <v>45752</v>
      </c>
      <c r="B1576" s="114">
        <f t="shared" si="769"/>
        <v>369.70516199000002</v>
      </c>
      <c r="C1576" s="114">
        <f t="shared" si="783"/>
        <v>273.09862124</v>
      </c>
      <c r="D1576" s="115">
        <f t="shared" si="778"/>
        <v>7111.86</v>
      </c>
      <c r="E1576" s="116">
        <f t="shared" si="765"/>
        <v>7205.03</v>
      </c>
      <c r="F1576" s="117">
        <f t="shared" si="766"/>
        <v>45708</v>
      </c>
      <c r="G1576" s="118">
        <f t="shared" si="770"/>
        <v>1.3100651587629741E-2</v>
      </c>
      <c r="H1576" s="119">
        <f t="shared" si="784"/>
        <v>45769</v>
      </c>
      <c r="I1576" s="119">
        <f t="shared" si="771"/>
        <v>45769</v>
      </c>
      <c r="J1576" s="120">
        <f t="shared" si="779"/>
        <v>21</v>
      </c>
      <c r="K1576" s="120">
        <f t="shared" si="767"/>
        <v>12</v>
      </c>
      <c r="L1576" s="8">
        <f t="shared" si="780"/>
        <v>1.0074651999999999</v>
      </c>
      <c r="M1576" s="121">
        <f t="shared" si="768"/>
        <v>1.0015998800000001</v>
      </c>
      <c r="N1576" s="121">
        <f t="shared" si="788"/>
        <v>1.3384661478551221</v>
      </c>
      <c r="O1576" s="114">
        <f t="shared" si="764"/>
        <v>1.34845806</v>
      </c>
      <c r="P1576" s="114">
        <f t="shared" si="772"/>
        <v>368.26203698</v>
      </c>
      <c r="Q1576" s="11">
        <f t="shared" si="785"/>
        <v>0</v>
      </c>
      <c r="R1576" s="30">
        <f t="shared" si="781"/>
        <v>0</v>
      </c>
      <c r="S1576" s="8">
        <f t="shared" si="773"/>
        <v>0</v>
      </c>
      <c r="T1576" s="123">
        <f t="shared" si="782"/>
        <v>8.5599999999999996E-2</v>
      </c>
      <c r="U1576" s="122">
        <f t="shared" si="789"/>
        <v>12</v>
      </c>
      <c r="V1576" s="122">
        <v>252</v>
      </c>
      <c r="W1576" s="121">
        <f t="shared" si="774"/>
        <v>1.003918745</v>
      </c>
      <c r="X1576" s="114">
        <f t="shared" si="775"/>
        <v>1.4431250099999999</v>
      </c>
      <c r="Y1576" s="114">
        <f t="shared" si="776"/>
        <v>0</v>
      </c>
      <c r="Z1576" s="126" t="str">
        <f t="shared" si="786"/>
        <v>A+J=</v>
      </c>
      <c r="AA1576" s="119">
        <f t="shared" si="787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>
        <f t="shared" si="777"/>
        <v>45753</v>
      </c>
      <c r="B1577" s="114">
        <f t="shared" si="769"/>
        <v>369.70516199000002</v>
      </c>
      <c r="C1577" s="114">
        <f t="shared" si="783"/>
        <v>273.09862124</v>
      </c>
      <c r="D1577" s="115">
        <f t="shared" si="778"/>
        <v>7111.86</v>
      </c>
      <c r="E1577" s="116">
        <f t="shared" si="765"/>
        <v>7205.03</v>
      </c>
      <c r="F1577" s="117">
        <f t="shared" si="766"/>
        <v>45708</v>
      </c>
      <c r="G1577" s="118">
        <f t="shared" si="770"/>
        <v>1.3100651587629741E-2</v>
      </c>
      <c r="H1577" s="119">
        <f t="shared" si="784"/>
        <v>45769</v>
      </c>
      <c r="I1577" s="119">
        <f t="shared" si="771"/>
        <v>45769</v>
      </c>
      <c r="J1577" s="120">
        <f t="shared" si="779"/>
        <v>21</v>
      </c>
      <c r="K1577" s="120">
        <f t="shared" si="767"/>
        <v>12</v>
      </c>
      <c r="L1577" s="8">
        <f t="shared" si="780"/>
        <v>1.0074651999999999</v>
      </c>
      <c r="M1577" s="121">
        <f t="shared" si="768"/>
        <v>1.0015998800000001</v>
      </c>
      <c r="N1577" s="121">
        <f t="shared" si="788"/>
        <v>1.3384661478551221</v>
      </c>
      <c r="O1577" s="114">
        <f t="shared" ref="O1577:O1640" si="790">TRUNC(TRUNC((L1577*N1577),15),8)</f>
        <v>1.34845806</v>
      </c>
      <c r="P1577" s="114">
        <f t="shared" si="772"/>
        <v>368.26203698</v>
      </c>
      <c r="Q1577" s="11">
        <f t="shared" si="785"/>
        <v>0</v>
      </c>
      <c r="R1577" s="30">
        <f t="shared" si="781"/>
        <v>0</v>
      </c>
      <c r="S1577" s="8">
        <f t="shared" si="773"/>
        <v>0</v>
      </c>
      <c r="T1577" s="123">
        <f t="shared" si="782"/>
        <v>8.5599999999999996E-2</v>
      </c>
      <c r="U1577" s="122">
        <f t="shared" si="789"/>
        <v>12</v>
      </c>
      <c r="V1577" s="122">
        <v>252</v>
      </c>
      <c r="W1577" s="121">
        <f t="shared" si="774"/>
        <v>1.003918745</v>
      </c>
      <c r="X1577" s="114">
        <f t="shared" si="775"/>
        <v>1.4431250099999999</v>
      </c>
      <c r="Y1577" s="114">
        <f t="shared" si="776"/>
        <v>0</v>
      </c>
      <c r="Z1577" s="126" t="str">
        <f t="shared" si="786"/>
        <v>A+J=</v>
      </c>
      <c r="AA1577" s="119">
        <f t="shared" si="787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>
        <f t="shared" si="777"/>
        <v>45754</v>
      </c>
      <c r="B1578" s="114">
        <f t="shared" si="769"/>
        <v>369.70516199000002</v>
      </c>
      <c r="C1578" s="114">
        <f t="shared" si="783"/>
        <v>273.09862124</v>
      </c>
      <c r="D1578" s="115">
        <f t="shared" si="778"/>
        <v>7111.86</v>
      </c>
      <c r="E1578" s="116">
        <f t="shared" ref="E1578:E1641" si="791">IF($K1578=1,VLOOKUP($A1577,$AO$10:$AS$131,4),E1577)</f>
        <v>7205.03</v>
      </c>
      <c r="F1578" s="117">
        <f t="shared" ref="F1578:F1641" si="792">IF($K1578=1,VLOOKUP($A1577,$AO$10:$AS$131,5),F1577)</f>
        <v>45708</v>
      </c>
      <c r="G1578" s="118">
        <f t="shared" si="770"/>
        <v>1.3100651587629741E-2</v>
      </c>
      <c r="H1578" s="119">
        <f t="shared" si="784"/>
        <v>45769</v>
      </c>
      <c r="I1578" s="119">
        <f t="shared" si="771"/>
        <v>45769</v>
      </c>
      <c r="J1578" s="120">
        <f t="shared" si="779"/>
        <v>21</v>
      </c>
      <c r="K1578" s="120">
        <f t="shared" ref="K1578:K1641" si="793">(J1578-(NETWORKDAYS(A1578,I1578,AD$176:AD$502)-1))</f>
        <v>12</v>
      </c>
      <c r="L1578" s="8">
        <f t="shared" si="780"/>
        <v>1.0074651999999999</v>
      </c>
      <c r="M1578" s="121">
        <f t="shared" ref="M1578:M1641" si="794">IF(I1578&gt;I1577,L1577,M1577)</f>
        <v>1.0015998800000001</v>
      </c>
      <c r="N1578" s="121">
        <f t="shared" si="788"/>
        <v>1.3384661478551221</v>
      </c>
      <c r="O1578" s="114">
        <f t="shared" si="790"/>
        <v>1.34845806</v>
      </c>
      <c r="P1578" s="114">
        <f t="shared" si="772"/>
        <v>368.26203698</v>
      </c>
      <c r="Q1578" s="11">
        <f t="shared" si="785"/>
        <v>0</v>
      </c>
      <c r="R1578" s="30">
        <f t="shared" si="781"/>
        <v>0</v>
      </c>
      <c r="S1578" s="8">
        <f t="shared" si="773"/>
        <v>0</v>
      </c>
      <c r="T1578" s="123">
        <f t="shared" si="782"/>
        <v>8.5599999999999996E-2</v>
      </c>
      <c r="U1578" s="122">
        <f t="shared" si="789"/>
        <v>12</v>
      </c>
      <c r="V1578" s="122">
        <v>252</v>
      </c>
      <c r="W1578" s="121">
        <f t="shared" si="774"/>
        <v>1.003918745</v>
      </c>
      <c r="X1578" s="114">
        <f t="shared" si="775"/>
        <v>1.4431250099999999</v>
      </c>
      <c r="Y1578" s="114">
        <f t="shared" si="776"/>
        <v>0</v>
      </c>
      <c r="Z1578" s="126" t="str">
        <f t="shared" si="786"/>
        <v>A+J=</v>
      </c>
      <c r="AA1578" s="119">
        <f t="shared" si="787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>
        <f t="shared" si="777"/>
        <v>45755</v>
      </c>
      <c r="B1579" s="114">
        <f t="shared" si="769"/>
        <v>370.05496291999998</v>
      </c>
      <c r="C1579" s="114">
        <f t="shared" si="783"/>
        <v>273.09862124</v>
      </c>
      <c r="D1579" s="115">
        <f t="shared" si="778"/>
        <v>7111.86</v>
      </c>
      <c r="E1579" s="116">
        <f t="shared" si="791"/>
        <v>7205.03</v>
      </c>
      <c r="F1579" s="117">
        <f t="shared" si="792"/>
        <v>45708</v>
      </c>
      <c r="G1579" s="118">
        <f t="shared" si="770"/>
        <v>1.3100651587629741E-2</v>
      </c>
      <c r="H1579" s="119">
        <f t="shared" si="784"/>
        <v>45769</v>
      </c>
      <c r="I1579" s="119">
        <f t="shared" si="771"/>
        <v>45769</v>
      </c>
      <c r="J1579" s="120">
        <f t="shared" si="779"/>
        <v>21</v>
      </c>
      <c r="K1579" s="120">
        <f t="shared" si="793"/>
        <v>13</v>
      </c>
      <c r="L1579" s="8">
        <f t="shared" si="780"/>
        <v>1.00808981</v>
      </c>
      <c r="M1579" s="121">
        <f t="shared" si="794"/>
        <v>1.0015998800000001</v>
      </c>
      <c r="N1579" s="121">
        <f t="shared" si="788"/>
        <v>1.3384661478551221</v>
      </c>
      <c r="O1579" s="114">
        <f t="shared" si="790"/>
        <v>1.34929408</v>
      </c>
      <c r="P1579" s="114">
        <f t="shared" si="772"/>
        <v>368.49035289</v>
      </c>
      <c r="Q1579" s="11">
        <f t="shared" si="785"/>
        <v>0</v>
      </c>
      <c r="R1579" s="30">
        <f t="shared" si="781"/>
        <v>0</v>
      </c>
      <c r="S1579" s="8">
        <f t="shared" si="773"/>
        <v>0</v>
      </c>
      <c r="T1579" s="123">
        <f t="shared" si="782"/>
        <v>8.5599999999999996E-2</v>
      </c>
      <c r="U1579" s="122">
        <f t="shared" si="789"/>
        <v>13</v>
      </c>
      <c r="V1579" s="122">
        <v>252</v>
      </c>
      <c r="W1579" s="121">
        <f t="shared" si="774"/>
        <v>1.004246</v>
      </c>
      <c r="X1579" s="114">
        <f t="shared" si="775"/>
        <v>1.5646100300000001</v>
      </c>
      <c r="Y1579" s="114">
        <f t="shared" si="776"/>
        <v>0</v>
      </c>
      <c r="Z1579" s="126" t="str">
        <f t="shared" si="786"/>
        <v>A+J=</v>
      </c>
      <c r="AA1579" s="119">
        <f t="shared" si="787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>
        <f t="shared" si="777"/>
        <v>45756</v>
      </c>
      <c r="B1580" s="114">
        <f t="shared" si="769"/>
        <v>370.40509228999997</v>
      </c>
      <c r="C1580" s="114">
        <f t="shared" si="783"/>
        <v>273.09862124</v>
      </c>
      <c r="D1580" s="115">
        <f t="shared" si="778"/>
        <v>7111.86</v>
      </c>
      <c r="E1580" s="116">
        <f t="shared" si="791"/>
        <v>7205.03</v>
      </c>
      <c r="F1580" s="117">
        <f t="shared" si="792"/>
        <v>45708</v>
      </c>
      <c r="G1580" s="118">
        <f t="shared" si="770"/>
        <v>1.3100651587629741E-2</v>
      </c>
      <c r="H1580" s="119">
        <f t="shared" si="784"/>
        <v>45769</v>
      </c>
      <c r="I1580" s="119">
        <f t="shared" si="771"/>
        <v>45769</v>
      </c>
      <c r="J1580" s="120">
        <f t="shared" si="779"/>
        <v>21</v>
      </c>
      <c r="K1580" s="120">
        <f t="shared" si="793"/>
        <v>14</v>
      </c>
      <c r="L1580" s="8">
        <f t="shared" si="780"/>
        <v>1.0087147999999999</v>
      </c>
      <c r="M1580" s="121">
        <f t="shared" si="794"/>
        <v>1.0015998800000001</v>
      </c>
      <c r="N1580" s="121">
        <f t="shared" si="788"/>
        <v>1.3384661478551221</v>
      </c>
      <c r="O1580" s="114">
        <f t="shared" si="790"/>
        <v>1.3501306099999999</v>
      </c>
      <c r="P1580" s="114">
        <f t="shared" si="772"/>
        <v>368.71880807999997</v>
      </c>
      <c r="Q1580" s="11">
        <f t="shared" si="785"/>
        <v>0</v>
      </c>
      <c r="R1580" s="30">
        <f t="shared" si="781"/>
        <v>0</v>
      </c>
      <c r="S1580" s="8">
        <f t="shared" si="773"/>
        <v>0</v>
      </c>
      <c r="T1580" s="123">
        <f t="shared" si="782"/>
        <v>8.5599999999999996E-2</v>
      </c>
      <c r="U1580" s="122">
        <f t="shared" si="789"/>
        <v>14</v>
      </c>
      <c r="V1580" s="122">
        <v>252</v>
      </c>
      <c r="W1580" s="121">
        <f t="shared" si="774"/>
        <v>1.0045733610000001</v>
      </c>
      <c r="X1580" s="114">
        <f t="shared" si="775"/>
        <v>1.68628421</v>
      </c>
      <c r="Y1580" s="114">
        <f t="shared" si="776"/>
        <v>0</v>
      </c>
      <c r="Z1580" s="126" t="str">
        <f t="shared" si="786"/>
        <v>A+J=</v>
      </c>
      <c r="AA1580" s="119">
        <f t="shared" si="787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>
        <f t="shared" si="777"/>
        <v>45757</v>
      </c>
      <c r="B1581" s="114">
        <f t="shared" si="769"/>
        <v>370.75555616000003</v>
      </c>
      <c r="C1581" s="114">
        <f t="shared" si="783"/>
        <v>273.09862124</v>
      </c>
      <c r="D1581" s="115">
        <f t="shared" si="778"/>
        <v>7111.86</v>
      </c>
      <c r="E1581" s="116">
        <f t="shared" si="791"/>
        <v>7205.03</v>
      </c>
      <c r="F1581" s="117">
        <f t="shared" si="792"/>
        <v>45708</v>
      </c>
      <c r="G1581" s="118">
        <f t="shared" si="770"/>
        <v>1.3100651587629741E-2</v>
      </c>
      <c r="H1581" s="119">
        <f t="shared" si="784"/>
        <v>45769</v>
      </c>
      <c r="I1581" s="119">
        <f t="shared" si="771"/>
        <v>45769</v>
      </c>
      <c r="J1581" s="120">
        <f t="shared" si="779"/>
        <v>21</v>
      </c>
      <c r="K1581" s="120">
        <f t="shared" si="793"/>
        <v>15</v>
      </c>
      <c r="L1581" s="8">
        <f t="shared" si="780"/>
        <v>1.0093401900000001</v>
      </c>
      <c r="M1581" s="121">
        <f t="shared" si="794"/>
        <v>1.0015998800000001</v>
      </c>
      <c r="N1581" s="121">
        <f t="shared" si="788"/>
        <v>1.3384661478551221</v>
      </c>
      <c r="O1581" s="114">
        <f t="shared" si="790"/>
        <v>1.35096767</v>
      </c>
      <c r="P1581" s="114">
        <f t="shared" si="772"/>
        <v>368.94740801</v>
      </c>
      <c r="Q1581" s="11">
        <f t="shared" si="785"/>
        <v>0</v>
      </c>
      <c r="R1581" s="30">
        <f t="shared" si="781"/>
        <v>0</v>
      </c>
      <c r="S1581" s="8">
        <f t="shared" si="773"/>
        <v>0</v>
      </c>
      <c r="T1581" s="123">
        <f t="shared" si="782"/>
        <v>8.5599999999999996E-2</v>
      </c>
      <c r="U1581" s="122">
        <f t="shared" si="789"/>
        <v>15</v>
      </c>
      <c r="V1581" s="122">
        <v>252</v>
      </c>
      <c r="W1581" s="121">
        <f t="shared" si="774"/>
        <v>1.0049008290000001</v>
      </c>
      <c r="X1581" s="114">
        <f t="shared" si="775"/>
        <v>1.8081481500000001</v>
      </c>
      <c r="Y1581" s="114">
        <f t="shared" si="776"/>
        <v>0</v>
      </c>
      <c r="Z1581" s="126" t="str">
        <f t="shared" si="786"/>
        <v>A+J=</v>
      </c>
      <c r="AA1581" s="119">
        <f t="shared" si="787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>
        <f t="shared" si="777"/>
        <v>45758</v>
      </c>
      <c r="B1582" s="114">
        <f t="shared" si="769"/>
        <v>371.10634888999999</v>
      </c>
      <c r="C1582" s="114">
        <f t="shared" si="783"/>
        <v>273.09862124</v>
      </c>
      <c r="D1582" s="115">
        <f t="shared" si="778"/>
        <v>7111.86</v>
      </c>
      <c r="E1582" s="116">
        <f t="shared" si="791"/>
        <v>7205.03</v>
      </c>
      <c r="F1582" s="117">
        <f t="shared" si="792"/>
        <v>45708</v>
      </c>
      <c r="G1582" s="118">
        <f t="shared" si="770"/>
        <v>1.3100651587629741E-2</v>
      </c>
      <c r="H1582" s="119">
        <f t="shared" si="784"/>
        <v>45769</v>
      </c>
      <c r="I1582" s="119">
        <f t="shared" si="771"/>
        <v>45769</v>
      </c>
      <c r="J1582" s="120">
        <f t="shared" si="779"/>
        <v>21</v>
      </c>
      <c r="K1582" s="120">
        <f t="shared" si="793"/>
        <v>16</v>
      </c>
      <c r="L1582" s="8">
        <f t="shared" si="780"/>
        <v>1.0099659599999999</v>
      </c>
      <c r="M1582" s="121">
        <f t="shared" si="794"/>
        <v>1.0015998800000001</v>
      </c>
      <c r="N1582" s="121">
        <f t="shared" si="788"/>
        <v>1.3384661478551221</v>
      </c>
      <c r="O1582" s="114">
        <f t="shared" si="790"/>
        <v>1.35180524</v>
      </c>
      <c r="P1582" s="114">
        <f t="shared" si="772"/>
        <v>369.17614722000002</v>
      </c>
      <c r="Q1582" s="11">
        <f t="shared" si="785"/>
        <v>0</v>
      </c>
      <c r="R1582" s="30">
        <f t="shared" si="781"/>
        <v>0</v>
      </c>
      <c r="S1582" s="8">
        <f t="shared" si="773"/>
        <v>0</v>
      </c>
      <c r="T1582" s="123">
        <f t="shared" si="782"/>
        <v>8.5599999999999996E-2</v>
      </c>
      <c r="U1582" s="122">
        <f t="shared" si="789"/>
        <v>16</v>
      </c>
      <c r="V1582" s="122">
        <v>252</v>
      </c>
      <c r="W1582" s="121">
        <f t="shared" si="774"/>
        <v>1.005228403</v>
      </c>
      <c r="X1582" s="114">
        <f t="shared" si="775"/>
        <v>1.93020167</v>
      </c>
      <c r="Y1582" s="114">
        <f t="shared" si="776"/>
        <v>0</v>
      </c>
      <c r="Z1582" s="126" t="str">
        <f t="shared" si="786"/>
        <v>A+J=</v>
      </c>
      <c r="AA1582" s="119">
        <f t="shared" si="787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>
        <f t="shared" si="777"/>
        <v>45759</v>
      </c>
      <c r="B1583" s="114">
        <f t="shared" si="769"/>
        <v>371.45747692999998</v>
      </c>
      <c r="C1583" s="114">
        <f t="shared" si="783"/>
        <v>273.09862124</v>
      </c>
      <c r="D1583" s="115">
        <f t="shared" si="778"/>
        <v>7111.86</v>
      </c>
      <c r="E1583" s="116">
        <f t="shared" si="791"/>
        <v>7205.03</v>
      </c>
      <c r="F1583" s="117">
        <f t="shared" si="792"/>
        <v>45708</v>
      </c>
      <c r="G1583" s="118">
        <f t="shared" si="770"/>
        <v>1.3100651587629741E-2</v>
      </c>
      <c r="H1583" s="119">
        <f t="shared" si="784"/>
        <v>45769</v>
      </c>
      <c r="I1583" s="119">
        <f t="shared" si="771"/>
        <v>45769</v>
      </c>
      <c r="J1583" s="120">
        <f t="shared" si="779"/>
        <v>21</v>
      </c>
      <c r="K1583" s="120">
        <f t="shared" si="793"/>
        <v>17</v>
      </c>
      <c r="L1583" s="8">
        <f t="shared" si="780"/>
        <v>1.0105921200000001</v>
      </c>
      <c r="M1583" s="121">
        <f t="shared" si="794"/>
        <v>1.0015998800000001</v>
      </c>
      <c r="N1583" s="121">
        <f t="shared" si="788"/>
        <v>1.3384661478551221</v>
      </c>
      <c r="O1583" s="114">
        <f t="shared" si="790"/>
        <v>1.35264334</v>
      </c>
      <c r="P1583" s="114">
        <f t="shared" si="772"/>
        <v>369.40503117999998</v>
      </c>
      <c r="Q1583" s="11">
        <f t="shared" si="785"/>
        <v>0</v>
      </c>
      <c r="R1583" s="30">
        <f t="shared" si="781"/>
        <v>0</v>
      </c>
      <c r="S1583" s="8">
        <f t="shared" si="773"/>
        <v>0</v>
      </c>
      <c r="T1583" s="123">
        <f t="shared" si="782"/>
        <v>8.5599999999999996E-2</v>
      </c>
      <c r="U1583" s="122">
        <f t="shared" si="789"/>
        <v>17</v>
      </c>
      <c r="V1583" s="122">
        <v>252</v>
      </c>
      <c r="W1583" s="121">
        <f t="shared" si="774"/>
        <v>1.005556085</v>
      </c>
      <c r="X1583" s="114">
        <f t="shared" si="775"/>
        <v>2.05244575</v>
      </c>
      <c r="Y1583" s="114">
        <f t="shared" si="776"/>
        <v>0</v>
      </c>
      <c r="Z1583" s="126" t="str">
        <f t="shared" si="786"/>
        <v>A+J=</v>
      </c>
      <c r="AA1583" s="119">
        <f t="shared" si="787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>
        <f t="shared" si="777"/>
        <v>45760</v>
      </c>
      <c r="B1584" s="114">
        <f t="shared" si="769"/>
        <v>371.45747692999998</v>
      </c>
      <c r="C1584" s="114">
        <f t="shared" si="783"/>
        <v>273.09862124</v>
      </c>
      <c r="D1584" s="115">
        <f t="shared" si="778"/>
        <v>7111.86</v>
      </c>
      <c r="E1584" s="116">
        <f t="shared" si="791"/>
        <v>7205.03</v>
      </c>
      <c r="F1584" s="117">
        <f t="shared" si="792"/>
        <v>45708</v>
      </c>
      <c r="G1584" s="118">
        <f t="shared" si="770"/>
        <v>1.3100651587629741E-2</v>
      </c>
      <c r="H1584" s="119">
        <f t="shared" si="784"/>
        <v>45769</v>
      </c>
      <c r="I1584" s="119">
        <f t="shared" si="771"/>
        <v>45769</v>
      </c>
      <c r="J1584" s="120">
        <f t="shared" si="779"/>
        <v>21</v>
      </c>
      <c r="K1584" s="120">
        <f t="shared" si="793"/>
        <v>17</v>
      </c>
      <c r="L1584" s="8">
        <f t="shared" si="780"/>
        <v>1.0105921200000001</v>
      </c>
      <c r="M1584" s="121">
        <f t="shared" si="794"/>
        <v>1.0015998800000001</v>
      </c>
      <c r="N1584" s="121">
        <f t="shared" si="788"/>
        <v>1.3384661478551221</v>
      </c>
      <c r="O1584" s="114">
        <f t="shared" si="790"/>
        <v>1.35264334</v>
      </c>
      <c r="P1584" s="114">
        <f t="shared" si="772"/>
        <v>369.40503117999998</v>
      </c>
      <c r="Q1584" s="11">
        <f t="shared" si="785"/>
        <v>0</v>
      </c>
      <c r="R1584" s="30">
        <f t="shared" si="781"/>
        <v>0</v>
      </c>
      <c r="S1584" s="8">
        <f t="shared" si="773"/>
        <v>0</v>
      </c>
      <c r="T1584" s="123">
        <f t="shared" si="782"/>
        <v>8.5599999999999996E-2</v>
      </c>
      <c r="U1584" s="122">
        <f t="shared" si="789"/>
        <v>17</v>
      </c>
      <c r="V1584" s="122">
        <v>252</v>
      </c>
      <c r="W1584" s="121">
        <f t="shared" si="774"/>
        <v>1.005556085</v>
      </c>
      <c r="X1584" s="114">
        <f t="shared" si="775"/>
        <v>2.05244575</v>
      </c>
      <c r="Y1584" s="114">
        <f t="shared" si="776"/>
        <v>0</v>
      </c>
      <c r="Z1584" s="126" t="str">
        <f t="shared" si="786"/>
        <v>A+J=</v>
      </c>
      <c r="AA1584" s="119">
        <f t="shared" si="787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>
        <f t="shared" si="777"/>
        <v>45761</v>
      </c>
      <c r="B1585" s="114">
        <f t="shared" si="769"/>
        <v>371.45747692999998</v>
      </c>
      <c r="C1585" s="114">
        <f t="shared" si="783"/>
        <v>273.09862124</v>
      </c>
      <c r="D1585" s="115">
        <f t="shared" si="778"/>
        <v>7111.86</v>
      </c>
      <c r="E1585" s="116">
        <f t="shared" si="791"/>
        <v>7205.03</v>
      </c>
      <c r="F1585" s="117">
        <f t="shared" si="792"/>
        <v>45708</v>
      </c>
      <c r="G1585" s="118">
        <f t="shared" si="770"/>
        <v>1.3100651587629741E-2</v>
      </c>
      <c r="H1585" s="119">
        <f t="shared" si="784"/>
        <v>45769</v>
      </c>
      <c r="I1585" s="119">
        <f t="shared" si="771"/>
        <v>45769</v>
      </c>
      <c r="J1585" s="120">
        <f t="shared" si="779"/>
        <v>21</v>
      </c>
      <c r="K1585" s="120">
        <f t="shared" si="793"/>
        <v>17</v>
      </c>
      <c r="L1585" s="8">
        <f t="shared" si="780"/>
        <v>1.0105921200000001</v>
      </c>
      <c r="M1585" s="121">
        <f t="shared" si="794"/>
        <v>1.0015998800000001</v>
      </c>
      <c r="N1585" s="121">
        <f t="shared" si="788"/>
        <v>1.3384661478551221</v>
      </c>
      <c r="O1585" s="114">
        <f t="shared" si="790"/>
        <v>1.35264334</v>
      </c>
      <c r="P1585" s="114">
        <f t="shared" si="772"/>
        <v>369.40503117999998</v>
      </c>
      <c r="Q1585" s="11">
        <f t="shared" si="785"/>
        <v>0</v>
      </c>
      <c r="R1585" s="30">
        <f t="shared" si="781"/>
        <v>0</v>
      </c>
      <c r="S1585" s="8">
        <f t="shared" si="773"/>
        <v>0</v>
      </c>
      <c r="T1585" s="123">
        <f t="shared" si="782"/>
        <v>8.5599999999999996E-2</v>
      </c>
      <c r="U1585" s="122">
        <f t="shared" si="789"/>
        <v>17</v>
      </c>
      <c r="V1585" s="122">
        <v>252</v>
      </c>
      <c r="W1585" s="121">
        <f t="shared" si="774"/>
        <v>1.005556085</v>
      </c>
      <c r="X1585" s="114">
        <f t="shared" si="775"/>
        <v>2.05244575</v>
      </c>
      <c r="Y1585" s="114">
        <f t="shared" si="776"/>
        <v>0</v>
      </c>
      <c r="Z1585" s="126" t="str">
        <f t="shared" si="786"/>
        <v>A+J=</v>
      </c>
      <c r="AA1585" s="119">
        <f t="shared" si="787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>
        <f t="shared" si="777"/>
        <v>45762</v>
      </c>
      <c r="B1586" s="114">
        <f t="shared" si="769"/>
        <v>371.80893423999999</v>
      </c>
      <c r="C1586" s="114">
        <f t="shared" si="783"/>
        <v>273.09862124</v>
      </c>
      <c r="D1586" s="115">
        <f t="shared" si="778"/>
        <v>7111.86</v>
      </c>
      <c r="E1586" s="116">
        <f t="shared" si="791"/>
        <v>7205.03</v>
      </c>
      <c r="F1586" s="117">
        <f t="shared" si="792"/>
        <v>45708</v>
      </c>
      <c r="G1586" s="118">
        <f t="shared" si="770"/>
        <v>1.3100651587629741E-2</v>
      </c>
      <c r="H1586" s="119">
        <f t="shared" si="784"/>
        <v>45769</v>
      </c>
      <c r="I1586" s="119">
        <f t="shared" si="771"/>
        <v>45769</v>
      </c>
      <c r="J1586" s="120">
        <f t="shared" si="779"/>
        <v>21</v>
      </c>
      <c r="K1586" s="120">
        <f t="shared" si="793"/>
        <v>18</v>
      </c>
      <c r="L1586" s="8">
        <f t="shared" si="780"/>
        <v>1.0112186700000001</v>
      </c>
      <c r="M1586" s="121">
        <f t="shared" si="794"/>
        <v>1.0015998800000001</v>
      </c>
      <c r="N1586" s="121">
        <f t="shared" si="788"/>
        <v>1.3384661478551221</v>
      </c>
      <c r="O1586" s="114">
        <f t="shared" si="790"/>
        <v>1.3534819499999999</v>
      </c>
      <c r="P1586" s="114">
        <f t="shared" si="772"/>
        <v>369.63405440999998</v>
      </c>
      <c r="Q1586" s="11">
        <f t="shared" si="785"/>
        <v>0</v>
      </c>
      <c r="R1586" s="30">
        <f t="shared" si="781"/>
        <v>0</v>
      </c>
      <c r="S1586" s="8">
        <f t="shared" si="773"/>
        <v>0</v>
      </c>
      <c r="T1586" s="123">
        <f t="shared" si="782"/>
        <v>8.5599999999999996E-2</v>
      </c>
      <c r="U1586" s="122">
        <f t="shared" si="789"/>
        <v>18</v>
      </c>
      <c r="V1586" s="122">
        <v>252</v>
      </c>
      <c r="W1586" s="121">
        <f t="shared" si="774"/>
        <v>1.0058838729999999</v>
      </c>
      <c r="X1586" s="114">
        <f t="shared" si="775"/>
        <v>2.1748798300000001</v>
      </c>
      <c r="Y1586" s="114">
        <f t="shared" si="776"/>
        <v>0</v>
      </c>
      <c r="Z1586" s="126" t="str">
        <f t="shared" si="786"/>
        <v>A+J=</v>
      </c>
      <c r="AA1586" s="119">
        <f t="shared" si="787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>
        <f t="shared" si="777"/>
        <v>45763</v>
      </c>
      <c r="B1587" s="114">
        <f t="shared" si="769"/>
        <v>372.16072690999999</v>
      </c>
      <c r="C1587" s="114">
        <f t="shared" si="783"/>
        <v>273.09862124</v>
      </c>
      <c r="D1587" s="115">
        <f t="shared" si="778"/>
        <v>7111.86</v>
      </c>
      <c r="E1587" s="116">
        <f t="shared" si="791"/>
        <v>7205.03</v>
      </c>
      <c r="F1587" s="117">
        <f t="shared" si="792"/>
        <v>45708</v>
      </c>
      <c r="G1587" s="118">
        <f t="shared" si="770"/>
        <v>1.3100651587629741E-2</v>
      </c>
      <c r="H1587" s="119">
        <f t="shared" si="784"/>
        <v>45769</v>
      </c>
      <c r="I1587" s="119">
        <f t="shared" si="771"/>
        <v>45769</v>
      </c>
      <c r="J1587" s="120">
        <f t="shared" si="779"/>
        <v>21</v>
      </c>
      <c r="K1587" s="120">
        <f t="shared" si="793"/>
        <v>19</v>
      </c>
      <c r="L1587" s="8">
        <f t="shared" si="780"/>
        <v>1.01184561</v>
      </c>
      <c r="M1587" s="121">
        <f t="shared" si="794"/>
        <v>1.0015998800000001</v>
      </c>
      <c r="N1587" s="121">
        <f t="shared" si="788"/>
        <v>1.3384661478551221</v>
      </c>
      <c r="O1587" s="114">
        <f t="shared" si="790"/>
        <v>1.35432109</v>
      </c>
      <c r="P1587" s="114">
        <f t="shared" si="772"/>
        <v>369.86322238999998</v>
      </c>
      <c r="Q1587" s="11">
        <f t="shared" si="785"/>
        <v>0</v>
      </c>
      <c r="R1587" s="30">
        <f t="shared" si="781"/>
        <v>0</v>
      </c>
      <c r="S1587" s="8">
        <f t="shared" si="773"/>
        <v>0</v>
      </c>
      <c r="T1587" s="123">
        <f t="shared" si="782"/>
        <v>8.5599999999999996E-2</v>
      </c>
      <c r="U1587" s="122">
        <f t="shared" si="789"/>
        <v>19</v>
      </c>
      <c r="V1587" s="122">
        <v>252</v>
      </c>
      <c r="W1587" s="121">
        <f t="shared" si="774"/>
        <v>1.006211768</v>
      </c>
      <c r="X1587" s="114">
        <f t="shared" si="775"/>
        <v>2.2975045199999999</v>
      </c>
      <c r="Y1587" s="114">
        <f t="shared" si="776"/>
        <v>0</v>
      </c>
      <c r="Z1587" s="126" t="str">
        <f t="shared" si="786"/>
        <v>A+J=</v>
      </c>
      <c r="AA1587" s="119">
        <f t="shared" si="787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>
        <f t="shared" si="777"/>
        <v>45764</v>
      </c>
      <c r="B1588" s="114">
        <f t="shared" si="769"/>
        <v>372.51284967000004</v>
      </c>
      <c r="C1588" s="114">
        <f t="shared" si="783"/>
        <v>273.09862124</v>
      </c>
      <c r="D1588" s="115">
        <f t="shared" si="778"/>
        <v>7111.86</v>
      </c>
      <c r="E1588" s="116">
        <f t="shared" si="791"/>
        <v>7205.03</v>
      </c>
      <c r="F1588" s="117">
        <f t="shared" si="792"/>
        <v>45708</v>
      </c>
      <c r="G1588" s="118">
        <f t="shared" si="770"/>
        <v>1.3100651587629741E-2</v>
      </c>
      <c r="H1588" s="119">
        <f t="shared" si="784"/>
        <v>45769</v>
      </c>
      <c r="I1588" s="119">
        <f t="shared" si="771"/>
        <v>45769</v>
      </c>
      <c r="J1588" s="120">
        <f t="shared" si="779"/>
        <v>21</v>
      </c>
      <c r="K1588" s="120">
        <f t="shared" si="793"/>
        <v>20</v>
      </c>
      <c r="L1588" s="8">
        <f t="shared" si="780"/>
        <v>1.0124729299999999</v>
      </c>
      <c r="M1588" s="121">
        <f t="shared" si="794"/>
        <v>1.0015998800000001</v>
      </c>
      <c r="N1588" s="121">
        <f t="shared" si="788"/>
        <v>1.3384661478551221</v>
      </c>
      <c r="O1588" s="114">
        <f t="shared" si="790"/>
        <v>1.3551607400000001</v>
      </c>
      <c r="P1588" s="114">
        <f t="shared" si="772"/>
        <v>370.09252965000002</v>
      </c>
      <c r="Q1588" s="11">
        <f t="shared" si="785"/>
        <v>0</v>
      </c>
      <c r="R1588" s="30">
        <f t="shared" si="781"/>
        <v>0</v>
      </c>
      <c r="S1588" s="8">
        <f t="shared" si="773"/>
        <v>0</v>
      </c>
      <c r="T1588" s="123">
        <f t="shared" si="782"/>
        <v>8.5599999999999996E-2</v>
      </c>
      <c r="U1588" s="122">
        <f t="shared" si="789"/>
        <v>20</v>
      </c>
      <c r="V1588" s="122">
        <v>252</v>
      </c>
      <c r="W1588" s="121">
        <f t="shared" si="774"/>
        <v>1.0065397700000001</v>
      </c>
      <c r="X1588" s="114">
        <f t="shared" si="775"/>
        <v>2.4203200200000001</v>
      </c>
      <c r="Y1588" s="114">
        <f t="shared" si="776"/>
        <v>0</v>
      </c>
      <c r="Z1588" s="126" t="str">
        <f t="shared" si="786"/>
        <v>A+J=</v>
      </c>
      <c r="AA1588" s="119">
        <f t="shared" si="787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>
        <f t="shared" si="777"/>
        <v>45765</v>
      </c>
      <c r="B1589" s="114">
        <f t="shared" si="769"/>
        <v>372.86530821000002</v>
      </c>
      <c r="C1589" s="114">
        <f t="shared" si="783"/>
        <v>273.09862124</v>
      </c>
      <c r="D1589" s="115">
        <f t="shared" si="778"/>
        <v>7111.86</v>
      </c>
      <c r="E1589" s="116">
        <f t="shared" si="791"/>
        <v>7205.03</v>
      </c>
      <c r="F1589" s="117">
        <f t="shared" si="792"/>
        <v>45708</v>
      </c>
      <c r="G1589" s="118">
        <f t="shared" si="770"/>
        <v>1.3100651587629741E-2</v>
      </c>
      <c r="H1589" s="119">
        <f t="shared" si="784"/>
        <v>45769</v>
      </c>
      <c r="I1589" s="119">
        <f t="shared" si="771"/>
        <v>45769</v>
      </c>
      <c r="J1589" s="120">
        <f t="shared" si="779"/>
        <v>21</v>
      </c>
      <c r="K1589" s="120">
        <f t="shared" si="793"/>
        <v>21</v>
      </c>
      <c r="L1589" s="8">
        <f t="shared" si="780"/>
        <v>1.0131006499999999</v>
      </c>
      <c r="M1589" s="121">
        <f t="shared" si="794"/>
        <v>1.0015998800000001</v>
      </c>
      <c r="N1589" s="121">
        <f t="shared" si="788"/>
        <v>1.3384661478551221</v>
      </c>
      <c r="O1589" s="114">
        <f t="shared" si="790"/>
        <v>1.3560009200000001</v>
      </c>
      <c r="P1589" s="114">
        <f t="shared" si="772"/>
        <v>370.32198165</v>
      </c>
      <c r="Q1589" s="11">
        <f t="shared" si="785"/>
        <v>0</v>
      </c>
      <c r="R1589" s="30">
        <f t="shared" si="781"/>
        <v>0</v>
      </c>
      <c r="S1589" s="8">
        <f t="shared" si="773"/>
        <v>0</v>
      </c>
      <c r="T1589" s="123">
        <f t="shared" si="782"/>
        <v>8.5599999999999996E-2</v>
      </c>
      <c r="U1589" s="122">
        <f t="shared" si="789"/>
        <v>21</v>
      </c>
      <c r="V1589" s="122">
        <v>252</v>
      </c>
      <c r="W1589" s="121">
        <f t="shared" si="774"/>
        <v>1.0068678790000001</v>
      </c>
      <c r="X1589" s="114">
        <f t="shared" si="775"/>
        <v>2.5433265600000001</v>
      </c>
      <c r="Y1589" s="114">
        <f t="shared" si="776"/>
        <v>0</v>
      </c>
      <c r="Z1589" s="126" t="str">
        <f t="shared" si="786"/>
        <v>A+J=</v>
      </c>
      <c r="AA1589" s="119">
        <f t="shared" si="787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>
        <f t="shared" si="777"/>
        <v>45766</v>
      </c>
      <c r="B1590" s="114">
        <f t="shared" si="769"/>
        <v>372.86530821000002</v>
      </c>
      <c r="C1590" s="114">
        <f t="shared" si="783"/>
        <v>273.09862124</v>
      </c>
      <c r="D1590" s="115">
        <f t="shared" si="778"/>
        <v>7111.86</v>
      </c>
      <c r="E1590" s="116">
        <f t="shared" si="791"/>
        <v>7205.03</v>
      </c>
      <c r="F1590" s="117">
        <f t="shared" si="792"/>
        <v>45708</v>
      </c>
      <c r="G1590" s="118">
        <f t="shared" si="770"/>
        <v>1.3100651587629741E-2</v>
      </c>
      <c r="H1590" s="119">
        <f t="shared" si="784"/>
        <v>45769</v>
      </c>
      <c r="I1590" s="119">
        <f t="shared" si="771"/>
        <v>45769</v>
      </c>
      <c r="J1590" s="120">
        <f t="shared" si="779"/>
        <v>21</v>
      </c>
      <c r="K1590" s="120">
        <f t="shared" si="793"/>
        <v>21</v>
      </c>
      <c r="L1590" s="8">
        <f t="shared" si="780"/>
        <v>1.0131006499999999</v>
      </c>
      <c r="M1590" s="121">
        <f t="shared" si="794"/>
        <v>1.0015998800000001</v>
      </c>
      <c r="N1590" s="121">
        <f t="shared" si="788"/>
        <v>1.3384661478551221</v>
      </c>
      <c r="O1590" s="114">
        <f t="shared" si="790"/>
        <v>1.3560009200000001</v>
      </c>
      <c r="P1590" s="114">
        <f t="shared" si="772"/>
        <v>370.32198165</v>
      </c>
      <c r="Q1590" s="11">
        <f t="shared" si="785"/>
        <v>0</v>
      </c>
      <c r="R1590" s="30">
        <f t="shared" si="781"/>
        <v>0</v>
      </c>
      <c r="S1590" s="8">
        <f t="shared" si="773"/>
        <v>0</v>
      </c>
      <c r="T1590" s="123">
        <f t="shared" si="782"/>
        <v>8.5599999999999996E-2</v>
      </c>
      <c r="U1590" s="122">
        <f t="shared" si="789"/>
        <v>21</v>
      </c>
      <c r="V1590" s="122">
        <v>252</v>
      </c>
      <c r="W1590" s="121">
        <f t="shared" si="774"/>
        <v>1.0068678790000001</v>
      </c>
      <c r="X1590" s="114">
        <f t="shared" si="775"/>
        <v>2.5433265600000001</v>
      </c>
      <c r="Y1590" s="114">
        <f t="shared" si="776"/>
        <v>0</v>
      </c>
      <c r="Z1590" s="126" t="str">
        <f t="shared" si="786"/>
        <v>A+J=</v>
      </c>
      <c r="AA1590" s="119">
        <f t="shared" si="787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>
        <f t="shared" si="777"/>
        <v>45767</v>
      </c>
      <c r="B1591" s="114">
        <f t="shared" si="769"/>
        <v>372.86530821000002</v>
      </c>
      <c r="C1591" s="114">
        <f t="shared" si="783"/>
        <v>273.09862124</v>
      </c>
      <c r="D1591" s="115">
        <f t="shared" si="778"/>
        <v>7111.86</v>
      </c>
      <c r="E1591" s="116">
        <f t="shared" si="791"/>
        <v>7205.03</v>
      </c>
      <c r="F1591" s="117">
        <f t="shared" si="792"/>
        <v>45708</v>
      </c>
      <c r="G1591" s="118">
        <f t="shared" si="770"/>
        <v>1.3100651587629741E-2</v>
      </c>
      <c r="H1591" s="119">
        <f t="shared" si="784"/>
        <v>45797</v>
      </c>
      <c r="I1591" s="119">
        <f t="shared" si="771"/>
        <v>45769</v>
      </c>
      <c r="J1591" s="120">
        <f t="shared" si="779"/>
        <v>21</v>
      </c>
      <c r="K1591" s="120">
        <f t="shared" si="793"/>
        <v>21</v>
      </c>
      <c r="L1591" s="8">
        <f t="shared" si="780"/>
        <v>1.0131006499999999</v>
      </c>
      <c r="M1591" s="121">
        <f t="shared" si="794"/>
        <v>1.0015998800000001</v>
      </c>
      <c r="N1591" s="121">
        <f t="shared" si="788"/>
        <v>1.3384661478551221</v>
      </c>
      <c r="O1591" s="114">
        <f t="shared" si="790"/>
        <v>1.3560009200000001</v>
      </c>
      <c r="P1591" s="114">
        <f t="shared" si="772"/>
        <v>370.32198165</v>
      </c>
      <c r="Q1591" s="11">
        <f t="shared" si="785"/>
        <v>0</v>
      </c>
      <c r="R1591" s="30">
        <f t="shared" si="781"/>
        <v>0</v>
      </c>
      <c r="S1591" s="8">
        <f t="shared" si="773"/>
        <v>0</v>
      </c>
      <c r="T1591" s="123">
        <f t="shared" si="782"/>
        <v>8.5599999999999996E-2</v>
      </c>
      <c r="U1591" s="122">
        <f t="shared" si="789"/>
        <v>21</v>
      </c>
      <c r="V1591" s="122">
        <v>252</v>
      </c>
      <c r="W1591" s="121">
        <f t="shared" si="774"/>
        <v>1.0068678790000001</v>
      </c>
      <c r="X1591" s="114">
        <f t="shared" si="775"/>
        <v>2.5433265600000001</v>
      </c>
      <c r="Y1591" s="114">
        <f t="shared" si="776"/>
        <v>0</v>
      </c>
      <c r="Z1591" s="126" t="str">
        <f t="shared" si="786"/>
        <v>A+J=</v>
      </c>
      <c r="AA1591" s="119">
        <f t="shared" si="787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>
        <f t="shared" si="777"/>
        <v>45768</v>
      </c>
      <c r="B1592" s="114">
        <f t="shared" si="769"/>
        <v>372.86530821000002</v>
      </c>
      <c r="C1592" s="114">
        <f t="shared" si="783"/>
        <v>273.09862124</v>
      </c>
      <c r="D1592" s="115">
        <f t="shared" si="778"/>
        <v>7111.86</v>
      </c>
      <c r="E1592" s="116">
        <f t="shared" si="791"/>
        <v>7205.03</v>
      </c>
      <c r="F1592" s="117">
        <f t="shared" si="792"/>
        <v>45708</v>
      </c>
      <c r="G1592" s="118">
        <f t="shared" si="770"/>
        <v>1.3100651587629741E-2</v>
      </c>
      <c r="H1592" s="119">
        <f t="shared" si="784"/>
        <v>45797</v>
      </c>
      <c r="I1592" s="119">
        <f t="shared" si="771"/>
        <v>45769</v>
      </c>
      <c r="J1592" s="120">
        <f t="shared" si="779"/>
        <v>21</v>
      </c>
      <c r="K1592" s="120">
        <f t="shared" si="793"/>
        <v>21</v>
      </c>
      <c r="L1592" s="8">
        <f t="shared" si="780"/>
        <v>1.0131006499999999</v>
      </c>
      <c r="M1592" s="121">
        <f t="shared" si="794"/>
        <v>1.0015998800000001</v>
      </c>
      <c r="N1592" s="121">
        <f t="shared" si="788"/>
        <v>1.3384661478551221</v>
      </c>
      <c r="O1592" s="114">
        <f t="shared" si="790"/>
        <v>1.3560009200000001</v>
      </c>
      <c r="P1592" s="114">
        <f t="shared" si="772"/>
        <v>370.32198165</v>
      </c>
      <c r="Q1592" s="11">
        <f t="shared" si="785"/>
        <v>0</v>
      </c>
      <c r="R1592" s="30">
        <f t="shared" si="781"/>
        <v>0</v>
      </c>
      <c r="S1592" s="8">
        <f t="shared" si="773"/>
        <v>0</v>
      </c>
      <c r="T1592" s="123">
        <f t="shared" si="782"/>
        <v>8.5599999999999996E-2</v>
      </c>
      <c r="U1592" s="122">
        <f t="shared" si="789"/>
        <v>21</v>
      </c>
      <c r="V1592" s="122">
        <v>252</v>
      </c>
      <c r="W1592" s="121">
        <f t="shared" si="774"/>
        <v>1.0068678790000001</v>
      </c>
      <c r="X1592" s="114">
        <f t="shared" si="775"/>
        <v>2.5433265600000001</v>
      </c>
      <c r="Y1592" s="114">
        <f t="shared" si="776"/>
        <v>0</v>
      </c>
      <c r="Z1592" s="126" t="str">
        <f t="shared" si="786"/>
        <v>A+J=</v>
      </c>
      <c r="AA1592" s="119">
        <f t="shared" si="787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>
        <f t="shared" si="777"/>
        <v>45769</v>
      </c>
      <c r="B1593" s="114">
        <f t="shared" si="769"/>
        <v>372.86530821000002</v>
      </c>
      <c r="C1593" s="114">
        <f t="shared" si="783"/>
        <v>273.09862124</v>
      </c>
      <c r="D1593" s="115">
        <f t="shared" si="778"/>
        <v>7111.86</v>
      </c>
      <c r="E1593" s="116">
        <f t="shared" si="791"/>
        <v>7205.03</v>
      </c>
      <c r="F1593" s="117">
        <f t="shared" si="792"/>
        <v>45708</v>
      </c>
      <c r="G1593" s="118">
        <f t="shared" si="770"/>
        <v>1.3100651587629741E-2</v>
      </c>
      <c r="H1593" s="119">
        <f t="shared" si="784"/>
        <v>45797</v>
      </c>
      <c r="I1593" s="119">
        <f t="shared" si="771"/>
        <v>45769</v>
      </c>
      <c r="J1593" s="120">
        <f t="shared" si="779"/>
        <v>21</v>
      </c>
      <c r="K1593" s="120">
        <f t="shared" si="793"/>
        <v>21</v>
      </c>
      <c r="L1593" s="8">
        <f t="shared" si="780"/>
        <v>1.0131006499999999</v>
      </c>
      <c r="M1593" s="121">
        <f t="shared" si="794"/>
        <v>1.0015998800000001</v>
      </c>
      <c r="N1593" s="121">
        <f t="shared" si="788"/>
        <v>1.3384661478551221</v>
      </c>
      <c r="O1593" s="114">
        <f t="shared" si="790"/>
        <v>1.3560009200000001</v>
      </c>
      <c r="P1593" s="114">
        <f t="shared" si="772"/>
        <v>370.32198165</v>
      </c>
      <c r="Q1593" s="11">
        <f t="shared" si="785"/>
        <v>52</v>
      </c>
      <c r="R1593" s="30">
        <f t="shared" si="781"/>
        <v>0.10828400000000001</v>
      </c>
      <c r="S1593" s="8">
        <f t="shared" si="773"/>
        <v>40.099945460000001</v>
      </c>
      <c r="T1593" s="123">
        <f t="shared" si="782"/>
        <v>8.5599999999999996E-2</v>
      </c>
      <c r="U1593" s="122">
        <f t="shared" si="789"/>
        <v>21</v>
      </c>
      <c r="V1593" s="122">
        <v>252</v>
      </c>
      <c r="W1593" s="121">
        <f t="shared" si="774"/>
        <v>1.0068678790000001</v>
      </c>
      <c r="X1593" s="114">
        <f t="shared" si="775"/>
        <v>2.5433265600000001</v>
      </c>
      <c r="Y1593" s="114">
        <f t="shared" si="776"/>
        <v>42.643272019999998</v>
      </c>
      <c r="Z1593" s="126" t="str">
        <f t="shared" si="786"/>
        <v>A+J=</v>
      </c>
      <c r="AA1593" s="119">
        <f t="shared" si="787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>
        <f t="shared" si="777"/>
        <v>45770</v>
      </c>
      <c r="B1594" s="114">
        <f t="shared" si="769"/>
        <v>330.42678712000003</v>
      </c>
      <c r="C1594" s="114">
        <f t="shared" si="783"/>
        <v>243.52641014</v>
      </c>
      <c r="D1594" s="115">
        <f t="shared" si="778"/>
        <v>7205.03</v>
      </c>
      <c r="E1594" s="116">
        <f t="shared" si="791"/>
        <v>7245.38</v>
      </c>
      <c r="F1594" s="117">
        <f t="shared" si="792"/>
        <v>45738</v>
      </c>
      <c r="G1594" s="118">
        <f t="shared" si="770"/>
        <v>5.6002542668107669E-3</v>
      </c>
      <c r="H1594" s="119">
        <f t="shared" si="784"/>
        <v>45797</v>
      </c>
      <c r="I1594" s="119">
        <f t="shared" si="771"/>
        <v>45797</v>
      </c>
      <c r="J1594" s="120">
        <f t="shared" si="779"/>
        <v>19</v>
      </c>
      <c r="K1594" s="120">
        <f t="shared" si="793"/>
        <v>1</v>
      </c>
      <c r="L1594" s="8">
        <f t="shared" si="780"/>
        <v>1.00029397</v>
      </c>
      <c r="M1594" s="121">
        <f t="shared" si="794"/>
        <v>1.0131006499999999</v>
      </c>
      <c r="N1594" s="121">
        <f t="shared" si="788"/>
        <v>1.3560009243950202</v>
      </c>
      <c r="O1594" s="114">
        <f t="shared" si="790"/>
        <v>1.35639954</v>
      </c>
      <c r="P1594" s="114">
        <f t="shared" si="772"/>
        <v>330.31911069</v>
      </c>
      <c r="Q1594" s="11">
        <f t="shared" si="785"/>
        <v>0</v>
      </c>
      <c r="R1594" s="30">
        <f t="shared" si="781"/>
        <v>0</v>
      </c>
      <c r="S1594" s="8">
        <f t="shared" si="773"/>
        <v>0</v>
      </c>
      <c r="T1594" s="123">
        <f t="shared" si="782"/>
        <v>8.5599999999999996E-2</v>
      </c>
      <c r="U1594" s="122">
        <f t="shared" si="789"/>
        <v>1</v>
      </c>
      <c r="V1594" s="122">
        <v>252</v>
      </c>
      <c r="W1594" s="121">
        <f t="shared" si="774"/>
        <v>1.0003259769999999</v>
      </c>
      <c r="X1594" s="114">
        <f t="shared" si="775"/>
        <v>0.10767643</v>
      </c>
      <c r="Y1594" s="114">
        <f t="shared" si="776"/>
        <v>0</v>
      </c>
      <c r="Z1594" s="126" t="str">
        <f t="shared" si="786"/>
        <v>A+J=</v>
      </c>
      <c r="AA1594" s="119">
        <f t="shared" si="787"/>
        <v>45797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>
        <f t="shared" si="777"/>
        <v>45771</v>
      </c>
      <c r="B1595" s="114">
        <f t="shared" si="769"/>
        <v>330.63166560000002</v>
      </c>
      <c r="C1595" s="114">
        <f t="shared" si="783"/>
        <v>243.52641014</v>
      </c>
      <c r="D1595" s="115">
        <f t="shared" si="778"/>
        <v>7205.03</v>
      </c>
      <c r="E1595" s="116">
        <f t="shared" si="791"/>
        <v>7245.38</v>
      </c>
      <c r="F1595" s="117">
        <f t="shared" si="792"/>
        <v>45738</v>
      </c>
      <c r="G1595" s="118">
        <f t="shared" si="770"/>
        <v>5.6002542668107669E-3</v>
      </c>
      <c r="H1595" s="119">
        <f t="shared" si="784"/>
        <v>45797</v>
      </c>
      <c r="I1595" s="119">
        <f t="shared" si="771"/>
        <v>45797</v>
      </c>
      <c r="J1595" s="120">
        <f t="shared" si="779"/>
        <v>19</v>
      </c>
      <c r="K1595" s="120">
        <f t="shared" si="793"/>
        <v>2</v>
      </c>
      <c r="L1595" s="8">
        <f t="shared" si="780"/>
        <v>1.0005880199999999</v>
      </c>
      <c r="M1595" s="121">
        <f t="shared" si="794"/>
        <v>1.0131006499999999</v>
      </c>
      <c r="N1595" s="121">
        <f t="shared" si="788"/>
        <v>1.3560009243950202</v>
      </c>
      <c r="O1595" s="114">
        <f t="shared" si="790"/>
        <v>1.35679828</v>
      </c>
      <c r="P1595" s="114">
        <f t="shared" si="772"/>
        <v>330.41621441000001</v>
      </c>
      <c r="Q1595" s="11">
        <f t="shared" si="785"/>
        <v>0</v>
      </c>
      <c r="R1595" s="30">
        <f t="shared" si="781"/>
        <v>0</v>
      </c>
      <c r="S1595" s="8">
        <f t="shared" si="773"/>
        <v>0</v>
      </c>
      <c r="T1595" s="123">
        <f t="shared" si="782"/>
        <v>8.5599999999999996E-2</v>
      </c>
      <c r="U1595" s="122">
        <f t="shared" si="789"/>
        <v>2</v>
      </c>
      <c r="V1595" s="122">
        <v>252</v>
      </c>
      <c r="W1595" s="121">
        <f t="shared" si="774"/>
        <v>1.00065206</v>
      </c>
      <c r="X1595" s="114">
        <f t="shared" si="775"/>
        <v>0.21545118999999999</v>
      </c>
      <c r="Y1595" s="114">
        <f t="shared" si="776"/>
        <v>0</v>
      </c>
      <c r="Z1595" s="126" t="str">
        <f t="shared" si="786"/>
        <v>A+J=</v>
      </c>
      <c r="AA1595" s="119">
        <f t="shared" si="787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>
        <f t="shared" si="777"/>
        <v>45772</v>
      </c>
      <c r="B1596" s="114">
        <f t="shared" si="769"/>
        <v>330.83667202999999</v>
      </c>
      <c r="C1596" s="114">
        <f t="shared" si="783"/>
        <v>243.52641014</v>
      </c>
      <c r="D1596" s="115">
        <f t="shared" si="778"/>
        <v>7205.03</v>
      </c>
      <c r="E1596" s="116">
        <f t="shared" si="791"/>
        <v>7245.38</v>
      </c>
      <c r="F1596" s="117">
        <f t="shared" si="792"/>
        <v>45738</v>
      </c>
      <c r="G1596" s="118">
        <f t="shared" si="770"/>
        <v>5.6002542668107669E-3</v>
      </c>
      <c r="H1596" s="119">
        <f t="shared" si="784"/>
        <v>45797</v>
      </c>
      <c r="I1596" s="119">
        <f t="shared" si="771"/>
        <v>45797</v>
      </c>
      <c r="J1596" s="120">
        <f t="shared" si="779"/>
        <v>19</v>
      </c>
      <c r="K1596" s="120">
        <f t="shared" si="793"/>
        <v>3</v>
      </c>
      <c r="L1596" s="8">
        <f t="shared" si="780"/>
        <v>1.0008821699999999</v>
      </c>
      <c r="M1596" s="121">
        <f t="shared" si="794"/>
        <v>1.0131006499999999</v>
      </c>
      <c r="N1596" s="121">
        <f t="shared" si="788"/>
        <v>1.3560009243950202</v>
      </c>
      <c r="O1596" s="114">
        <f t="shared" si="790"/>
        <v>1.35719714</v>
      </c>
      <c r="P1596" s="114">
        <f t="shared" si="772"/>
        <v>330.51334735</v>
      </c>
      <c r="Q1596" s="11">
        <f t="shared" si="785"/>
        <v>0</v>
      </c>
      <c r="R1596" s="30">
        <f t="shared" si="781"/>
        <v>0</v>
      </c>
      <c r="S1596" s="8">
        <f t="shared" si="773"/>
        <v>0</v>
      </c>
      <c r="T1596" s="123">
        <f t="shared" si="782"/>
        <v>8.5599999999999996E-2</v>
      </c>
      <c r="U1596" s="122">
        <f t="shared" si="789"/>
        <v>3</v>
      </c>
      <c r="V1596" s="122">
        <v>252</v>
      </c>
      <c r="W1596" s="121">
        <f t="shared" si="774"/>
        <v>1.00097825</v>
      </c>
      <c r="X1596" s="114">
        <f t="shared" si="775"/>
        <v>0.32332467999999998</v>
      </c>
      <c r="Y1596" s="114">
        <f t="shared" si="776"/>
        <v>0</v>
      </c>
      <c r="Z1596" s="126" t="str">
        <f t="shared" si="786"/>
        <v>A+J=</v>
      </c>
      <c r="AA1596" s="119">
        <f t="shared" si="787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>
        <f t="shared" si="777"/>
        <v>45773</v>
      </c>
      <c r="B1597" s="114">
        <f t="shared" si="769"/>
        <v>331.04180613</v>
      </c>
      <c r="C1597" s="114">
        <f t="shared" si="783"/>
        <v>243.52641014</v>
      </c>
      <c r="D1597" s="115">
        <f t="shared" si="778"/>
        <v>7205.03</v>
      </c>
      <c r="E1597" s="116">
        <f t="shared" si="791"/>
        <v>7245.38</v>
      </c>
      <c r="F1597" s="117">
        <f t="shared" si="792"/>
        <v>45738</v>
      </c>
      <c r="G1597" s="118">
        <f t="shared" si="770"/>
        <v>5.6002542668107669E-3</v>
      </c>
      <c r="H1597" s="119">
        <f t="shared" si="784"/>
        <v>45797</v>
      </c>
      <c r="I1597" s="119">
        <f t="shared" si="771"/>
        <v>45797</v>
      </c>
      <c r="J1597" s="120">
        <f t="shared" si="779"/>
        <v>19</v>
      </c>
      <c r="K1597" s="120">
        <f t="shared" si="793"/>
        <v>4</v>
      </c>
      <c r="L1597" s="8">
        <f t="shared" si="780"/>
        <v>1.0011764000000001</v>
      </c>
      <c r="M1597" s="121">
        <f t="shared" si="794"/>
        <v>1.0131006499999999</v>
      </c>
      <c r="N1597" s="121">
        <f t="shared" si="788"/>
        <v>1.3560009243950202</v>
      </c>
      <c r="O1597" s="114">
        <f t="shared" si="790"/>
        <v>1.35759612</v>
      </c>
      <c r="P1597" s="114">
        <f t="shared" si="772"/>
        <v>330.61050951999999</v>
      </c>
      <c r="Q1597" s="11">
        <f t="shared" si="785"/>
        <v>0</v>
      </c>
      <c r="R1597" s="30">
        <f t="shared" si="781"/>
        <v>0</v>
      </c>
      <c r="S1597" s="8">
        <f t="shared" si="773"/>
        <v>0</v>
      </c>
      <c r="T1597" s="123">
        <f t="shared" si="782"/>
        <v>8.5599999999999996E-2</v>
      </c>
      <c r="U1597" s="122">
        <f t="shared" si="789"/>
        <v>4</v>
      </c>
      <c r="V1597" s="122">
        <v>252</v>
      </c>
      <c r="W1597" s="121">
        <f t="shared" si="774"/>
        <v>1.0013045460000001</v>
      </c>
      <c r="X1597" s="114">
        <f t="shared" si="775"/>
        <v>0.43129661000000002</v>
      </c>
      <c r="Y1597" s="114">
        <f t="shared" si="776"/>
        <v>0</v>
      </c>
      <c r="Z1597" s="126" t="str">
        <f t="shared" si="786"/>
        <v>A+J=</v>
      </c>
      <c r="AA1597" s="119">
        <f t="shared" si="787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>
        <f t="shared" si="777"/>
        <v>45774</v>
      </c>
      <c r="B1598" s="114">
        <f t="shared" si="769"/>
        <v>331.04180613</v>
      </c>
      <c r="C1598" s="114">
        <f t="shared" si="783"/>
        <v>243.52641014</v>
      </c>
      <c r="D1598" s="115">
        <f t="shared" si="778"/>
        <v>7205.03</v>
      </c>
      <c r="E1598" s="116">
        <f t="shared" si="791"/>
        <v>7245.38</v>
      </c>
      <c r="F1598" s="117">
        <f t="shared" si="792"/>
        <v>45738</v>
      </c>
      <c r="G1598" s="118">
        <f t="shared" si="770"/>
        <v>5.6002542668107669E-3</v>
      </c>
      <c r="H1598" s="119">
        <f t="shared" si="784"/>
        <v>45797</v>
      </c>
      <c r="I1598" s="119">
        <f t="shared" si="771"/>
        <v>45797</v>
      </c>
      <c r="J1598" s="120">
        <f t="shared" si="779"/>
        <v>19</v>
      </c>
      <c r="K1598" s="120">
        <f t="shared" si="793"/>
        <v>4</v>
      </c>
      <c r="L1598" s="8">
        <f t="shared" si="780"/>
        <v>1.0011764000000001</v>
      </c>
      <c r="M1598" s="121">
        <f t="shared" si="794"/>
        <v>1.0131006499999999</v>
      </c>
      <c r="N1598" s="121">
        <f t="shared" si="788"/>
        <v>1.3560009243950202</v>
      </c>
      <c r="O1598" s="114">
        <f t="shared" si="790"/>
        <v>1.35759612</v>
      </c>
      <c r="P1598" s="114">
        <f t="shared" si="772"/>
        <v>330.61050951999999</v>
      </c>
      <c r="Q1598" s="11">
        <f t="shared" si="785"/>
        <v>0</v>
      </c>
      <c r="R1598" s="30">
        <f t="shared" si="781"/>
        <v>0</v>
      </c>
      <c r="S1598" s="8">
        <f t="shared" si="773"/>
        <v>0</v>
      </c>
      <c r="T1598" s="123">
        <f t="shared" si="782"/>
        <v>8.5599999999999996E-2</v>
      </c>
      <c r="U1598" s="122">
        <f t="shared" si="789"/>
        <v>4</v>
      </c>
      <c r="V1598" s="122">
        <v>252</v>
      </c>
      <c r="W1598" s="121">
        <f t="shared" si="774"/>
        <v>1.0013045460000001</v>
      </c>
      <c r="X1598" s="114">
        <f t="shared" si="775"/>
        <v>0.43129661000000002</v>
      </c>
      <c r="Y1598" s="114">
        <f t="shared" si="776"/>
        <v>0</v>
      </c>
      <c r="Z1598" s="126" t="str">
        <f t="shared" si="786"/>
        <v>A+J=</v>
      </c>
      <c r="AA1598" s="119">
        <f t="shared" si="787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>
        <f t="shared" si="777"/>
        <v>45775</v>
      </c>
      <c r="B1599" s="114">
        <f t="shared" si="769"/>
        <v>331.04180613</v>
      </c>
      <c r="C1599" s="114">
        <f t="shared" si="783"/>
        <v>243.52641014</v>
      </c>
      <c r="D1599" s="115">
        <f t="shared" si="778"/>
        <v>7205.03</v>
      </c>
      <c r="E1599" s="116">
        <f t="shared" si="791"/>
        <v>7245.38</v>
      </c>
      <c r="F1599" s="117">
        <f t="shared" si="792"/>
        <v>45738</v>
      </c>
      <c r="G1599" s="118">
        <f t="shared" si="770"/>
        <v>5.6002542668107669E-3</v>
      </c>
      <c r="H1599" s="119">
        <f t="shared" si="784"/>
        <v>45797</v>
      </c>
      <c r="I1599" s="119">
        <f t="shared" si="771"/>
        <v>45797</v>
      </c>
      <c r="J1599" s="120">
        <f t="shared" si="779"/>
        <v>19</v>
      </c>
      <c r="K1599" s="120">
        <f t="shared" si="793"/>
        <v>4</v>
      </c>
      <c r="L1599" s="8">
        <f t="shared" si="780"/>
        <v>1.0011764000000001</v>
      </c>
      <c r="M1599" s="121">
        <f t="shared" si="794"/>
        <v>1.0131006499999999</v>
      </c>
      <c r="N1599" s="121">
        <f t="shared" si="788"/>
        <v>1.3560009243950202</v>
      </c>
      <c r="O1599" s="114">
        <f t="shared" si="790"/>
        <v>1.35759612</v>
      </c>
      <c r="P1599" s="114">
        <f t="shared" si="772"/>
        <v>330.61050951999999</v>
      </c>
      <c r="Q1599" s="11">
        <f t="shared" si="785"/>
        <v>0</v>
      </c>
      <c r="R1599" s="30">
        <f t="shared" si="781"/>
        <v>0</v>
      </c>
      <c r="S1599" s="8">
        <f t="shared" si="773"/>
        <v>0</v>
      </c>
      <c r="T1599" s="123">
        <f t="shared" si="782"/>
        <v>8.5599999999999996E-2</v>
      </c>
      <c r="U1599" s="122">
        <f t="shared" si="789"/>
        <v>4</v>
      </c>
      <c r="V1599" s="122">
        <v>252</v>
      </c>
      <c r="W1599" s="121">
        <f t="shared" si="774"/>
        <v>1.0013045460000001</v>
      </c>
      <c r="X1599" s="114">
        <f t="shared" si="775"/>
        <v>0.43129661000000002</v>
      </c>
      <c r="Y1599" s="114">
        <f t="shared" si="776"/>
        <v>0</v>
      </c>
      <c r="Z1599" s="126" t="str">
        <f t="shared" si="786"/>
        <v>A+J=</v>
      </c>
      <c r="AA1599" s="119">
        <f t="shared" si="787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>
        <f t="shared" si="777"/>
        <v>45776</v>
      </c>
      <c r="B1600" s="114">
        <f t="shared" si="769"/>
        <v>331.24706797000005</v>
      </c>
      <c r="C1600" s="114">
        <f t="shared" si="783"/>
        <v>243.52641014</v>
      </c>
      <c r="D1600" s="115">
        <f t="shared" si="778"/>
        <v>7205.03</v>
      </c>
      <c r="E1600" s="116">
        <f t="shared" si="791"/>
        <v>7245.38</v>
      </c>
      <c r="F1600" s="117">
        <f t="shared" si="792"/>
        <v>45738</v>
      </c>
      <c r="G1600" s="118">
        <f t="shared" si="770"/>
        <v>5.6002542668107669E-3</v>
      </c>
      <c r="H1600" s="119">
        <f t="shared" si="784"/>
        <v>45797</v>
      </c>
      <c r="I1600" s="119">
        <f t="shared" si="771"/>
        <v>45797</v>
      </c>
      <c r="J1600" s="120">
        <f t="shared" si="779"/>
        <v>19</v>
      </c>
      <c r="K1600" s="120">
        <f t="shared" si="793"/>
        <v>5</v>
      </c>
      <c r="L1600" s="8">
        <f t="shared" si="780"/>
        <v>1.0014707199999999</v>
      </c>
      <c r="M1600" s="121">
        <f t="shared" si="794"/>
        <v>1.0131006499999999</v>
      </c>
      <c r="N1600" s="121">
        <f t="shared" si="788"/>
        <v>1.3560009243950202</v>
      </c>
      <c r="O1600" s="114">
        <f t="shared" si="790"/>
        <v>1.3579952200000001</v>
      </c>
      <c r="P1600" s="114">
        <f t="shared" si="772"/>
        <v>330.70770091000003</v>
      </c>
      <c r="Q1600" s="11">
        <f t="shared" si="785"/>
        <v>0</v>
      </c>
      <c r="R1600" s="30">
        <f t="shared" si="781"/>
        <v>0</v>
      </c>
      <c r="S1600" s="8">
        <f t="shared" si="773"/>
        <v>0</v>
      </c>
      <c r="T1600" s="123">
        <f t="shared" si="782"/>
        <v>8.5599999999999996E-2</v>
      </c>
      <c r="U1600" s="122">
        <f t="shared" si="789"/>
        <v>5</v>
      </c>
      <c r="V1600" s="122">
        <v>252</v>
      </c>
      <c r="W1600" s="121">
        <f t="shared" si="774"/>
        <v>1.0016309480000001</v>
      </c>
      <c r="X1600" s="114">
        <f t="shared" si="775"/>
        <v>0.53936706000000001</v>
      </c>
      <c r="Y1600" s="114">
        <f t="shared" si="776"/>
        <v>0</v>
      </c>
      <c r="Z1600" s="126" t="str">
        <f t="shared" si="786"/>
        <v>A+J=</v>
      </c>
      <c r="AA1600" s="119">
        <f t="shared" si="787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>
        <f t="shared" si="777"/>
        <v>45777</v>
      </c>
      <c r="B1601" s="114">
        <f t="shared" si="769"/>
        <v>331.45245304000002</v>
      </c>
      <c r="C1601" s="114">
        <f t="shared" si="783"/>
        <v>243.52641014</v>
      </c>
      <c r="D1601" s="115">
        <f t="shared" si="778"/>
        <v>7205.03</v>
      </c>
      <c r="E1601" s="116">
        <f t="shared" si="791"/>
        <v>7245.38</v>
      </c>
      <c r="F1601" s="117">
        <f t="shared" si="792"/>
        <v>45738</v>
      </c>
      <c r="G1601" s="118">
        <f t="shared" si="770"/>
        <v>5.6002542668107669E-3</v>
      </c>
      <c r="H1601" s="119">
        <f t="shared" si="784"/>
        <v>45797</v>
      </c>
      <c r="I1601" s="119">
        <f t="shared" si="771"/>
        <v>45797</v>
      </c>
      <c r="J1601" s="120">
        <f t="shared" si="779"/>
        <v>19</v>
      </c>
      <c r="K1601" s="120">
        <f t="shared" si="793"/>
        <v>6</v>
      </c>
      <c r="L1601" s="8">
        <f t="shared" si="780"/>
        <v>1.00176512</v>
      </c>
      <c r="M1601" s="121">
        <f t="shared" si="794"/>
        <v>1.0131006499999999</v>
      </c>
      <c r="N1601" s="121">
        <f t="shared" si="788"/>
        <v>1.3560009243950202</v>
      </c>
      <c r="O1601" s="114">
        <f t="shared" si="790"/>
        <v>1.35839442</v>
      </c>
      <c r="P1601" s="114">
        <f t="shared" si="772"/>
        <v>330.80491665</v>
      </c>
      <c r="Q1601" s="11">
        <f t="shared" si="785"/>
        <v>0</v>
      </c>
      <c r="R1601" s="30">
        <f t="shared" si="781"/>
        <v>0</v>
      </c>
      <c r="S1601" s="8">
        <f t="shared" si="773"/>
        <v>0</v>
      </c>
      <c r="T1601" s="123">
        <f t="shared" si="782"/>
        <v>8.5599999999999996E-2</v>
      </c>
      <c r="U1601" s="122">
        <f t="shared" si="789"/>
        <v>6</v>
      </c>
      <c r="V1601" s="122">
        <v>252</v>
      </c>
      <c r="W1601" s="121">
        <f t="shared" si="774"/>
        <v>1.0019574570000001</v>
      </c>
      <c r="X1601" s="114">
        <f t="shared" si="775"/>
        <v>0.64753638999999996</v>
      </c>
      <c r="Y1601" s="114">
        <f t="shared" si="776"/>
        <v>0</v>
      </c>
      <c r="Z1601" s="126" t="str">
        <f t="shared" si="786"/>
        <v>A+J=</v>
      </c>
      <c r="AA1601" s="119">
        <f t="shared" si="787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>
        <f t="shared" si="777"/>
        <v>45778</v>
      </c>
      <c r="B1602" s="114">
        <f t="shared" si="769"/>
        <v>331.65796841000002</v>
      </c>
      <c r="C1602" s="114">
        <f t="shared" si="783"/>
        <v>243.52641014</v>
      </c>
      <c r="D1602" s="115">
        <f t="shared" si="778"/>
        <v>7205.03</v>
      </c>
      <c r="E1602" s="116">
        <f t="shared" si="791"/>
        <v>7245.38</v>
      </c>
      <c r="F1602" s="117">
        <f t="shared" si="792"/>
        <v>45738</v>
      </c>
      <c r="G1602" s="118">
        <f t="shared" si="770"/>
        <v>5.6002542668107669E-3</v>
      </c>
      <c r="H1602" s="119">
        <f t="shared" si="784"/>
        <v>45797</v>
      </c>
      <c r="I1602" s="119">
        <f t="shared" si="771"/>
        <v>45797</v>
      </c>
      <c r="J1602" s="120">
        <f t="shared" si="779"/>
        <v>19</v>
      </c>
      <c r="K1602" s="120">
        <f t="shared" si="793"/>
        <v>7</v>
      </c>
      <c r="L1602" s="8">
        <f t="shared" si="780"/>
        <v>1.0020596100000001</v>
      </c>
      <c r="M1602" s="121">
        <f t="shared" si="794"/>
        <v>1.0131006499999999</v>
      </c>
      <c r="N1602" s="121">
        <f t="shared" si="788"/>
        <v>1.3560009243950202</v>
      </c>
      <c r="O1602" s="114">
        <f t="shared" si="790"/>
        <v>1.35879375</v>
      </c>
      <c r="P1602" s="114">
        <f t="shared" si="772"/>
        <v>330.90216405000001</v>
      </c>
      <c r="Q1602" s="11">
        <f t="shared" si="785"/>
        <v>0</v>
      </c>
      <c r="R1602" s="30">
        <f t="shared" si="781"/>
        <v>0</v>
      </c>
      <c r="S1602" s="8">
        <f t="shared" si="773"/>
        <v>0</v>
      </c>
      <c r="T1602" s="123">
        <f t="shared" si="782"/>
        <v>8.5599999999999996E-2</v>
      </c>
      <c r="U1602" s="122">
        <f t="shared" si="789"/>
        <v>7</v>
      </c>
      <c r="V1602" s="122">
        <v>252</v>
      </c>
      <c r="W1602" s="121">
        <f t="shared" si="774"/>
        <v>1.0022840719999999</v>
      </c>
      <c r="X1602" s="114">
        <f t="shared" si="775"/>
        <v>0.75580435999999995</v>
      </c>
      <c r="Y1602" s="114">
        <f t="shared" si="776"/>
        <v>0</v>
      </c>
      <c r="Z1602" s="126" t="str">
        <f t="shared" si="786"/>
        <v>A+J=</v>
      </c>
      <c r="AA1602" s="119">
        <f t="shared" si="787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>
        <f t="shared" si="777"/>
        <v>45779</v>
      </c>
      <c r="B1603" s="114">
        <f t="shared" si="769"/>
        <v>331.65796841000002</v>
      </c>
      <c r="C1603" s="114">
        <f t="shared" si="783"/>
        <v>243.52641014</v>
      </c>
      <c r="D1603" s="115">
        <f t="shared" si="778"/>
        <v>7205.03</v>
      </c>
      <c r="E1603" s="116">
        <f t="shared" si="791"/>
        <v>7245.38</v>
      </c>
      <c r="F1603" s="117">
        <f t="shared" si="792"/>
        <v>45738</v>
      </c>
      <c r="G1603" s="118">
        <f t="shared" si="770"/>
        <v>5.6002542668107669E-3</v>
      </c>
      <c r="H1603" s="119">
        <f t="shared" si="784"/>
        <v>45797</v>
      </c>
      <c r="I1603" s="119">
        <f t="shared" si="771"/>
        <v>45797</v>
      </c>
      <c r="J1603" s="120">
        <f t="shared" si="779"/>
        <v>19</v>
      </c>
      <c r="K1603" s="120">
        <f t="shared" si="793"/>
        <v>7</v>
      </c>
      <c r="L1603" s="8">
        <f t="shared" si="780"/>
        <v>1.0020596100000001</v>
      </c>
      <c r="M1603" s="121">
        <f t="shared" si="794"/>
        <v>1.0131006499999999</v>
      </c>
      <c r="N1603" s="121">
        <f t="shared" si="788"/>
        <v>1.3560009243950202</v>
      </c>
      <c r="O1603" s="114">
        <f t="shared" si="790"/>
        <v>1.35879375</v>
      </c>
      <c r="P1603" s="114">
        <f t="shared" si="772"/>
        <v>330.90216405000001</v>
      </c>
      <c r="Q1603" s="11">
        <f t="shared" si="785"/>
        <v>0</v>
      </c>
      <c r="R1603" s="30">
        <f t="shared" si="781"/>
        <v>0</v>
      </c>
      <c r="S1603" s="8">
        <f t="shared" si="773"/>
        <v>0</v>
      </c>
      <c r="T1603" s="123">
        <f t="shared" si="782"/>
        <v>8.5599999999999996E-2</v>
      </c>
      <c r="U1603" s="122">
        <f t="shared" si="789"/>
        <v>7</v>
      </c>
      <c r="V1603" s="122">
        <v>252</v>
      </c>
      <c r="W1603" s="121">
        <f t="shared" si="774"/>
        <v>1.0022840719999999</v>
      </c>
      <c r="X1603" s="114">
        <f t="shared" si="775"/>
        <v>0.75580435999999995</v>
      </c>
      <c r="Y1603" s="114">
        <f t="shared" si="776"/>
        <v>0</v>
      </c>
      <c r="Z1603" s="126" t="str">
        <f t="shared" si="786"/>
        <v>A+J=</v>
      </c>
      <c r="AA1603" s="119">
        <f t="shared" si="787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>
        <f t="shared" si="777"/>
        <v>45780</v>
      </c>
      <c r="B1604" s="114">
        <f t="shared" si="769"/>
        <v>331.86361203000001</v>
      </c>
      <c r="C1604" s="114">
        <f t="shared" si="783"/>
        <v>243.52641014</v>
      </c>
      <c r="D1604" s="115">
        <f t="shared" si="778"/>
        <v>7205.03</v>
      </c>
      <c r="E1604" s="116">
        <f t="shared" si="791"/>
        <v>7245.38</v>
      </c>
      <c r="F1604" s="117">
        <f t="shared" si="792"/>
        <v>45738</v>
      </c>
      <c r="G1604" s="118">
        <f t="shared" si="770"/>
        <v>5.6002542668107669E-3</v>
      </c>
      <c r="H1604" s="119">
        <f t="shared" si="784"/>
        <v>45797</v>
      </c>
      <c r="I1604" s="119">
        <f t="shared" si="771"/>
        <v>45797</v>
      </c>
      <c r="J1604" s="120">
        <f t="shared" si="779"/>
        <v>19</v>
      </c>
      <c r="K1604" s="120">
        <f t="shared" si="793"/>
        <v>8</v>
      </c>
      <c r="L1604" s="8">
        <f t="shared" si="780"/>
        <v>1.0023541899999999</v>
      </c>
      <c r="M1604" s="121">
        <f t="shared" si="794"/>
        <v>1.0131006499999999</v>
      </c>
      <c r="N1604" s="121">
        <f t="shared" si="788"/>
        <v>1.3560009243950202</v>
      </c>
      <c r="O1604" s="114">
        <f t="shared" si="790"/>
        <v>1.3591932</v>
      </c>
      <c r="P1604" s="114">
        <f t="shared" si="772"/>
        <v>330.99944068000002</v>
      </c>
      <c r="Q1604" s="11">
        <f t="shared" si="785"/>
        <v>0</v>
      </c>
      <c r="R1604" s="30">
        <f t="shared" si="781"/>
        <v>0</v>
      </c>
      <c r="S1604" s="8">
        <f t="shared" si="773"/>
        <v>0</v>
      </c>
      <c r="T1604" s="123">
        <f t="shared" si="782"/>
        <v>8.5599999999999996E-2</v>
      </c>
      <c r="U1604" s="122">
        <f t="shared" si="789"/>
        <v>8</v>
      </c>
      <c r="V1604" s="122">
        <v>252</v>
      </c>
      <c r="W1604" s="121">
        <f t="shared" si="774"/>
        <v>1.002610794</v>
      </c>
      <c r="X1604" s="114">
        <f t="shared" si="775"/>
        <v>0.86417135</v>
      </c>
      <c r="Y1604" s="114">
        <f t="shared" si="776"/>
        <v>0</v>
      </c>
      <c r="Z1604" s="126" t="str">
        <f t="shared" si="786"/>
        <v>A+J=</v>
      </c>
      <c r="AA1604" s="119">
        <f t="shared" si="787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>
        <f t="shared" si="777"/>
        <v>45781</v>
      </c>
      <c r="B1605" s="114">
        <f t="shared" si="769"/>
        <v>331.86361203000001</v>
      </c>
      <c r="C1605" s="114">
        <f t="shared" si="783"/>
        <v>243.52641014</v>
      </c>
      <c r="D1605" s="115">
        <f t="shared" si="778"/>
        <v>7205.03</v>
      </c>
      <c r="E1605" s="116">
        <f t="shared" si="791"/>
        <v>7245.38</v>
      </c>
      <c r="F1605" s="117">
        <f t="shared" si="792"/>
        <v>45738</v>
      </c>
      <c r="G1605" s="118">
        <f t="shared" si="770"/>
        <v>5.6002542668107669E-3</v>
      </c>
      <c r="H1605" s="119">
        <f t="shared" si="784"/>
        <v>45797</v>
      </c>
      <c r="I1605" s="119">
        <f t="shared" si="771"/>
        <v>45797</v>
      </c>
      <c r="J1605" s="120">
        <f t="shared" si="779"/>
        <v>19</v>
      </c>
      <c r="K1605" s="120">
        <f t="shared" si="793"/>
        <v>8</v>
      </c>
      <c r="L1605" s="8">
        <f t="shared" si="780"/>
        <v>1.0023541899999999</v>
      </c>
      <c r="M1605" s="121">
        <f t="shared" si="794"/>
        <v>1.0131006499999999</v>
      </c>
      <c r="N1605" s="121">
        <f t="shared" si="788"/>
        <v>1.3560009243950202</v>
      </c>
      <c r="O1605" s="114">
        <f t="shared" si="790"/>
        <v>1.3591932</v>
      </c>
      <c r="P1605" s="114">
        <f t="shared" si="772"/>
        <v>330.99944068000002</v>
      </c>
      <c r="Q1605" s="11">
        <f t="shared" si="785"/>
        <v>0</v>
      </c>
      <c r="R1605" s="30">
        <f t="shared" si="781"/>
        <v>0</v>
      </c>
      <c r="S1605" s="8">
        <f t="shared" si="773"/>
        <v>0</v>
      </c>
      <c r="T1605" s="123">
        <f t="shared" si="782"/>
        <v>8.5599999999999996E-2</v>
      </c>
      <c r="U1605" s="122">
        <f t="shared" si="789"/>
        <v>8</v>
      </c>
      <c r="V1605" s="122">
        <v>252</v>
      </c>
      <c r="W1605" s="121">
        <f t="shared" si="774"/>
        <v>1.002610794</v>
      </c>
      <c r="X1605" s="114">
        <f t="shared" si="775"/>
        <v>0.86417135</v>
      </c>
      <c r="Y1605" s="114">
        <f t="shared" si="776"/>
        <v>0</v>
      </c>
      <c r="Z1605" s="126" t="str">
        <f t="shared" si="786"/>
        <v>A+J=</v>
      </c>
      <c r="AA1605" s="119">
        <f t="shared" si="787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>
        <f t="shared" si="777"/>
        <v>45782</v>
      </c>
      <c r="B1606" s="114">
        <f t="shared" si="769"/>
        <v>331.86361203000001</v>
      </c>
      <c r="C1606" s="114">
        <f t="shared" si="783"/>
        <v>243.52641014</v>
      </c>
      <c r="D1606" s="115">
        <f t="shared" si="778"/>
        <v>7205.03</v>
      </c>
      <c r="E1606" s="116">
        <f t="shared" si="791"/>
        <v>7245.38</v>
      </c>
      <c r="F1606" s="117">
        <f t="shared" si="792"/>
        <v>45738</v>
      </c>
      <c r="G1606" s="118">
        <f t="shared" si="770"/>
        <v>5.6002542668107669E-3</v>
      </c>
      <c r="H1606" s="119">
        <f t="shared" si="784"/>
        <v>45797</v>
      </c>
      <c r="I1606" s="119">
        <f t="shared" si="771"/>
        <v>45797</v>
      </c>
      <c r="J1606" s="120">
        <f t="shared" si="779"/>
        <v>19</v>
      </c>
      <c r="K1606" s="120">
        <f t="shared" si="793"/>
        <v>8</v>
      </c>
      <c r="L1606" s="8">
        <f t="shared" si="780"/>
        <v>1.0023541899999999</v>
      </c>
      <c r="M1606" s="121">
        <f t="shared" si="794"/>
        <v>1.0131006499999999</v>
      </c>
      <c r="N1606" s="121">
        <f t="shared" si="788"/>
        <v>1.3560009243950202</v>
      </c>
      <c r="O1606" s="114">
        <f t="shared" si="790"/>
        <v>1.3591932</v>
      </c>
      <c r="P1606" s="114">
        <f t="shared" si="772"/>
        <v>330.99944068000002</v>
      </c>
      <c r="Q1606" s="11">
        <f t="shared" si="785"/>
        <v>0</v>
      </c>
      <c r="R1606" s="30">
        <f t="shared" si="781"/>
        <v>0</v>
      </c>
      <c r="S1606" s="8">
        <f t="shared" si="773"/>
        <v>0</v>
      </c>
      <c r="T1606" s="123">
        <f t="shared" si="782"/>
        <v>8.5599999999999996E-2</v>
      </c>
      <c r="U1606" s="122">
        <f t="shared" si="789"/>
        <v>8</v>
      </c>
      <c r="V1606" s="122">
        <v>252</v>
      </c>
      <c r="W1606" s="121">
        <f t="shared" si="774"/>
        <v>1.002610794</v>
      </c>
      <c r="X1606" s="114">
        <f t="shared" si="775"/>
        <v>0.86417135</v>
      </c>
      <c r="Y1606" s="114">
        <f t="shared" si="776"/>
        <v>0</v>
      </c>
      <c r="Z1606" s="126" t="str">
        <f t="shared" si="786"/>
        <v>A+J=</v>
      </c>
      <c r="AA1606" s="119">
        <f t="shared" si="787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>
        <f t="shared" si="777"/>
        <v>45783</v>
      </c>
      <c r="B1607" s="114">
        <f t="shared" si="769"/>
        <v>332.06938116000003</v>
      </c>
      <c r="C1607" s="114">
        <f t="shared" si="783"/>
        <v>243.52641014</v>
      </c>
      <c r="D1607" s="115">
        <f t="shared" si="778"/>
        <v>7205.03</v>
      </c>
      <c r="E1607" s="116">
        <f t="shared" si="791"/>
        <v>7245.38</v>
      </c>
      <c r="F1607" s="117">
        <f t="shared" si="792"/>
        <v>45738</v>
      </c>
      <c r="G1607" s="118">
        <f t="shared" si="770"/>
        <v>5.6002542668107669E-3</v>
      </c>
      <c r="H1607" s="119">
        <f t="shared" si="784"/>
        <v>45797</v>
      </c>
      <c r="I1607" s="119">
        <f t="shared" si="771"/>
        <v>45797</v>
      </c>
      <c r="J1607" s="120">
        <f t="shared" si="779"/>
        <v>19</v>
      </c>
      <c r="K1607" s="120">
        <f t="shared" si="793"/>
        <v>9</v>
      </c>
      <c r="L1607" s="8">
        <f t="shared" si="780"/>
        <v>1.0026488499999999</v>
      </c>
      <c r="M1607" s="121">
        <f t="shared" si="794"/>
        <v>1.0131006499999999</v>
      </c>
      <c r="N1607" s="121">
        <f t="shared" si="788"/>
        <v>1.3560009243950202</v>
      </c>
      <c r="O1607" s="114">
        <f t="shared" si="790"/>
        <v>1.35959276</v>
      </c>
      <c r="P1607" s="114">
        <f t="shared" si="772"/>
        <v>331.09674409000002</v>
      </c>
      <c r="Q1607" s="11">
        <f t="shared" si="785"/>
        <v>0</v>
      </c>
      <c r="R1607" s="30">
        <f t="shared" si="781"/>
        <v>0</v>
      </c>
      <c r="S1607" s="8">
        <f t="shared" si="773"/>
        <v>0</v>
      </c>
      <c r="T1607" s="123">
        <f t="shared" si="782"/>
        <v>8.5599999999999996E-2</v>
      </c>
      <c r="U1607" s="122">
        <f t="shared" si="789"/>
        <v>9</v>
      </c>
      <c r="V1607" s="122">
        <v>252</v>
      </c>
      <c r="W1607" s="121">
        <f t="shared" si="774"/>
        <v>1.0029376219999999</v>
      </c>
      <c r="X1607" s="114">
        <f t="shared" si="775"/>
        <v>0.97263706999999999</v>
      </c>
      <c r="Y1607" s="114">
        <f t="shared" si="776"/>
        <v>0</v>
      </c>
      <c r="Z1607" s="126" t="str">
        <f t="shared" si="786"/>
        <v>A+J=</v>
      </c>
      <c r="AA1607" s="119">
        <f t="shared" si="787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>
        <f t="shared" si="777"/>
        <v>45784</v>
      </c>
      <c r="B1608" s="114">
        <f t="shared" si="769"/>
        <v>332.27527834</v>
      </c>
      <c r="C1608" s="114">
        <f t="shared" si="783"/>
        <v>243.52641014</v>
      </c>
      <c r="D1608" s="115">
        <f t="shared" si="778"/>
        <v>7205.03</v>
      </c>
      <c r="E1608" s="116">
        <f t="shared" si="791"/>
        <v>7245.38</v>
      </c>
      <c r="F1608" s="117">
        <f t="shared" si="792"/>
        <v>45738</v>
      </c>
      <c r="G1608" s="118">
        <f t="shared" si="770"/>
        <v>5.6002542668107669E-3</v>
      </c>
      <c r="H1608" s="119">
        <f t="shared" si="784"/>
        <v>45797</v>
      </c>
      <c r="I1608" s="119">
        <f t="shared" si="771"/>
        <v>45797</v>
      </c>
      <c r="J1608" s="120">
        <f t="shared" si="779"/>
        <v>19</v>
      </c>
      <c r="K1608" s="120">
        <f t="shared" si="793"/>
        <v>10</v>
      </c>
      <c r="L1608" s="8">
        <f t="shared" si="780"/>
        <v>1.0029436</v>
      </c>
      <c r="M1608" s="121">
        <f t="shared" si="794"/>
        <v>1.0131006499999999</v>
      </c>
      <c r="N1608" s="121">
        <f t="shared" si="788"/>
        <v>1.3560009243950202</v>
      </c>
      <c r="O1608" s="114">
        <f t="shared" si="790"/>
        <v>1.3599924400000001</v>
      </c>
      <c r="P1608" s="114">
        <f t="shared" si="772"/>
        <v>331.19407673000001</v>
      </c>
      <c r="Q1608" s="11">
        <f t="shared" si="785"/>
        <v>0</v>
      </c>
      <c r="R1608" s="30">
        <f t="shared" si="781"/>
        <v>0</v>
      </c>
      <c r="S1608" s="8">
        <f t="shared" si="773"/>
        <v>0</v>
      </c>
      <c r="T1608" s="123">
        <f t="shared" si="782"/>
        <v>8.5599999999999996E-2</v>
      </c>
      <c r="U1608" s="122">
        <f t="shared" si="789"/>
        <v>10</v>
      </c>
      <c r="V1608" s="122">
        <v>252</v>
      </c>
      <c r="W1608" s="121">
        <f t="shared" si="774"/>
        <v>1.003264556</v>
      </c>
      <c r="X1608" s="114">
        <f t="shared" si="775"/>
        <v>1.0812016099999999</v>
      </c>
      <c r="Y1608" s="114">
        <f t="shared" si="776"/>
        <v>0</v>
      </c>
      <c r="Z1608" s="126" t="str">
        <f t="shared" si="786"/>
        <v>A+J=</v>
      </c>
      <c r="AA1608" s="119">
        <f t="shared" si="787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>
        <f t="shared" si="777"/>
        <v>45785</v>
      </c>
      <c r="B1609" s="114">
        <f t="shared" si="769"/>
        <v>332.48130179999998</v>
      </c>
      <c r="C1609" s="114">
        <f t="shared" si="783"/>
        <v>243.52641014</v>
      </c>
      <c r="D1609" s="115">
        <f t="shared" si="778"/>
        <v>7205.03</v>
      </c>
      <c r="E1609" s="116">
        <f t="shared" si="791"/>
        <v>7245.38</v>
      </c>
      <c r="F1609" s="117">
        <f t="shared" si="792"/>
        <v>45738</v>
      </c>
      <c r="G1609" s="118">
        <f t="shared" si="770"/>
        <v>5.6002542668107669E-3</v>
      </c>
      <c r="H1609" s="119">
        <f t="shared" si="784"/>
        <v>45797</v>
      </c>
      <c r="I1609" s="119">
        <f t="shared" si="771"/>
        <v>45797</v>
      </c>
      <c r="J1609" s="120">
        <f t="shared" si="779"/>
        <v>19</v>
      </c>
      <c r="K1609" s="120">
        <f t="shared" si="793"/>
        <v>11</v>
      </c>
      <c r="L1609" s="8">
        <f t="shared" si="780"/>
        <v>1.0032384299999999</v>
      </c>
      <c r="M1609" s="121">
        <f t="shared" si="794"/>
        <v>1.0131006499999999</v>
      </c>
      <c r="N1609" s="121">
        <f t="shared" si="788"/>
        <v>1.3560009243950202</v>
      </c>
      <c r="O1609" s="114">
        <f t="shared" si="790"/>
        <v>1.36039223</v>
      </c>
      <c r="P1609" s="114">
        <f t="shared" si="772"/>
        <v>331.29143614999998</v>
      </c>
      <c r="Q1609" s="11">
        <f t="shared" si="785"/>
        <v>0</v>
      </c>
      <c r="R1609" s="30">
        <f t="shared" si="781"/>
        <v>0</v>
      </c>
      <c r="S1609" s="8">
        <f t="shared" si="773"/>
        <v>0</v>
      </c>
      <c r="T1609" s="123">
        <f t="shared" si="782"/>
        <v>8.5599999999999996E-2</v>
      </c>
      <c r="U1609" s="122">
        <f t="shared" si="789"/>
        <v>11</v>
      </c>
      <c r="V1609" s="122">
        <v>252</v>
      </c>
      <c r="W1609" s="121">
        <f t="shared" si="774"/>
        <v>1.0035915980000001</v>
      </c>
      <c r="X1609" s="114">
        <f t="shared" si="775"/>
        <v>1.18986565</v>
      </c>
      <c r="Y1609" s="114">
        <f t="shared" si="776"/>
        <v>0</v>
      </c>
      <c r="Z1609" s="126" t="str">
        <f t="shared" si="786"/>
        <v>A+J=</v>
      </c>
      <c r="AA1609" s="119">
        <f t="shared" si="787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>
        <f t="shared" si="777"/>
        <v>45786</v>
      </c>
      <c r="B1610" s="114">
        <f t="shared" ref="B1610:B1673" si="795">(P1610+X1610)</f>
        <v>332.68745798000003</v>
      </c>
      <c r="C1610" s="114">
        <f t="shared" si="783"/>
        <v>243.52641014</v>
      </c>
      <c r="D1610" s="115">
        <f t="shared" si="778"/>
        <v>7205.03</v>
      </c>
      <c r="E1610" s="116">
        <f t="shared" si="791"/>
        <v>7245.38</v>
      </c>
      <c r="F1610" s="117">
        <f t="shared" si="792"/>
        <v>45738</v>
      </c>
      <c r="G1610" s="118">
        <f t="shared" ref="G1610:G1673" si="796">(E1610/D1610)-1</f>
        <v>5.6002542668107669E-3</v>
      </c>
      <c r="H1610" s="119">
        <f t="shared" si="784"/>
        <v>45797</v>
      </c>
      <c r="I1610" s="119">
        <f t="shared" ref="I1610:I1673" si="797">IF(A1610&gt;I1609,H1610,I1609)</f>
        <v>45797</v>
      </c>
      <c r="J1610" s="120">
        <f t="shared" si="779"/>
        <v>19</v>
      </c>
      <c r="K1610" s="120">
        <f t="shared" si="793"/>
        <v>12</v>
      </c>
      <c r="L1610" s="8">
        <f t="shared" si="780"/>
        <v>1.00353336</v>
      </c>
      <c r="M1610" s="121">
        <f t="shared" si="794"/>
        <v>1.0131006499999999</v>
      </c>
      <c r="N1610" s="121">
        <f t="shared" si="788"/>
        <v>1.3560009243950202</v>
      </c>
      <c r="O1610" s="114">
        <f t="shared" si="790"/>
        <v>1.3607921599999999</v>
      </c>
      <c r="P1610" s="114">
        <f t="shared" ref="P1610:P1673" si="798">TRUNC(C1610*O1610,8)</f>
        <v>331.38882967000001</v>
      </c>
      <c r="Q1610" s="11">
        <f t="shared" si="785"/>
        <v>0</v>
      </c>
      <c r="R1610" s="30">
        <f t="shared" si="781"/>
        <v>0</v>
      </c>
      <c r="S1610" s="8">
        <f t="shared" ref="S1610:S1673" si="799">IF(R1610&gt;0,TRUNC(R1610*P1610,8),0)</f>
        <v>0</v>
      </c>
      <c r="T1610" s="123">
        <f t="shared" si="782"/>
        <v>8.5599999999999996E-2</v>
      </c>
      <c r="U1610" s="122">
        <f t="shared" si="789"/>
        <v>12</v>
      </c>
      <c r="V1610" s="122">
        <v>252</v>
      </c>
      <c r="W1610" s="121">
        <f t="shared" ref="W1610:W1673" si="800">ROUND((1+T1610)^TRUNC((U1610/V1610),9),9)</f>
        <v>1.003918745</v>
      </c>
      <c r="X1610" s="114">
        <f t="shared" ref="X1610:X1673" si="801">TRUNC((P1610*(W1610-1)),8)</f>
        <v>1.29862831</v>
      </c>
      <c r="Y1610" s="114">
        <f t="shared" ref="Y1610:Y1673" si="802">IF(Q1610&gt;0,S1610+X1610,0)</f>
        <v>0</v>
      </c>
      <c r="Z1610" s="126" t="str">
        <f t="shared" si="786"/>
        <v>A+J=</v>
      </c>
      <c r="AA1610" s="119">
        <f t="shared" si="787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>
        <f t="shared" ref="A1611:A1674" si="803">(A1610+1)</f>
        <v>45787</v>
      </c>
      <c r="B1611" s="114">
        <f t="shared" si="795"/>
        <v>332.89373814000004</v>
      </c>
      <c r="C1611" s="114">
        <f t="shared" si="783"/>
        <v>243.52641014</v>
      </c>
      <c r="D1611" s="115">
        <f t="shared" ref="D1611:D1674" si="804">IF(E1611=E1610,D1610,E1610)</f>
        <v>7205.03</v>
      </c>
      <c r="E1611" s="116">
        <f t="shared" si="791"/>
        <v>7245.38</v>
      </c>
      <c r="F1611" s="117">
        <f t="shared" si="792"/>
        <v>45738</v>
      </c>
      <c r="G1611" s="118">
        <f t="shared" si="796"/>
        <v>5.6002542668107669E-3</v>
      </c>
      <c r="H1611" s="119">
        <f t="shared" si="784"/>
        <v>45797</v>
      </c>
      <c r="I1611" s="119">
        <f t="shared" si="797"/>
        <v>45797</v>
      </c>
      <c r="J1611" s="120">
        <f t="shared" ref="J1611:J1674" si="805">IF(I1611=I1610,J1610,NETWORKDAYS(I1610,I1611,$AD$176:$AD$502)-1)</f>
        <v>19</v>
      </c>
      <c r="K1611" s="120">
        <f t="shared" si="793"/>
        <v>13</v>
      </c>
      <c r="L1611" s="8">
        <f t="shared" ref="L1611:L1674" si="806">IF(E1611&lt;D1611,1,TRUNC((E1611/D1611)^TRUNC((K1611/J1611),9),8))</f>
        <v>1.0038283699999999</v>
      </c>
      <c r="M1611" s="121">
        <f t="shared" si="794"/>
        <v>1.0131006499999999</v>
      </c>
      <c r="N1611" s="121">
        <f t="shared" si="788"/>
        <v>1.3560009243950202</v>
      </c>
      <c r="O1611" s="114">
        <f t="shared" si="790"/>
        <v>1.3611921899999999</v>
      </c>
      <c r="P1611" s="114">
        <f t="shared" si="798"/>
        <v>331.48624754000002</v>
      </c>
      <c r="Q1611" s="11">
        <f t="shared" si="785"/>
        <v>0</v>
      </c>
      <c r="R1611" s="30">
        <f t="shared" ref="R1611:R1674" si="807">IF(Q1611&gt;0,VLOOKUP($A1611,$AD$10:$AI$170,6),0)</f>
        <v>0</v>
      </c>
      <c r="S1611" s="8">
        <f t="shared" si="799"/>
        <v>0</v>
      </c>
      <c r="T1611" s="123">
        <f t="shared" ref="T1611:T1674" si="808">(T1610)</f>
        <v>8.5599999999999996E-2</v>
      </c>
      <c r="U1611" s="122">
        <f t="shared" si="789"/>
        <v>13</v>
      </c>
      <c r="V1611" s="122">
        <v>252</v>
      </c>
      <c r="W1611" s="121">
        <f t="shared" si="800"/>
        <v>1.004246</v>
      </c>
      <c r="X1611" s="114">
        <f t="shared" si="801"/>
        <v>1.4074906</v>
      </c>
      <c r="Y1611" s="114">
        <f t="shared" si="802"/>
        <v>0</v>
      </c>
      <c r="Z1611" s="126" t="str">
        <f t="shared" si="786"/>
        <v>A+J=</v>
      </c>
      <c r="AA1611" s="119">
        <f t="shared" si="787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>
        <f t="shared" si="803"/>
        <v>45788</v>
      </c>
      <c r="B1612" s="114">
        <f t="shared" si="795"/>
        <v>332.89373814000004</v>
      </c>
      <c r="C1612" s="114">
        <f t="shared" ref="C1612:C1675" si="809">TRUNC(IF(Q1611&gt;0,VLOOKUP(A1611,$AD$12:$AE$170,2),C1611),8)</f>
        <v>243.52641014</v>
      </c>
      <c r="D1612" s="115">
        <f t="shared" si="804"/>
        <v>7205.03</v>
      </c>
      <c r="E1612" s="116">
        <f t="shared" si="791"/>
        <v>7245.38</v>
      </c>
      <c r="F1612" s="117">
        <f t="shared" si="792"/>
        <v>45738</v>
      </c>
      <c r="G1612" s="118">
        <f t="shared" si="796"/>
        <v>5.6002542668107669E-3</v>
      </c>
      <c r="H1612" s="119">
        <f t="shared" ref="H1612:H1675" si="810">IF(DAY(A1612)=H$9,VLOOKUP(A1612,AH$118:AN$450,4),H1611)</f>
        <v>45797</v>
      </c>
      <c r="I1612" s="119">
        <f t="shared" si="797"/>
        <v>45797</v>
      </c>
      <c r="J1612" s="120">
        <f t="shared" si="805"/>
        <v>19</v>
      </c>
      <c r="K1612" s="120">
        <f t="shared" si="793"/>
        <v>13</v>
      </c>
      <c r="L1612" s="8">
        <f t="shared" si="806"/>
        <v>1.0038283699999999</v>
      </c>
      <c r="M1612" s="121">
        <f t="shared" si="794"/>
        <v>1.0131006499999999</v>
      </c>
      <c r="N1612" s="121">
        <f t="shared" si="788"/>
        <v>1.3560009243950202</v>
      </c>
      <c r="O1612" s="114">
        <f t="shared" si="790"/>
        <v>1.3611921899999999</v>
      </c>
      <c r="P1612" s="114">
        <f t="shared" si="798"/>
        <v>331.48624754000002</v>
      </c>
      <c r="Q1612" s="11">
        <f t="shared" ref="Q1612:Q1675" si="811">IF(VLOOKUP(A1612,AD$10:AK$170,8)=VLOOKUP(A1611,AD$10:AK$170,8),0,VLOOKUP(A1612,AD$10:AK$170,8))</f>
        <v>0</v>
      </c>
      <c r="R1612" s="30">
        <f t="shared" si="807"/>
        <v>0</v>
      </c>
      <c r="S1612" s="8">
        <f t="shared" si="799"/>
        <v>0</v>
      </c>
      <c r="T1612" s="123">
        <f t="shared" si="808"/>
        <v>8.5599999999999996E-2</v>
      </c>
      <c r="U1612" s="122">
        <f t="shared" si="789"/>
        <v>13</v>
      </c>
      <c r="V1612" s="122">
        <v>252</v>
      </c>
      <c r="W1612" s="121">
        <f t="shared" si="800"/>
        <v>1.004246</v>
      </c>
      <c r="X1612" s="114">
        <f t="shared" si="801"/>
        <v>1.4074906</v>
      </c>
      <c r="Y1612" s="114">
        <f t="shared" si="802"/>
        <v>0</v>
      </c>
      <c r="Z1612" s="126" t="str">
        <f t="shared" ref="Z1612:Z1675" si="812">IF($Q1611&gt;0,VLOOKUP($A1611,$AD$10:$AM$170,9),Z1611)</f>
        <v>A+J=</v>
      </c>
      <c r="AA1612" s="119">
        <f t="shared" ref="AA1612:AA1675" si="813">IF($Q1611&gt;0,VLOOKUP($A1611,$AD$10:$AM$170,10),AA1611)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>
        <f t="shared" si="803"/>
        <v>45789</v>
      </c>
      <c r="B1613" s="114">
        <f t="shared" si="795"/>
        <v>332.89373814000004</v>
      </c>
      <c r="C1613" s="114">
        <f t="shared" si="809"/>
        <v>243.52641014</v>
      </c>
      <c r="D1613" s="115">
        <f t="shared" si="804"/>
        <v>7205.03</v>
      </c>
      <c r="E1613" s="116">
        <f t="shared" si="791"/>
        <v>7245.38</v>
      </c>
      <c r="F1613" s="117">
        <f t="shared" si="792"/>
        <v>45738</v>
      </c>
      <c r="G1613" s="118">
        <f t="shared" si="796"/>
        <v>5.6002542668107669E-3</v>
      </c>
      <c r="H1613" s="119">
        <f t="shared" si="810"/>
        <v>45797</v>
      </c>
      <c r="I1613" s="119">
        <f t="shared" si="797"/>
        <v>45797</v>
      </c>
      <c r="J1613" s="120">
        <f t="shared" si="805"/>
        <v>19</v>
      </c>
      <c r="K1613" s="120">
        <f t="shared" si="793"/>
        <v>13</v>
      </c>
      <c r="L1613" s="8">
        <f t="shared" si="806"/>
        <v>1.0038283699999999</v>
      </c>
      <c r="M1613" s="121">
        <f t="shared" si="794"/>
        <v>1.0131006499999999</v>
      </c>
      <c r="N1613" s="121">
        <f t="shared" si="788"/>
        <v>1.3560009243950202</v>
      </c>
      <c r="O1613" s="114">
        <f t="shared" si="790"/>
        <v>1.3611921899999999</v>
      </c>
      <c r="P1613" s="114">
        <f t="shared" si="798"/>
        <v>331.48624754000002</v>
      </c>
      <c r="Q1613" s="11">
        <f t="shared" si="811"/>
        <v>0</v>
      </c>
      <c r="R1613" s="30">
        <f t="shared" si="807"/>
        <v>0</v>
      </c>
      <c r="S1613" s="8">
        <f t="shared" si="799"/>
        <v>0</v>
      </c>
      <c r="T1613" s="123">
        <f t="shared" si="808"/>
        <v>8.5599999999999996E-2</v>
      </c>
      <c r="U1613" s="122">
        <f t="shared" si="789"/>
        <v>13</v>
      </c>
      <c r="V1613" s="122">
        <v>252</v>
      </c>
      <c r="W1613" s="121">
        <f t="shared" si="800"/>
        <v>1.004246</v>
      </c>
      <c r="X1613" s="114">
        <f t="shared" si="801"/>
        <v>1.4074906</v>
      </c>
      <c r="Y1613" s="114">
        <f t="shared" si="802"/>
        <v>0</v>
      </c>
      <c r="Z1613" s="126" t="str">
        <f t="shared" si="812"/>
        <v>A+J=</v>
      </c>
      <c r="AA1613" s="119">
        <f t="shared" si="813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>
        <f t="shared" si="803"/>
        <v>45790</v>
      </c>
      <c r="B1614" s="114">
        <f t="shared" si="795"/>
        <v>333.10014411000003</v>
      </c>
      <c r="C1614" s="114">
        <f t="shared" si="809"/>
        <v>243.52641014</v>
      </c>
      <c r="D1614" s="115">
        <f t="shared" si="804"/>
        <v>7205.03</v>
      </c>
      <c r="E1614" s="116">
        <f t="shared" si="791"/>
        <v>7245.38</v>
      </c>
      <c r="F1614" s="117">
        <f t="shared" si="792"/>
        <v>45738</v>
      </c>
      <c r="G1614" s="118">
        <f t="shared" si="796"/>
        <v>5.6002542668107669E-3</v>
      </c>
      <c r="H1614" s="119">
        <f t="shared" si="810"/>
        <v>45797</v>
      </c>
      <c r="I1614" s="119">
        <f t="shared" si="797"/>
        <v>45797</v>
      </c>
      <c r="J1614" s="120">
        <f t="shared" si="805"/>
        <v>19</v>
      </c>
      <c r="K1614" s="120">
        <f t="shared" si="793"/>
        <v>14</v>
      </c>
      <c r="L1614" s="8">
        <f t="shared" si="806"/>
        <v>1.00412346</v>
      </c>
      <c r="M1614" s="121">
        <f t="shared" si="794"/>
        <v>1.0131006499999999</v>
      </c>
      <c r="N1614" s="121">
        <f t="shared" si="788"/>
        <v>1.3560009243950202</v>
      </c>
      <c r="O1614" s="114">
        <f t="shared" si="790"/>
        <v>1.3615923299999999</v>
      </c>
      <c r="P1614" s="114">
        <f t="shared" si="798"/>
        <v>331.58369219000002</v>
      </c>
      <c r="Q1614" s="11">
        <f t="shared" si="811"/>
        <v>0</v>
      </c>
      <c r="R1614" s="30">
        <f t="shared" si="807"/>
        <v>0</v>
      </c>
      <c r="S1614" s="8">
        <f t="shared" si="799"/>
        <v>0</v>
      </c>
      <c r="T1614" s="123">
        <f t="shared" si="808"/>
        <v>8.5599999999999996E-2</v>
      </c>
      <c r="U1614" s="122">
        <f t="shared" si="789"/>
        <v>14</v>
      </c>
      <c r="V1614" s="122">
        <v>252</v>
      </c>
      <c r="W1614" s="121">
        <f t="shared" si="800"/>
        <v>1.0045733610000001</v>
      </c>
      <c r="X1614" s="114">
        <f t="shared" si="801"/>
        <v>1.51645192</v>
      </c>
      <c r="Y1614" s="114">
        <f t="shared" si="802"/>
        <v>0</v>
      </c>
      <c r="Z1614" s="126" t="str">
        <f t="shared" si="812"/>
        <v>A+J=</v>
      </c>
      <c r="AA1614" s="119">
        <f t="shared" si="813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>
        <f t="shared" si="803"/>
        <v>45791</v>
      </c>
      <c r="B1615" s="114">
        <f t="shared" si="795"/>
        <v>333.30668365000002</v>
      </c>
      <c r="C1615" s="114">
        <f t="shared" si="809"/>
        <v>243.52641014</v>
      </c>
      <c r="D1615" s="115">
        <f t="shared" si="804"/>
        <v>7205.03</v>
      </c>
      <c r="E1615" s="116">
        <f t="shared" si="791"/>
        <v>7245.38</v>
      </c>
      <c r="F1615" s="117">
        <f t="shared" si="792"/>
        <v>45738</v>
      </c>
      <c r="G1615" s="118">
        <f t="shared" si="796"/>
        <v>5.6002542668107669E-3</v>
      </c>
      <c r="H1615" s="119">
        <f t="shared" si="810"/>
        <v>45797</v>
      </c>
      <c r="I1615" s="119">
        <f t="shared" si="797"/>
        <v>45797</v>
      </c>
      <c r="J1615" s="120">
        <f t="shared" si="805"/>
        <v>19</v>
      </c>
      <c r="K1615" s="120">
        <f t="shared" si="793"/>
        <v>15</v>
      </c>
      <c r="L1615" s="8">
        <f t="shared" si="806"/>
        <v>1.0044186500000001</v>
      </c>
      <c r="M1615" s="121">
        <f t="shared" si="794"/>
        <v>1.0131006499999999</v>
      </c>
      <c r="N1615" s="121">
        <f t="shared" si="788"/>
        <v>1.3560009243950202</v>
      </c>
      <c r="O1615" s="114">
        <f t="shared" si="790"/>
        <v>1.3619926099999999</v>
      </c>
      <c r="P1615" s="114">
        <f t="shared" si="798"/>
        <v>331.68117095000002</v>
      </c>
      <c r="Q1615" s="11">
        <f t="shared" si="811"/>
        <v>0</v>
      </c>
      <c r="R1615" s="30">
        <f t="shared" si="807"/>
        <v>0</v>
      </c>
      <c r="S1615" s="8">
        <f t="shared" si="799"/>
        <v>0</v>
      </c>
      <c r="T1615" s="123">
        <f t="shared" si="808"/>
        <v>8.5599999999999996E-2</v>
      </c>
      <c r="U1615" s="122">
        <f t="shared" si="789"/>
        <v>15</v>
      </c>
      <c r="V1615" s="122">
        <v>252</v>
      </c>
      <c r="W1615" s="121">
        <f t="shared" si="800"/>
        <v>1.0049008290000001</v>
      </c>
      <c r="X1615" s="114">
        <f t="shared" si="801"/>
        <v>1.6255127</v>
      </c>
      <c r="Y1615" s="114">
        <f t="shared" si="802"/>
        <v>0</v>
      </c>
      <c r="Z1615" s="126" t="str">
        <f t="shared" si="812"/>
        <v>A+J=</v>
      </c>
      <c r="AA1615" s="119">
        <f t="shared" si="813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>
        <f t="shared" si="803"/>
        <v>45792</v>
      </c>
      <c r="B1616" s="114">
        <f t="shared" si="795"/>
        <v>333.51334910000003</v>
      </c>
      <c r="C1616" s="114">
        <f t="shared" si="809"/>
        <v>243.52641014</v>
      </c>
      <c r="D1616" s="115">
        <f t="shared" si="804"/>
        <v>7205.03</v>
      </c>
      <c r="E1616" s="116">
        <f t="shared" si="791"/>
        <v>7245.38</v>
      </c>
      <c r="F1616" s="117">
        <f t="shared" si="792"/>
        <v>45738</v>
      </c>
      <c r="G1616" s="118">
        <f t="shared" si="796"/>
        <v>5.6002542668107669E-3</v>
      </c>
      <c r="H1616" s="119">
        <f t="shared" si="810"/>
        <v>45797</v>
      </c>
      <c r="I1616" s="119">
        <f t="shared" si="797"/>
        <v>45797</v>
      </c>
      <c r="J1616" s="120">
        <f t="shared" si="805"/>
        <v>19</v>
      </c>
      <c r="K1616" s="120">
        <f t="shared" si="793"/>
        <v>16</v>
      </c>
      <c r="L1616" s="8">
        <f t="shared" si="806"/>
        <v>1.0047139199999999</v>
      </c>
      <c r="M1616" s="121">
        <f t="shared" si="794"/>
        <v>1.0131006499999999</v>
      </c>
      <c r="N1616" s="121">
        <f t="shared" si="788"/>
        <v>1.3560009243950202</v>
      </c>
      <c r="O1616" s="114">
        <f t="shared" si="790"/>
        <v>1.362393</v>
      </c>
      <c r="P1616" s="114">
        <f t="shared" si="798"/>
        <v>331.77867648</v>
      </c>
      <c r="Q1616" s="11">
        <f t="shared" si="811"/>
        <v>0</v>
      </c>
      <c r="R1616" s="30">
        <f t="shared" si="807"/>
        <v>0</v>
      </c>
      <c r="S1616" s="8">
        <f t="shared" si="799"/>
        <v>0</v>
      </c>
      <c r="T1616" s="123">
        <f t="shared" si="808"/>
        <v>8.5599999999999996E-2</v>
      </c>
      <c r="U1616" s="122">
        <f t="shared" si="789"/>
        <v>16</v>
      </c>
      <c r="V1616" s="122">
        <v>252</v>
      </c>
      <c r="W1616" s="121">
        <f t="shared" si="800"/>
        <v>1.005228403</v>
      </c>
      <c r="X1616" s="114">
        <f t="shared" si="801"/>
        <v>1.73467262</v>
      </c>
      <c r="Y1616" s="114">
        <f t="shared" si="802"/>
        <v>0</v>
      </c>
      <c r="Z1616" s="126" t="str">
        <f t="shared" si="812"/>
        <v>A+J=</v>
      </c>
      <c r="AA1616" s="119">
        <f t="shared" si="813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>
        <f t="shared" si="803"/>
        <v>45793</v>
      </c>
      <c r="B1617" s="114">
        <f t="shared" si="795"/>
        <v>333.72013878999996</v>
      </c>
      <c r="C1617" s="114">
        <f t="shared" si="809"/>
        <v>243.52641014</v>
      </c>
      <c r="D1617" s="115">
        <f t="shared" si="804"/>
        <v>7205.03</v>
      </c>
      <c r="E1617" s="116">
        <f t="shared" si="791"/>
        <v>7245.38</v>
      </c>
      <c r="F1617" s="117">
        <f t="shared" si="792"/>
        <v>45738</v>
      </c>
      <c r="G1617" s="118">
        <f t="shared" si="796"/>
        <v>5.6002542668107669E-3</v>
      </c>
      <c r="H1617" s="119">
        <f t="shared" si="810"/>
        <v>45797</v>
      </c>
      <c r="I1617" s="119">
        <f t="shared" si="797"/>
        <v>45797</v>
      </c>
      <c r="J1617" s="120">
        <f t="shared" si="805"/>
        <v>19</v>
      </c>
      <c r="K1617" s="120">
        <f t="shared" si="793"/>
        <v>17</v>
      </c>
      <c r="L1617" s="8">
        <f t="shared" si="806"/>
        <v>1.00500927</v>
      </c>
      <c r="M1617" s="121">
        <f t="shared" si="794"/>
        <v>1.0131006499999999</v>
      </c>
      <c r="N1617" s="121">
        <f t="shared" si="788"/>
        <v>1.3560009243950202</v>
      </c>
      <c r="O1617" s="114">
        <f t="shared" si="790"/>
        <v>1.3627934900000001</v>
      </c>
      <c r="P1617" s="114">
        <f t="shared" si="798"/>
        <v>331.87620637999999</v>
      </c>
      <c r="Q1617" s="11">
        <f t="shared" si="811"/>
        <v>0</v>
      </c>
      <c r="R1617" s="30">
        <f t="shared" si="807"/>
        <v>0</v>
      </c>
      <c r="S1617" s="8">
        <f t="shared" si="799"/>
        <v>0</v>
      </c>
      <c r="T1617" s="123">
        <f t="shared" si="808"/>
        <v>8.5599999999999996E-2</v>
      </c>
      <c r="U1617" s="122">
        <f t="shared" si="789"/>
        <v>17</v>
      </c>
      <c r="V1617" s="122">
        <v>252</v>
      </c>
      <c r="W1617" s="121">
        <f t="shared" si="800"/>
        <v>1.005556085</v>
      </c>
      <c r="X1617" s="114">
        <f t="shared" si="801"/>
        <v>1.8439324100000001</v>
      </c>
      <c r="Y1617" s="114">
        <f t="shared" si="802"/>
        <v>0</v>
      </c>
      <c r="Z1617" s="126" t="str">
        <f t="shared" si="812"/>
        <v>A+J=</v>
      </c>
      <c r="AA1617" s="119">
        <f t="shared" si="813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>
        <f t="shared" si="803"/>
        <v>45794</v>
      </c>
      <c r="B1618" s="114">
        <f t="shared" si="795"/>
        <v>333.92706185999998</v>
      </c>
      <c r="C1618" s="114">
        <f t="shared" si="809"/>
        <v>243.52641014</v>
      </c>
      <c r="D1618" s="115">
        <f t="shared" si="804"/>
        <v>7205.03</v>
      </c>
      <c r="E1618" s="116">
        <f t="shared" si="791"/>
        <v>7245.38</v>
      </c>
      <c r="F1618" s="117">
        <f t="shared" si="792"/>
        <v>45738</v>
      </c>
      <c r="G1618" s="118">
        <f t="shared" si="796"/>
        <v>5.6002542668107669E-3</v>
      </c>
      <c r="H1618" s="119">
        <f t="shared" si="810"/>
        <v>45797</v>
      </c>
      <c r="I1618" s="119">
        <f t="shared" si="797"/>
        <v>45797</v>
      </c>
      <c r="J1618" s="120">
        <f t="shared" si="805"/>
        <v>19</v>
      </c>
      <c r="K1618" s="120">
        <f t="shared" si="793"/>
        <v>18</v>
      </c>
      <c r="L1618" s="8">
        <f t="shared" si="806"/>
        <v>1.00530472</v>
      </c>
      <c r="M1618" s="121">
        <f t="shared" si="794"/>
        <v>1.0131006499999999</v>
      </c>
      <c r="N1618" s="121">
        <f t="shared" si="788"/>
        <v>1.3560009243950202</v>
      </c>
      <c r="O1618" s="114">
        <f t="shared" si="790"/>
        <v>1.36319412</v>
      </c>
      <c r="P1618" s="114">
        <f t="shared" si="798"/>
        <v>331.97377036</v>
      </c>
      <c r="Q1618" s="11">
        <f t="shared" si="811"/>
        <v>0</v>
      </c>
      <c r="R1618" s="30">
        <f t="shared" si="807"/>
        <v>0</v>
      </c>
      <c r="S1618" s="8">
        <f t="shared" si="799"/>
        <v>0</v>
      </c>
      <c r="T1618" s="123">
        <f t="shared" si="808"/>
        <v>8.5599999999999996E-2</v>
      </c>
      <c r="U1618" s="122">
        <f t="shared" si="789"/>
        <v>18</v>
      </c>
      <c r="V1618" s="122">
        <v>252</v>
      </c>
      <c r="W1618" s="121">
        <f t="shared" si="800"/>
        <v>1.0058838729999999</v>
      </c>
      <c r="X1618" s="114">
        <f t="shared" si="801"/>
        <v>1.9532915</v>
      </c>
      <c r="Y1618" s="114">
        <f t="shared" si="802"/>
        <v>0</v>
      </c>
      <c r="Z1618" s="126" t="str">
        <f t="shared" si="812"/>
        <v>A+J=</v>
      </c>
      <c r="AA1618" s="119">
        <f t="shared" si="813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>
        <f t="shared" si="803"/>
        <v>45795</v>
      </c>
      <c r="B1619" s="114">
        <f t="shared" si="795"/>
        <v>333.92706185999998</v>
      </c>
      <c r="C1619" s="114">
        <f t="shared" si="809"/>
        <v>243.52641014</v>
      </c>
      <c r="D1619" s="115">
        <f t="shared" si="804"/>
        <v>7205.03</v>
      </c>
      <c r="E1619" s="116">
        <f t="shared" si="791"/>
        <v>7245.38</v>
      </c>
      <c r="F1619" s="117">
        <f t="shared" si="792"/>
        <v>45738</v>
      </c>
      <c r="G1619" s="118">
        <f t="shared" si="796"/>
        <v>5.6002542668107669E-3</v>
      </c>
      <c r="H1619" s="119">
        <f t="shared" si="810"/>
        <v>45797</v>
      </c>
      <c r="I1619" s="119">
        <f t="shared" si="797"/>
        <v>45797</v>
      </c>
      <c r="J1619" s="120">
        <f t="shared" si="805"/>
        <v>19</v>
      </c>
      <c r="K1619" s="120">
        <f t="shared" si="793"/>
        <v>18</v>
      </c>
      <c r="L1619" s="8">
        <f t="shared" si="806"/>
        <v>1.00530472</v>
      </c>
      <c r="M1619" s="121">
        <f t="shared" si="794"/>
        <v>1.0131006499999999</v>
      </c>
      <c r="N1619" s="121">
        <f t="shared" si="788"/>
        <v>1.3560009243950202</v>
      </c>
      <c r="O1619" s="114">
        <f t="shared" si="790"/>
        <v>1.36319412</v>
      </c>
      <c r="P1619" s="114">
        <f t="shared" si="798"/>
        <v>331.97377036</v>
      </c>
      <c r="Q1619" s="11">
        <f t="shared" si="811"/>
        <v>0</v>
      </c>
      <c r="R1619" s="30">
        <f t="shared" si="807"/>
        <v>0</v>
      </c>
      <c r="S1619" s="8">
        <f t="shared" si="799"/>
        <v>0</v>
      </c>
      <c r="T1619" s="123">
        <f t="shared" si="808"/>
        <v>8.5599999999999996E-2</v>
      </c>
      <c r="U1619" s="122">
        <f t="shared" si="789"/>
        <v>18</v>
      </c>
      <c r="V1619" s="122">
        <v>252</v>
      </c>
      <c r="W1619" s="121">
        <f t="shared" si="800"/>
        <v>1.0058838729999999</v>
      </c>
      <c r="X1619" s="114">
        <f t="shared" si="801"/>
        <v>1.9532915</v>
      </c>
      <c r="Y1619" s="114">
        <f t="shared" si="802"/>
        <v>0</v>
      </c>
      <c r="Z1619" s="126" t="str">
        <f t="shared" si="812"/>
        <v>A+J=</v>
      </c>
      <c r="AA1619" s="119">
        <f t="shared" si="813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>
        <f t="shared" si="803"/>
        <v>45796</v>
      </c>
      <c r="B1620" s="114">
        <f t="shared" si="795"/>
        <v>333.92706185999998</v>
      </c>
      <c r="C1620" s="114">
        <f t="shared" si="809"/>
        <v>243.52641014</v>
      </c>
      <c r="D1620" s="115">
        <f t="shared" si="804"/>
        <v>7205.03</v>
      </c>
      <c r="E1620" s="116">
        <f t="shared" si="791"/>
        <v>7245.38</v>
      </c>
      <c r="F1620" s="117">
        <f t="shared" si="792"/>
        <v>45738</v>
      </c>
      <c r="G1620" s="118">
        <f t="shared" si="796"/>
        <v>5.6002542668107669E-3</v>
      </c>
      <c r="H1620" s="119">
        <f t="shared" si="810"/>
        <v>45797</v>
      </c>
      <c r="I1620" s="119">
        <f t="shared" si="797"/>
        <v>45797</v>
      </c>
      <c r="J1620" s="120">
        <f t="shared" si="805"/>
        <v>19</v>
      </c>
      <c r="K1620" s="120">
        <f t="shared" si="793"/>
        <v>18</v>
      </c>
      <c r="L1620" s="8">
        <f t="shared" si="806"/>
        <v>1.00530472</v>
      </c>
      <c r="M1620" s="121">
        <f t="shared" si="794"/>
        <v>1.0131006499999999</v>
      </c>
      <c r="N1620" s="121">
        <f t="shared" si="788"/>
        <v>1.3560009243950202</v>
      </c>
      <c r="O1620" s="114">
        <f t="shared" si="790"/>
        <v>1.36319412</v>
      </c>
      <c r="P1620" s="114">
        <f t="shared" si="798"/>
        <v>331.97377036</v>
      </c>
      <c r="Q1620" s="11">
        <f t="shared" si="811"/>
        <v>0</v>
      </c>
      <c r="R1620" s="30">
        <f t="shared" si="807"/>
        <v>0</v>
      </c>
      <c r="S1620" s="8">
        <f t="shared" si="799"/>
        <v>0</v>
      </c>
      <c r="T1620" s="123">
        <f t="shared" si="808"/>
        <v>8.5599999999999996E-2</v>
      </c>
      <c r="U1620" s="122">
        <f t="shared" si="789"/>
        <v>18</v>
      </c>
      <c r="V1620" s="122">
        <v>252</v>
      </c>
      <c r="W1620" s="121">
        <f t="shared" si="800"/>
        <v>1.0058838729999999</v>
      </c>
      <c r="X1620" s="114">
        <f t="shared" si="801"/>
        <v>1.9532915</v>
      </c>
      <c r="Y1620" s="114">
        <f t="shared" si="802"/>
        <v>0</v>
      </c>
      <c r="Z1620" s="126" t="str">
        <f t="shared" si="812"/>
        <v>A+J=</v>
      </c>
      <c r="AA1620" s="119">
        <f t="shared" si="813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>
        <f t="shared" si="803"/>
        <v>45797</v>
      </c>
      <c r="B1621" s="114">
        <f t="shared" si="795"/>
        <v>334.13411139000004</v>
      </c>
      <c r="C1621" s="114">
        <f t="shared" si="809"/>
        <v>243.52641014</v>
      </c>
      <c r="D1621" s="115">
        <f t="shared" si="804"/>
        <v>7205.03</v>
      </c>
      <c r="E1621" s="116">
        <f t="shared" si="791"/>
        <v>7245.38</v>
      </c>
      <c r="F1621" s="117">
        <f t="shared" si="792"/>
        <v>45738</v>
      </c>
      <c r="G1621" s="118">
        <f t="shared" si="796"/>
        <v>5.6002542668107669E-3</v>
      </c>
      <c r="H1621" s="119">
        <f t="shared" si="810"/>
        <v>45828</v>
      </c>
      <c r="I1621" s="119">
        <f t="shared" si="797"/>
        <v>45797</v>
      </c>
      <c r="J1621" s="120">
        <f t="shared" si="805"/>
        <v>19</v>
      </c>
      <c r="K1621" s="120">
        <f t="shared" si="793"/>
        <v>19</v>
      </c>
      <c r="L1621" s="8">
        <f t="shared" si="806"/>
        <v>1.0056002500000001</v>
      </c>
      <c r="M1621" s="121">
        <f t="shared" si="794"/>
        <v>1.0131006499999999</v>
      </c>
      <c r="N1621" s="121">
        <f t="shared" si="788"/>
        <v>1.3560009243950202</v>
      </c>
      <c r="O1621" s="114">
        <f t="shared" si="790"/>
        <v>1.3635948600000001</v>
      </c>
      <c r="P1621" s="114">
        <f t="shared" si="798"/>
        <v>332.07136114000002</v>
      </c>
      <c r="Q1621" s="11">
        <f t="shared" si="811"/>
        <v>53</v>
      </c>
      <c r="R1621" s="30">
        <f t="shared" si="807"/>
        <v>0.12292400000000001</v>
      </c>
      <c r="S1621" s="8">
        <f t="shared" si="799"/>
        <v>40.819539990000003</v>
      </c>
      <c r="T1621" s="123">
        <f t="shared" si="808"/>
        <v>8.5599999999999996E-2</v>
      </c>
      <c r="U1621" s="122">
        <f t="shared" si="789"/>
        <v>19</v>
      </c>
      <c r="V1621" s="122">
        <v>252</v>
      </c>
      <c r="W1621" s="121">
        <f t="shared" si="800"/>
        <v>1.006211768</v>
      </c>
      <c r="X1621" s="114">
        <f t="shared" si="801"/>
        <v>2.0627502500000001</v>
      </c>
      <c r="Y1621" s="114">
        <f t="shared" si="802"/>
        <v>42.882290240000003</v>
      </c>
      <c r="Z1621" s="126" t="str">
        <f t="shared" si="812"/>
        <v>A+J=</v>
      </c>
      <c r="AA1621" s="119">
        <f t="shared" si="813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>
        <f t="shared" si="803"/>
        <v>45798</v>
      </c>
      <c r="B1622" s="114">
        <f t="shared" si="795"/>
        <v>291.40359844</v>
      </c>
      <c r="C1622" s="114">
        <f t="shared" si="809"/>
        <v>213.59116969999999</v>
      </c>
      <c r="D1622" s="115">
        <f t="shared" si="804"/>
        <v>7245.38</v>
      </c>
      <c r="E1622" s="116">
        <f t="shared" si="791"/>
        <v>7276.54</v>
      </c>
      <c r="F1622" s="117">
        <f t="shared" si="792"/>
        <v>45767</v>
      </c>
      <c r="G1622" s="118">
        <f t="shared" si="796"/>
        <v>4.3006716003852752E-3</v>
      </c>
      <c r="H1622" s="119">
        <f t="shared" si="810"/>
        <v>45828</v>
      </c>
      <c r="I1622" s="119">
        <f t="shared" si="797"/>
        <v>45828</v>
      </c>
      <c r="J1622" s="120">
        <f t="shared" si="805"/>
        <v>22</v>
      </c>
      <c r="K1622" s="120">
        <f t="shared" si="793"/>
        <v>1</v>
      </c>
      <c r="L1622" s="8">
        <f t="shared" si="806"/>
        <v>1.0001950799999999</v>
      </c>
      <c r="M1622" s="121">
        <f t="shared" si="794"/>
        <v>1.0056002500000001</v>
      </c>
      <c r="N1622" s="121">
        <f t="shared" si="788"/>
        <v>1.3635948685718635</v>
      </c>
      <c r="O1622" s="114">
        <f t="shared" si="790"/>
        <v>1.3638608699999999</v>
      </c>
      <c r="P1622" s="114">
        <f t="shared" si="798"/>
        <v>291.30863853</v>
      </c>
      <c r="Q1622" s="11">
        <f t="shared" si="811"/>
        <v>0</v>
      </c>
      <c r="R1622" s="30">
        <f t="shared" si="807"/>
        <v>0</v>
      </c>
      <c r="S1622" s="8">
        <f t="shared" si="799"/>
        <v>0</v>
      </c>
      <c r="T1622" s="123">
        <f t="shared" si="808"/>
        <v>8.5599999999999996E-2</v>
      </c>
      <c r="U1622" s="122">
        <f t="shared" si="789"/>
        <v>1</v>
      </c>
      <c r="V1622" s="122">
        <v>252</v>
      </c>
      <c r="W1622" s="121">
        <f t="shared" si="800"/>
        <v>1.0003259769999999</v>
      </c>
      <c r="X1622" s="114">
        <f t="shared" si="801"/>
        <v>9.4959909999999995E-2</v>
      </c>
      <c r="Y1622" s="114">
        <f t="shared" si="802"/>
        <v>0</v>
      </c>
      <c r="Z1622" s="126" t="str">
        <f t="shared" si="812"/>
        <v>A+J=</v>
      </c>
      <c r="AA1622" s="119">
        <f t="shared" si="813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>
        <f t="shared" si="803"/>
        <v>45799</v>
      </c>
      <c r="B1623" s="114">
        <f t="shared" si="795"/>
        <v>291.55545648999998</v>
      </c>
      <c r="C1623" s="114">
        <f t="shared" si="809"/>
        <v>213.59116969999999</v>
      </c>
      <c r="D1623" s="115">
        <f t="shared" si="804"/>
        <v>7245.38</v>
      </c>
      <c r="E1623" s="116">
        <f t="shared" si="791"/>
        <v>7276.54</v>
      </c>
      <c r="F1623" s="117">
        <f t="shared" si="792"/>
        <v>45767</v>
      </c>
      <c r="G1623" s="118">
        <f t="shared" si="796"/>
        <v>4.3006716003852752E-3</v>
      </c>
      <c r="H1623" s="119">
        <f t="shared" si="810"/>
        <v>45828</v>
      </c>
      <c r="I1623" s="119">
        <f t="shared" si="797"/>
        <v>45828</v>
      </c>
      <c r="J1623" s="120">
        <f t="shared" si="805"/>
        <v>22</v>
      </c>
      <c r="K1623" s="120">
        <f t="shared" si="793"/>
        <v>2</v>
      </c>
      <c r="L1623" s="8">
        <f t="shared" si="806"/>
        <v>1.0003902</v>
      </c>
      <c r="M1623" s="121">
        <f t="shared" si="794"/>
        <v>1.0056002500000001</v>
      </c>
      <c r="N1623" s="121">
        <f t="shared" si="788"/>
        <v>1.3635948685718635</v>
      </c>
      <c r="O1623" s="114">
        <f t="shared" si="790"/>
        <v>1.36412694</v>
      </c>
      <c r="P1623" s="114">
        <f t="shared" si="798"/>
        <v>291.36546872999998</v>
      </c>
      <c r="Q1623" s="11">
        <f t="shared" si="811"/>
        <v>0</v>
      </c>
      <c r="R1623" s="30">
        <f t="shared" si="807"/>
        <v>0</v>
      </c>
      <c r="S1623" s="8">
        <f t="shared" si="799"/>
        <v>0</v>
      </c>
      <c r="T1623" s="123">
        <f t="shared" si="808"/>
        <v>8.5599999999999996E-2</v>
      </c>
      <c r="U1623" s="122">
        <f t="shared" si="789"/>
        <v>2</v>
      </c>
      <c r="V1623" s="122">
        <v>252</v>
      </c>
      <c r="W1623" s="121">
        <f t="shared" si="800"/>
        <v>1.00065206</v>
      </c>
      <c r="X1623" s="114">
        <f t="shared" si="801"/>
        <v>0.18998776000000001</v>
      </c>
      <c r="Y1623" s="114">
        <f t="shared" si="802"/>
        <v>0</v>
      </c>
      <c r="Z1623" s="126" t="str">
        <f t="shared" si="812"/>
        <v>A+J=</v>
      </c>
      <c r="AA1623" s="119">
        <f t="shared" si="813"/>
        <v>45828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>
        <f t="shared" si="803"/>
        <v>45800</v>
      </c>
      <c r="B1624" s="114">
        <f t="shared" si="795"/>
        <v>291.70739348000001</v>
      </c>
      <c r="C1624" s="114">
        <f t="shared" si="809"/>
        <v>213.59116969999999</v>
      </c>
      <c r="D1624" s="115">
        <f t="shared" si="804"/>
        <v>7245.38</v>
      </c>
      <c r="E1624" s="116">
        <f t="shared" si="791"/>
        <v>7276.54</v>
      </c>
      <c r="F1624" s="117">
        <f t="shared" si="792"/>
        <v>45767</v>
      </c>
      <c r="G1624" s="118">
        <f t="shared" si="796"/>
        <v>4.3006716003852752E-3</v>
      </c>
      <c r="H1624" s="119">
        <f t="shared" si="810"/>
        <v>45828</v>
      </c>
      <c r="I1624" s="119">
        <f t="shared" si="797"/>
        <v>45828</v>
      </c>
      <c r="J1624" s="120">
        <f t="shared" si="805"/>
        <v>22</v>
      </c>
      <c r="K1624" s="120">
        <f t="shared" si="793"/>
        <v>3</v>
      </c>
      <c r="L1624" s="8">
        <f t="shared" si="806"/>
        <v>1.0005853600000001</v>
      </c>
      <c r="M1624" s="121">
        <f t="shared" si="794"/>
        <v>1.0056002500000001</v>
      </c>
      <c r="N1624" s="121">
        <f t="shared" si="788"/>
        <v>1.3635948685718635</v>
      </c>
      <c r="O1624" s="114">
        <f t="shared" si="790"/>
        <v>1.36439306</v>
      </c>
      <c r="P1624" s="114">
        <f t="shared" si="798"/>
        <v>291.42230961000001</v>
      </c>
      <c r="Q1624" s="11">
        <f t="shared" si="811"/>
        <v>0</v>
      </c>
      <c r="R1624" s="30">
        <f t="shared" si="807"/>
        <v>0</v>
      </c>
      <c r="S1624" s="8">
        <f t="shared" si="799"/>
        <v>0</v>
      </c>
      <c r="T1624" s="123">
        <f t="shared" si="808"/>
        <v>8.5599999999999996E-2</v>
      </c>
      <c r="U1624" s="122">
        <f t="shared" si="789"/>
        <v>3</v>
      </c>
      <c r="V1624" s="122">
        <v>252</v>
      </c>
      <c r="W1624" s="121">
        <f t="shared" si="800"/>
        <v>1.00097825</v>
      </c>
      <c r="X1624" s="114">
        <f t="shared" si="801"/>
        <v>0.28508387000000002</v>
      </c>
      <c r="Y1624" s="114">
        <f t="shared" si="802"/>
        <v>0</v>
      </c>
      <c r="Z1624" s="126" t="str">
        <f t="shared" si="812"/>
        <v>A+J=</v>
      </c>
      <c r="AA1624" s="119">
        <f t="shared" si="813"/>
        <v>45828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>
        <f t="shared" si="803"/>
        <v>45801</v>
      </c>
      <c r="B1625" s="114">
        <f t="shared" si="795"/>
        <v>291.85940914000003</v>
      </c>
      <c r="C1625" s="114">
        <f t="shared" si="809"/>
        <v>213.59116969999999</v>
      </c>
      <c r="D1625" s="115">
        <f t="shared" si="804"/>
        <v>7245.38</v>
      </c>
      <c r="E1625" s="116">
        <f t="shared" si="791"/>
        <v>7276.54</v>
      </c>
      <c r="F1625" s="117">
        <f t="shared" si="792"/>
        <v>45767</v>
      </c>
      <c r="G1625" s="118">
        <f t="shared" si="796"/>
        <v>4.3006716003852752E-3</v>
      </c>
      <c r="H1625" s="119">
        <f t="shared" si="810"/>
        <v>45828</v>
      </c>
      <c r="I1625" s="119">
        <f t="shared" si="797"/>
        <v>45828</v>
      </c>
      <c r="J1625" s="120">
        <f t="shared" si="805"/>
        <v>22</v>
      </c>
      <c r="K1625" s="120">
        <f t="shared" si="793"/>
        <v>4</v>
      </c>
      <c r="L1625" s="8">
        <f t="shared" si="806"/>
        <v>1.0007805599999999</v>
      </c>
      <c r="M1625" s="121">
        <f t="shared" si="794"/>
        <v>1.0056002500000001</v>
      </c>
      <c r="N1625" s="121">
        <f t="shared" si="788"/>
        <v>1.3635948685718635</v>
      </c>
      <c r="O1625" s="114">
        <f t="shared" si="790"/>
        <v>1.36465923</v>
      </c>
      <c r="P1625" s="114">
        <f t="shared" si="798"/>
        <v>291.47916117</v>
      </c>
      <c r="Q1625" s="11">
        <f t="shared" si="811"/>
        <v>0</v>
      </c>
      <c r="R1625" s="30">
        <f t="shared" si="807"/>
        <v>0</v>
      </c>
      <c r="S1625" s="8">
        <f t="shared" si="799"/>
        <v>0</v>
      </c>
      <c r="T1625" s="123">
        <f t="shared" si="808"/>
        <v>8.5599999999999996E-2</v>
      </c>
      <c r="U1625" s="122">
        <f t="shared" si="789"/>
        <v>4</v>
      </c>
      <c r="V1625" s="122">
        <v>252</v>
      </c>
      <c r="W1625" s="121">
        <f t="shared" si="800"/>
        <v>1.0013045460000001</v>
      </c>
      <c r="X1625" s="114">
        <f t="shared" si="801"/>
        <v>0.38024796999999999</v>
      </c>
      <c r="Y1625" s="114">
        <f t="shared" si="802"/>
        <v>0</v>
      </c>
      <c r="Z1625" s="126" t="str">
        <f t="shared" si="812"/>
        <v>A+J=</v>
      </c>
      <c r="AA1625" s="119">
        <f t="shared" si="813"/>
        <v>45828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>
        <f t="shared" si="803"/>
        <v>45802</v>
      </c>
      <c r="B1626" s="114">
        <f t="shared" si="795"/>
        <v>291.85940914000003</v>
      </c>
      <c r="C1626" s="114">
        <f t="shared" si="809"/>
        <v>213.59116969999999</v>
      </c>
      <c r="D1626" s="115">
        <f t="shared" si="804"/>
        <v>7245.38</v>
      </c>
      <c r="E1626" s="116">
        <f t="shared" si="791"/>
        <v>7276.54</v>
      </c>
      <c r="F1626" s="117">
        <f t="shared" si="792"/>
        <v>45767</v>
      </c>
      <c r="G1626" s="118">
        <f t="shared" si="796"/>
        <v>4.3006716003852752E-3</v>
      </c>
      <c r="H1626" s="119">
        <f t="shared" si="810"/>
        <v>45828</v>
      </c>
      <c r="I1626" s="119">
        <f t="shared" si="797"/>
        <v>45828</v>
      </c>
      <c r="J1626" s="120">
        <f t="shared" si="805"/>
        <v>22</v>
      </c>
      <c r="K1626" s="120">
        <f t="shared" si="793"/>
        <v>4</v>
      </c>
      <c r="L1626" s="8">
        <f t="shared" si="806"/>
        <v>1.0007805599999999</v>
      </c>
      <c r="M1626" s="121">
        <f t="shared" si="794"/>
        <v>1.0056002500000001</v>
      </c>
      <c r="N1626" s="121">
        <f t="shared" si="788"/>
        <v>1.3635948685718635</v>
      </c>
      <c r="O1626" s="114">
        <f t="shared" si="790"/>
        <v>1.36465923</v>
      </c>
      <c r="P1626" s="114">
        <f t="shared" si="798"/>
        <v>291.47916117</v>
      </c>
      <c r="Q1626" s="11">
        <f t="shared" si="811"/>
        <v>0</v>
      </c>
      <c r="R1626" s="30">
        <f t="shared" si="807"/>
        <v>0</v>
      </c>
      <c r="S1626" s="8">
        <f t="shared" si="799"/>
        <v>0</v>
      </c>
      <c r="T1626" s="123">
        <f t="shared" si="808"/>
        <v>8.5599999999999996E-2</v>
      </c>
      <c r="U1626" s="122">
        <f t="shared" si="789"/>
        <v>4</v>
      </c>
      <c r="V1626" s="122">
        <v>252</v>
      </c>
      <c r="W1626" s="121">
        <f t="shared" si="800"/>
        <v>1.0013045460000001</v>
      </c>
      <c r="X1626" s="114">
        <f t="shared" si="801"/>
        <v>0.38024796999999999</v>
      </c>
      <c r="Y1626" s="114">
        <f t="shared" si="802"/>
        <v>0</v>
      </c>
      <c r="Z1626" s="126" t="str">
        <f t="shared" si="812"/>
        <v>A+J=</v>
      </c>
      <c r="AA1626" s="119">
        <f t="shared" si="813"/>
        <v>45828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>
        <f t="shared" si="803"/>
        <v>45803</v>
      </c>
      <c r="B1627" s="114">
        <f t="shared" si="795"/>
        <v>291.85940914000003</v>
      </c>
      <c r="C1627" s="114">
        <f t="shared" si="809"/>
        <v>213.59116969999999</v>
      </c>
      <c r="D1627" s="115">
        <f t="shared" si="804"/>
        <v>7245.38</v>
      </c>
      <c r="E1627" s="116">
        <f t="shared" si="791"/>
        <v>7276.54</v>
      </c>
      <c r="F1627" s="117">
        <f t="shared" si="792"/>
        <v>45767</v>
      </c>
      <c r="G1627" s="118">
        <f t="shared" si="796"/>
        <v>4.3006716003852752E-3</v>
      </c>
      <c r="H1627" s="119">
        <f t="shared" si="810"/>
        <v>45828</v>
      </c>
      <c r="I1627" s="119">
        <f t="shared" si="797"/>
        <v>45828</v>
      </c>
      <c r="J1627" s="120">
        <f t="shared" si="805"/>
        <v>22</v>
      </c>
      <c r="K1627" s="120">
        <f t="shared" si="793"/>
        <v>4</v>
      </c>
      <c r="L1627" s="8">
        <f t="shared" si="806"/>
        <v>1.0007805599999999</v>
      </c>
      <c r="M1627" s="121">
        <f t="shared" si="794"/>
        <v>1.0056002500000001</v>
      </c>
      <c r="N1627" s="121">
        <f t="shared" si="788"/>
        <v>1.3635948685718635</v>
      </c>
      <c r="O1627" s="114">
        <f t="shared" si="790"/>
        <v>1.36465923</v>
      </c>
      <c r="P1627" s="114">
        <f t="shared" si="798"/>
        <v>291.47916117</v>
      </c>
      <c r="Q1627" s="11">
        <f t="shared" si="811"/>
        <v>0</v>
      </c>
      <c r="R1627" s="30">
        <f t="shared" si="807"/>
        <v>0</v>
      </c>
      <c r="S1627" s="8">
        <f t="shared" si="799"/>
        <v>0</v>
      </c>
      <c r="T1627" s="123">
        <f t="shared" si="808"/>
        <v>8.5599999999999996E-2</v>
      </c>
      <c r="U1627" s="122">
        <f t="shared" si="789"/>
        <v>4</v>
      </c>
      <c r="V1627" s="122">
        <v>252</v>
      </c>
      <c r="W1627" s="121">
        <f t="shared" si="800"/>
        <v>1.0013045460000001</v>
      </c>
      <c r="X1627" s="114">
        <f t="shared" si="801"/>
        <v>0.38024796999999999</v>
      </c>
      <c r="Y1627" s="114">
        <f t="shared" si="802"/>
        <v>0</v>
      </c>
      <c r="Z1627" s="126" t="str">
        <f t="shared" si="812"/>
        <v>A+J=</v>
      </c>
      <c r="AA1627" s="119">
        <f t="shared" si="813"/>
        <v>45828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>
        <f t="shared" si="803"/>
        <v>45804</v>
      </c>
      <c r="B1628" s="114">
        <f t="shared" si="795"/>
        <v>292.01150564</v>
      </c>
      <c r="C1628" s="114">
        <f t="shared" si="809"/>
        <v>213.59116969999999</v>
      </c>
      <c r="D1628" s="115">
        <f t="shared" si="804"/>
        <v>7245.38</v>
      </c>
      <c r="E1628" s="116">
        <f t="shared" si="791"/>
        <v>7276.54</v>
      </c>
      <c r="F1628" s="117">
        <f t="shared" si="792"/>
        <v>45767</v>
      </c>
      <c r="G1628" s="118">
        <f t="shared" si="796"/>
        <v>4.3006716003852752E-3</v>
      </c>
      <c r="H1628" s="119">
        <f t="shared" si="810"/>
        <v>45828</v>
      </c>
      <c r="I1628" s="119">
        <f t="shared" si="797"/>
        <v>45828</v>
      </c>
      <c r="J1628" s="120">
        <f t="shared" si="805"/>
        <v>22</v>
      </c>
      <c r="K1628" s="120">
        <f t="shared" si="793"/>
        <v>5</v>
      </c>
      <c r="L1628" s="8">
        <f t="shared" si="806"/>
        <v>1.0009758</v>
      </c>
      <c r="M1628" s="121">
        <f t="shared" si="794"/>
        <v>1.0056002500000001</v>
      </c>
      <c r="N1628" s="121">
        <f t="shared" si="788"/>
        <v>1.3635948685718635</v>
      </c>
      <c r="O1628" s="114">
        <f t="shared" si="790"/>
        <v>1.36492546</v>
      </c>
      <c r="P1628" s="114">
        <f t="shared" si="798"/>
        <v>291.53602554999998</v>
      </c>
      <c r="Q1628" s="11">
        <f t="shared" si="811"/>
        <v>0</v>
      </c>
      <c r="R1628" s="30">
        <f t="shared" si="807"/>
        <v>0</v>
      </c>
      <c r="S1628" s="8">
        <f t="shared" si="799"/>
        <v>0</v>
      </c>
      <c r="T1628" s="123">
        <f t="shared" si="808"/>
        <v>8.5599999999999996E-2</v>
      </c>
      <c r="U1628" s="122">
        <f t="shared" si="789"/>
        <v>5</v>
      </c>
      <c r="V1628" s="122">
        <v>252</v>
      </c>
      <c r="W1628" s="121">
        <f t="shared" si="800"/>
        <v>1.0016309480000001</v>
      </c>
      <c r="X1628" s="114">
        <f t="shared" si="801"/>
        <v>0.47548009000000002</v>
      </c>
      <c r="Y1628" s="114">
        <f t="shared" si="802"/>
        <v>0</v>
      </c>
      <c r="Z1628" s="126" t="str">
        <f t="shared" si="812"/>
        <v>A+J=</v>
      </c>
      <c r="AA1628" s="119">
        <f t="shared" si="813"/>
        <v>45828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>
        <f t="shared" si="803"/>
        <v>45805</v>
      </c>
      <c r="B1629" s="114">
        <f t="shared" si="795"/>
        <v>292.16368117000002</v>
      </c>
      <c r="C1629" s="114">
        <f t="shared" si="809"/>
        <v>213.59116969999999</v>
      </c>
      <c r="D1629" s="115">
        <f t="shared" si="804"/>
        <v>7245.38</v>
      </c>
      <c r="E1629" s="116">
        <f t="shared" si="791"/>
        <v>7276.54</v>
      </c>
      <c r="F1629" s="117">
        <f t="shared" si="792"/>
        <v>45767</v>
      </c>
      <c r="G1629" s="118">
        <f t="shared" si="796"/>
        <v>4.3006716003852752E-3</v>
      </c>
      <c r="H1629" s="119">
        <f t="shared" si="810"/>
        <v>45828</v>
      </c>
      <c r="I1629" s="119">
        <f t="shared" si="797"/>
        <v>45828</v>
      </c>
      <c r="J1629" s="120">
        <f t="shared" si="805"/>
        <v>22</v>
      </c>
      <c r="K1629" s="120">
        <f t="shared" si="793"/>
        <v>6</v>
      </c>
      <c r="L1629" s="8">
        <f t="shared" si="806"/>
        <v>1.00117108</v>
      </c>
      <c r="M1629" s="121">
        <f t="shared" si="794"/>
        <v>1.0056002500000001</v>
      </c>
      <c r="N1629" s="121">
        <f t="shared" si="788"/>
        <v>1.3635948685718635</v>
      </c>
      <c r="O1629" s="114">
        <f t="shared" si="790"/>
        <v>1.36519174</v>
      </c>
      <c r="P1629" s="114">
        <f t="shared" si="798"/>
        <v>291.59290061000002</v>
      </c>
      <c r="Q1629" s="11">
        <f t="shared" si="811"/>
        <v>0</v>
      </c>
      <c r="R1629" s="30">
        <f t="shared" si="807"/>
        <v>0</v>
      </c>
      <c r="S1629" s="8">
        <f t="shared" si="799"/>
        <v>0</v>
      </c>
      <c r="T1629" s="123">
        <f t="shared" si="808"/>
        <v>8.5599999999999996E-2</v>
      </c>
      <c r="U1629" s="122">
        <f t="shared" si="789"/>
        <v>6</v>
      </c>
      <c r="V1629" s="122">
        <v>252</v>
      </c>
      <c r="W1629" s="121">
        <f t="shared" si="800"/>
        <v>1.0019574570000001</v>
      </c>
      <c r="X1629" s="114">
        <f t="shared" si="801"/>
        <v>0.57078055999999999</v>
      </c>
      <c r="Y1629" s="114">
        <f t="shared" si="802"/>
        <v>0</v>
      </c>
      <c r="Z1629" s="126" t="str">
        <f t="shared" si="812"/>
        <v>A+J=</v>
      </c>
      <c r="AA1629" s="119">
        <f t="shared" si="813"/>
        <v>45828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>
        <f t="shared" si="803"/>
        <v>45806</v>
      </c>
      <c r="B1630" s="114">
        <f t="shared" si="795"/>
        <v>292.31593544999998</v>
      </c>
      <c r="C1630" s="114">
        <f t="shared" si="809"/>
        <v>213.59116969999999</v>
      </c>
      <c r="D1630" s="115">
        <f t="shared" si="804"/>
        <v>7245.38</v>
      </c>
      <c r="E1630" s="116">
        <f t="shared" si="791"/>
        <v>7276.54</v>
      </c>
      <c r="F1630" s="117">
        <f t="shared" si="792"/>
        <v>45767</v>
      </c>
      <c r="G1630" s="118">
        <f t="shared" si="796"/>
        <v>4.3006716003852752E-3</v>
      </c>
      <c r="H1630" s="119">
        <f t="shared" si="810"/>
        <v>45828</v>
      </c>
      <c r="I1630" s="119">
        <f t="shared" si="797"/>
        <v>45828</v>
      </c>
      <c r="J1630" s="120">
        <f t="shared" si="805"/>
        <v>22</v>
      </c>
      <c r="K1630" s="120">
        <f t="shared" si="793"/>
        <v>7</v>
      </c>
      <c r="L1630" s="8">
        <f t="shared" si="806"/>
        <v>1.0013663900000001</v>
      </c>
      <c r="M1630" s="121">
        <f t="shared" si="794"/>
        <v>1.0056002500000001</v>
      </c>
      <c r="N1630" s="121">
        <f t="shared" si="788"/>
        <v>1.3635948685718635</v>
      </c>
      <c r="O1630" s="114">
        <f t="shared" si="790"/>
        <v>1.3654580700000001</v>
      </c>
      <c r="P1630" s="114">
        <f t="shared" si="798"/>
        <v>291.64978633999999</v>
      </c>
      <c r="Q1630" s="11">
        <f t="shared" si="811"/>
        <v>0</v>
      </c>
      <c r="R1630" s="30">
        <f t="shared" si="807"/>
        <v>0</v>
      </c>
      <c r="S1630" s="8">
        <f t="shared" si="799"/>
        <v>0</v>
      </c>
      <c r="T1630" s="123">
        <f t="shared" si="808"/>
        <v>8.5599999999999996E-2</v>
      </c>
      <c r="U1630" s="122">
        <f t="shared" si="789"/>
        <v>7</v>
      </c>
      <c r="V1630" s="122">
        <v>252</v>
      </c>
      <c r="W1630" s="121">
        <f t="shared" si="800"/>
        <v>1.0022840719999999</v>
      </c>
      <c r="X1630" s="114">
        <f t="shared" si="801"/>
        <v>0.66614910999999999</v>
      </c>
      <c r="Y1630" s="114">
        <f t="shared" si="802"/>
        <v>0</v>
      </c>
      <c r="Z1630" s="126" t="str">
        <f t="shared" si="812"/>
        <v>A+J=</v>
      </c>
      <c r="AA1630" s="119">
        <f t="shared" si="813"/>
        <v>45828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>
        <f t="shared" si="803"/>
        <v>45807</v>
      </c>
      <c r="B1631" s="114">
        <f t="shared" si="795"/>
        <v>292.46826666999999</v>
      </c>
      <c r="C1631" s="114">
        <f t="shared" si="809"/>
        <v>213.59116969999999</v>
      </c>
      <c r="D1631" s="115">
        <f t="shared" si="804"/>
        <v>7245.38</v>
      </c>
      <c r="E1631" s="116">
        <f t="shared" si="791"/>
        <v>7276.54</v>
      </c>
      <c r="F1631" s="117">
        <f t="shared" si="792"/>
        <v>45767</v>
      </c>
      <c r="G1631" s="118">
        <f t="shared" si="796"/>
        <v>4.3006716003852752E-3</v>
      </c>
      <c r="H1631" s="119">
        <f t="shared" si="810"/>
        <v>45828</v>
      </c>
      <c r="I1631" s="119">
        <f t="shared" si="797"/>
        <v>45828</v>
      </c>
      <c r="J1631" s="120">
        <f t="shared" si="805"/>
        <v>22</v>
      </c>
      <c r="K1631" s="120">
        <f t="shared" si="793"/>
        <v>8</v>
      </c>
      <c r="L1631" s="8">
        <f t="shared" si="806"/>
        <v>1.0015617400000001</v>
      </c>
      <c r="M1631" s="121">
        <f t="shared" si="794"/>
        <v>1.0056002500000001</v>
      </c>
      <c r="N1631" s="121">
        <f t="shared" ref="N1631:N1694" si="814">IF(I1631&gt;I1630,N1630*M1631,N1630)</f>
        <v>1.3635948685718635</v>
      </c>
      <c r="O1631" s="114">
        <f t="shared" si="790"/>
        <v>1.3657244399999999</v>
      </c>
      <c r="P1631" s="114">
        <f t="shared" si="798"/>
        <v>291.70668061999999</v>
      </c>
      <c r="Q1631" s="11">
        <f t="shared" si="811"/>
        <v>0</v>
      </c>
      <c r="R1631" s="30">
        <f t="shared" si="807"/>
        <v>0</v>
      </c>
      <c r="S1631" s="8">
        <f t="shared" si="799"/>
        <v>0</v>
      </c>
      <c r="T1631" s="123">
        <f t="shared" si="808"/>
        <v>8.5599999999999996E-2</v>
      </c>
      <c r="U1631" s="122">
        <f t="shared" si="789"/>
        <v>8</v>
      </c>
      <c r="V1631" s="122">
        <v>252</v>
      </c>
      <c r="W1631" s="121">
        <f t="shared" si="800"/>
        <v>1.002610794</v>
      </c>
      <c r="X1631" s="114">
        <f t="shared" si="801"/>
        <v>0.76158605000000001</v>
      </c>
      <c r="Y1631" s="114">
        <f t="shared" si="802"/>
        <v>0</v>
      </c>
      <c r="Z1631" s="126" t="str">
        <f t="shared" si="812"/>
        <v>A+J=</v>
      </c>
      <c r="AA1631" s="119">
        <f t="shared" si="813"/>
        <v>45828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>
        <f t="shared" si="803"/>
        <v>45808</v>
      </c>
      <c r="B1632" s="114">
        <f t="shared" si="795"/>
        <v>292.62068099000004</v>
      </c>
      <c r="C1632" s="114">
        <f t="shared" si="809"/>
        <v>213.59116969999999</v>
      </c>
      <c r="D1632" s="115">
        <f t="shared" si="804"/>
        <v>7245.38</v>
      </c>
      <c r="E1632" s="116">
        <f t="shared" si="791"/>
        <v>7276.54</v>
      </c>
      <c r="F1632" s="117">
        <f t="shared" si="792"/>
        <v>45767</v>
      </c>
      <c r="G1632" s="118">
        <f t="shared" si="796"/>
        <v>4.3006716003852752E-3</v>
      </c>
      <c r="H1632" s="119">
        <f t="shared" si="810"/>
        <v>45828</v>
      </c>
      <c r="I1632" s="119">
        <f t="shared" si="797"/>
        <v>45828</v>
      </c>
      <c r="J1632" s="120">
        <f t="shared" si="805"/>
        <v>22</v>
      </c>
      <c r="K1632" s="120">
        <f t="shared" si="793"/>
        <v>9</v>
      </c>
      <c r="L1632" s="8">
        <f t="shared" si="806"/>
        <v>1.0017571300000001</v>
      </c>
      <c r="M1632" s="121">
        <f t="shared" si="794"/>
        <v>1.0056002500000001</v>
      </c>
      <c r="N1632" s="121">
        <f t="shared" si="814"/>
        <v>1.3635948685718635</v>
      </c>
      <c r="O1632" s="114">
        <f t="shared" si="790"/>
        <v>1.36599088</v>
      </c>
      <c r="P1632" s="114">
        <f t="shared" si="798"/>
        <v>291.76358985000002</v>
      </c>
      <c r="Q1632" s="11">
        <f t="shared" si="811"/>
        <v>0</v>
      </c>
      <c r="R1632" s="30">
        <f t="shared" si="807"/>
        <v>0</v>
      </c>
      <c r="S1632" s="8">
        <f t="shared" si="799"/>
        <v>0</v>
      </c>
      <c r="T1632" s="123">
        <f t="shared" si="808"/>
        <v>8.5599999999999996E-2</v>
      </c>
      <c r="U1632" s="122">
        <f t="shared" si="789"/>
        <v>9</v>
      </c>
      <c r="V1632" s="122">
        <v>252</v>
      </c>
      <c r="W1632" s="121">
        <f t="shared" si="800"/>
        <v>1.0029376219999999</v>
      </c>
      <c r="X1632" s="114">
        <f t="shared" si="801"/>
        <v>0.85709113999999997</v>
      </c>
      <c r="Y1632" s="114">
        <f t="shared" si="802"/>
        <v>0</v>
      </c>
      <c r="Z1632" s="126" t="str">
        <f t="shared" si="812"/>
        <v>A+J=</v>
      </c>
      <c r="AA1632" s="119">
        <f t="shared" si="813"/>
        <v>45828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>
        <f t="shared" si="803"/>
        <v>45809</v>
      </c>
      <c r="B1633" s="114">
        <f t="shared" si="795"/>
        <v>292.62068099000004</v>
      </c>
      <c r="C1633" s="114">
        <f t="shared" si="809"/>
        <v>213.59116969999999</v>
      </c>
      <c r="D1633" s="115">
        <f t="shared" si="804"/>
        <v>7245.38</v>
      </c>
      <c r="E1633" s="116">
        <f t="shared" si="791"/>
        <v>7276.54</v>
      </c>
      <c r="F1633" s="117">
        <f t="shared" si="792"/>
        <v>45767</v>
      </c>
      <c r="G1633" s="118">
        <f t="shared" si="796"/>
        <v>4.3006716003852752E-3</v>
      </c>
      <c r="H1633" s="119">
        <f t="shared" si="810"/>
        <v>45828</v>
      </c>
      <c r="I1633" s="119">
        <f t="shared" si="797"/>
        <v>45828</v>
      </c>
      <c r="J1633" s="120">
        <f t="shared" si="805"/>
        <v>22</v>
      </c>
      <c r="K1633" s="120">
        <f t="shared" si="793"/>
        <v>9</v>
      </c>
      <c r="L1633" s="8">
        <f t="shared" si="806"/>
        <v>1.0017571300000001</v>
      </c>
      <c r="M1633" s="121">
        <f t="shared" si="794"/>
        <v>1.0056002500000001</v>
      </c>
      <c r="N1633" s="121">
        <f t="shared" si="814"/>
        <v>1.3635948685718635</v>
      </c>
      <c r="O1633" s="114">
        <f t="shared" si="790"/>
        <v>1.36599088</v>
      </c>
      <c r="P1633" s="114">
        <f t="shared" si="798"/>
        <v>291.76358985000002</v>
      </c>
      <c r="Q1633" s="11">
        <f t="shared" si="811"/>
        <v>0</v>
      </c>
      <c r="R1633" s="30">
        <f t="shared" si="807"/>
        <v>0</v>
      </c>
      <c r="S1633" s="8">
        <f t="shared" si="799"/>
        <v>0</v>
      </c>
      <c r="T1633" s="123">
        <f t="shared" si="808"/>
        <v>8.5599999999999996E-2</v>
      </c>
      <c r="U1633" s="122">
        <f t="shared" si="789"/>
        <v>9</v>
      </c>
      <c r="V1633" s="122">
        <v>252</v>
      </c>
      <c r="W1633" s="121">
        <f t="shared" si="800"/>
        <v>1.0029376219999999</v>
      </c>
      <c r="X1633" s="114">
        <f t="shared" si="801"/>
        <v>0.85709113999999997</v>
      </c>
      <c r="Y1633" s="114">
        <f t="shared" si="802"/>
        <v>0</v>
      </c>
      <c r="Z1633" s="126" t="str">
        <f t="shared" si="812"/>
        <v>A+J=</v>
      </c>
      <c r="AA1633" s="119">
        <f t="shared" si="813"/>
        <v>45828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>
        <f t="shared" si="803"/>
        <v>45810</v>
      </c>
      <c r="B1634" s="114">
        <f t="shared" si="795"/>
        <v>292.62068099000004</v>
      </c>
      <c r="C1634" s="114">
        <f t="shared" si="809"/>
        <v>213.59116969999999</v>
      </c>
      <c r="D1634" s="115">
        <f t="shared" si="804"/>
        <v>7245.38</v>
      </c>
      <c r="E1634" s="116">
        <f t="shared" si="791"/>
        <v>7276.54</v>
      </c>
      <c r="F1634" s="117">
        <f t="shared" si="792"/>
        <v>45767</v>
      </c>
      <c r="G1634" s="118">
        <f t="shared" si="796"/>
        <v>4.3006716003852752E-3</v>
      </c>
      <c r="H1634" s="119">
        <f t="shared" si="810"/>
        <v>45828</v>
      </c>
      <c r="I1634" s="119">
        <f t="shared" si="797"/>
        <v>45828</v>
      </c>
      <c r="J1634" s="120">
        <f t="shared" si="805"/>
        <v>22</v>
      </c>
      <c r="K1634" s="120">
        <f t="shared" si="793"/>
        <v>9</v>
      </c>
      <c r="L1634" s="8">
        <f t="shared" si="806"/>
        <v>1.0017571300000001</v>
      </c>
      <c r="M1634" s="121">
        <f t="shared" si="794"/>
        <v>1.0056002500000001</v>
      </c>
      <c r="N1634" s="121">
        <f t="shared" si="814"/>
        <v>1.3635948685718635</v>
      </c>
      <c r="O1634" s="114">
        <f t="shared" si="790"/>
        <v>1.36599088</v>
      </c>
      <c r="P1634" s="114">
        <f t="shared" si="798"/>
        <v>291.76358985000002</v>
      </c>
      <c r="Q1634" s="11">
        <f t="shared" si="811"/>
        <v>0</v>
      </c>
      <c r="R1634" s="30">
        <f t="shared" si="807"/>
        <v>0</v>
      </c>
      <c r="S1634" s="8">
        <f t="shared" si="799"/>
        <v>0</v>
      </c>
      <c r="T1634" s="123">
        <f t="shared" si="808"/>
        <v>8.5599999999999996E-2</v>
      </c>
      <c r="U1634" s="122">
        <f t="shared" si="789"/>
        <v>9</v>
      </c>
      <c r="V1634" s="122">
        <v>252</v>
      </c>
      <c r="W1634" s="121">
        <f t="shared" si="800"/>
        <v>1.0029376219999999</v>
      </c>
      <c r="X1634" s="114">
        <f t="shared" si="801"/>
        <v>0.85709113999999997</v>
      </c>
      <c r="Y1634" s="114">
        <f t="shared" si="802"/>
        <v>0</v>
      </c>
      <c r="Z1634" s="126" t="str">
        <f t="shared" si="812"/>
        <v>A+J=</v>
      </c>
      <c r="AA1634" s="119">
        <f t="shared" si="813"/>
        <v>45828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>
        <f t="shared" si="803"/>
        <v>45811</v>
      </c>
      <c r="B1635" s="114">
        <f t="shared" si="795"/>
        <v>292.77317201</v>
      </c>
      <c r="C1635" s="114">
        <f t="shared" si="809"/>
        <v>213.59116969999999</v>
      </c>
      <c r="D1635" s="115">
        <f t="shared" si="804"/>
        <v>7245.38</v>
      </c>
      <c r="E1635" s="116">
        <f t="shared" si="791"/>
        <v>7276.54</v>
      </c>
      <c r="F1635" s="117">
        <f t="shared" si="792"/>
        <v>45767</v>
      </c>
      <c r="G1635" s="118">
        <f t="shared" si="796"/>
        <v>4.3006716003852752E-3</v>
      </c>
      <c r="H1635" s="119">
        <f t="shared" si="810"/>
        <v>45828</v>
      </c>
      <c r="I1635" s="119">
        <f t="shared" si="797"/>
        <v>45828</v>
      </c>
      <c r="J1635" s="120">
        <f t="shared" si="805"/>
        <v>22</v>
      </c>
      <c r="K1635" s="120">
        <f t="shared" si="793"/>
        <v>10</v>
      </c>
      <c r="L1635" s="8">
        <f t="shared" si="806"/>
        <v>1.0019525600000001</v>
      </c>
      <c r="M1635" s="121">
        <f t="shared" si="794"/>
        <v>1.0056002500000001</v>
      </c>
      <c r="N1635" s="121">
        <f t="shared" si="814"/>
        <v>1.3635948685718635</v>
      </c>
      <c r="O1635" s="114">
        <f t="shared" si="790"/>
        <v>1.3662573600000001</v>
      </c>
      <c r="P1635" s="114">
        <f t="shared" si="798"/>
        <v>291.82050763000001</v>
      </c>
      <c r="Q1635" s="11">
        <f t="shared" si="811"/>
        <v>0</v>
      </c>
      <c r="R1635" s="30">
        <f t="shared" si="807"/>
        <v>0</v>
      </c>
      <c r="S1635" s="8">
        <f t="shared" si="799"/>
        <v>0</v>
      </c>
      <c r="T1635" s="123">
        <f t="shared" si="808"/>
        <v>8.5599999999999996E-2</v>
      </c>
      <c r="U1635" s="122">
        <f t="shared" si="789"/>
        <v>10</v>
      </c>
      <c r="V1635" s="122">
        <v>252</v>
      </c>
      <c r="W1635" s="121">
        <f t="shared" si="800"/>
        <v>1.003264556</v>
      </c>
      <c r="X1635" s="114">
        <f t="shared" si="801"/>
        <v>0.95266437999999998</v>
      </c>
      <c r="Y1635" s="114">
        <f t="shared" si="802"/>
        <v>0</v>
      </c>
      <c r="Z1635" s="126" t="str">
        <f t="shared" si="812"/>
        <v>A+J=</v>
      </c>
      <c r="AA1635" s="119">
        <f t="shared" si="813"/>
        <v>45828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>
        <f t="shared" si="803"/>
        <v>45812</v>
      </c>
      <c r="B1636" s="114">
        <f t="shared" si="795"/>
        <v>292.92574249</v>
      </c>
      <c r="C1636" s="114">
        <f t="shared" si="809"/>
        <v>213.59116969999999</v>
      </c>
      <c r="D1636" s="115">
        <f t="shared" si="804"/>
        <v>7245.38</v>
      </c>
      <c r="E1636" s="116">
        <f t="shared" si="791"/>
        <v>7276.54</v>
      </c>
      <c r="F1636" s="117">
        <f t="shared" si="792"/>
        <v>45767</v>
      </c>
      <c r="G1636" s="118">
        <f t="shared" si="796"/>
        <v>4.3006716003852752E-3</v>
      </c>
      <c r="H1636" s="119">
        <f t="shared" si="810"/>
        <v>45828</v>
      </c>
      <c r="I1636" s="119">
        <f t="shared" si="797"/>
        <v>45828</v>
      </c>
      <c r="J1636" s="120">
        <f t="shared" si="805"/>
        <v>22</v>
      </c>
      <c r="K1636" s="120">
        <f t="shared" si="793"/>
        <v>11</v>
      </c>
      <c r="L1636" s="8">
        <f t="shared" si="806"/>
        <v>1.0021480199999999</v>
      </c>
      <c r="M1636" s="121">
        <f t="shared" si="794"/>
        <v>1.0056002500000001</v>
      </c>
      <c r="N1636" s="121">
        <f t="shared" si="814"/>
        <v>1.3635948685718635</v>
      </c>
      <c r="O1636" s="114">
        <f t="shared" si="790"/>
        <v>1.3665238900000001</v>
      </c>
      <c r="P1636" s="114">
        <f t="shared" si="798"/>
        <v>291.87743608</v>
      </c>
      <c r="Q1636" s="11">
        <f t="shared" si="811"/>
        <v>0</v>
      </c>
      <c r="R1636" s="30">
        <f t="shared" si="807"/>
        <v>0</v>
      </c>
      <c r="S1636" s="8">
        <f t="shared" si="799"/>
        <v>0</v>
      </c>
      <c r="T1636" s="123">
        <f t="shared" si="808"/>
        <v>8.5599999999999996E-2</v>
      </c>
      <c r="U1636" s="122">
        <f t="shared" si="789"/>
        <v>11</v>
      </c>
      <c r="V1636" s="122">
        <v>252</v>
      </c>
      <c r="W1636" s="121">
        <f t="shared" si="800"/>
        <v>1.0035915980000001</v>
      </c>
      <c r="X1636" s="114">
        <f t="shared" si="801"/>
        <v>1.0483064099999999</v>
      </c>
      <c r="Y1636" s="114">
        <f t="shared" si="802"/>
        <v>0</v>
      </c>
      <c r="Z1636" s="126" t="str">
        <f t="shared" si="812"/>
        <v>A+J=</v>
      </c>
      <c r="AA1636" s="119">
        <f t="shared" si="813"/>
        <v>45828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>
        <f t="shared" si="803"/>
        <v>45813</v>
      </c>
      <c r="B1637" s="114">
        <f t="shared" si="795"/>
        <v>293.07839587000001</v>
      </c>
      <c r="C1637" s="114">
        <f t="shared" si="809"/>
        <v>213.59116969999999</v>
      </c>
      <c r="D1637" s="115">
        <f t="shared" si="804"/>
        <v>7245.38</v>
      </c>
      <c r="E1637" s="116">
        <f t="shared" si="791"/>
        <v>7276.54</v>
      </c>
      <c r="F1637" s="117">
        <f t="shared" si="792"/>
        <v>45767</v>
      </c>
      <c r="G1637" s="118">
        <f t="shared" si="796"/>
        <v>4.3006716003852752E-3</v>
      </c>
      <c r="H1637" s="119">
        <f t="shared" si="810"/>
        <v>45828</v>
      </c>
      <c r="I1637" s="119">
        <f t="shared" si="797"/>
        <v>45828</v>
      </c>
      <c r="J1637" s="120">
        <f t="shared" si="805"/>
        <v>22</v>
      </c>
      <c r="K1637" s="120">
        <f t="shared" si="793"/>
        <v>12</v>
      </c>
      <c r="L1637" s="8">
        <f t="shared" si="806"/>
        <v>1.0023435300000001</v>
      </c>
      <c r="M1637" s="121">
        <f t="shared" si="794"/>
        <v>1.0056002500000001</v>
      </c>
      <c r="N1637" s="121">
        <f t="shared" si="814"/>
        <v>1.3635948685718635</v>
      </c>
      <c r="O1637" s="114">
        <f t="shared" si="790"/>
        <v>1.3667904900000001</v>
      </c>
      <c r="P1637" s="114">
        <f t="shared" si="798"/>
        <v>291.93437949000003</v>
      </c>
      <c r="Q1637" s="11">
        <f t="shared" si="811"/>
        <v>0</v>
      </c>
      <c r="R1637" s="30">
        <f t="shared" si="807"/>
        <v>0</v>
      </c>
      <c r="S1637" s="8">
        <f t="shared" si="799"/>
        <v>0</v>
      </c>
      <c r="T1637" s="123">
        <f t="shared" si="808"/>
        <v>8.5599999999999996E-2</v>
      </c>
      <c r="U1637" s="122">
        <f t="shared" ref="U1637:U1700" si="815">IF(Q1636&gt;0,1,IF(K1637=K1636,U1636,U1636+1))</f>
        <v>12</v>
      </c>
      <c r="V1637" s="122">
        <v>252</v>
      </c>
      <c r="W1637" s="121">
        <f t="shared" si="800"/>
        <v>1.003918745</v>
      </c>
      <c r="X1637" s="114">
        <f t="shared" si="801"/>
        <v>1.1440163800000001</v>
      </c>
      <c r="Y1637" s="114">
        <f t="shared" si="802"/>
        <v>0</v>
      </c>
      <c r="Z1637" s="126" t="str">
        <f t="shared" si="812"/>
        <v>A+J=</v>
      </c>
      <c r="AA1637" s="119">
        <f t="shared" si="813"/>
        <v>45828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>
        <f t="shared" si="803"/>
        <v>45814</v>
      </c>
      <c r="B1638" s="114">
        <f t="shared" si="795"/>
        <v>293.23112663000001</v>
      </c>
      <c r="C1638" s="114">
        <f t="shared" si="809"/>
        <v>213.59116969999999</v>
      </c>
      <c r="D1638" s="115">
        <f t="shared" si="804"/>
        <v>7245.38</v>
      </c>
      <c r="E1638" s="116">
        <f t="shared" si="791"/>
        <v>7276.54</v>
      </c>
      <c r="F1638" s="117">
        <f t="shared" si="792"/>
        <v>45767</v>
      </c>
      <c r="G1638" s="118">
        <f t="shared" si="796"/>
        <v>4.3006716003852752E-3</v>
      </c>
      <c r="H1638" s="119">
        <f t="shared" si="810"/>
        <v>45828</v>
      </c>
      <c r="I1638" s="119">
        <f t="shared" si="797"/>
        <v>45828</v>
      </c>
      <c r="J1638" s="120">
        <f t="shared" si="805"/>
        <v>22</v>
      </c>
      <c r="K1638" s="120">
        <f t="shared" si="793"/>
        <v>13</v>
      </c>
      <c r="L1638" s="8">
        <f t="shared" si="806"/>
        <v>1.0025390700000001</v>
      </c>
      <c r="M1638" s="121">
        <f t="shared" si="794"/>
        <v>1.0056002500000001</v>
      </c>
      <c r="N1638" s="121">
        <f t="shared" si="814"/>
        <v>1.3635948685718635</v>
      </c>
      <c r="O1638" s="114">
        <f t="shared" si="790"/>
        <v>1.3670571300000001</v>
      </c>
      <c r="P1638" s="114">
        <f t="shared" si="798"/>
        <v>291.99133144000001</v>
      </c>
      <c r="Q1638" s="11">
        <f t="shared" si="811"/>
        <v>0</v>
      </c>
      <c r="R1638" s="30">
        <f t="shared" si="807"/>
        <v>0</v>
      </c>
      <c r="S1638" s="8">
        <f t="shared" si="799"/>
        <v>0</v>
      </c>
      <c r="T1638" s="123">
        <f t="shared" si="808"/>
        <v>8.5599999999999996E-2</v>
      </c>
      <c r="U1638" s="122">
        <f t="shared" si="815"/>
        <v>13</v>
      </c>
      <c r="V1638" s="122">
        <v>252</v>
      </c>
      <c r="W1638" s="121">
        <f t="shared" si="800"/>
        <v>1.004246</v>
      </c>
      <c r="X1638" s="114">
        <f t="shared" si="801"/>
        <v>1.2397951899999999</v>
      </c>
      <c r="Y1638" s="114">
        <f t="shared" si="802"/>
        <v>0</v>
      </c>
      <c r="Z1638" s="126" t="str">
        <f t="shared" si="812"/>
        <v>A+J=</v>
      </c>
      <c r="AA1638" s="119">
        <f t="shared" si="813"/>
        <v>45828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>
        <f t="shared" si="803"/>
        <v>45815</v>
      </c>
      <c r="B1639" s="114">
        <f t="shared" si="795"/>
        <v>293.38393633999999</v>
      </c>
      <c r="C1639" s="114">
        <f t="shared" si="809"/>
        <v>213.59116969999999</v>
      </c>
      <c r="D1639" s="115">
        <f t="shared" si="804"/>
        <v>7245.38</v>
      </c>
      <c r="E1639" s="116">
        <f t="shared" si="791"/>
        <v>7276.54</v>
      </c>
      <c r="F1639" s="117">
        <f t="shared" si="792"/>
        <v>45767</v>
      </c>
      <c r="G1639" s="118">
        <f t="shared" si="796"/>
        <v>4.3006716003852752E-3</v>
      </c>
      <c r="H1639" s="119">
        <f t="shared" si="810"/>
        <v>45828</v>
      </c>
      <c r="I1639" s="119">
        <f t="shared" si="797"/>
        <v>45828</v>
      </c>
      <c r="J1639" s="120">
        <f t="shared" si="805"/>
        <v>22</v>
      </c>
      <c r="K1639" s="120">
        <f t="shared" si="793"/>
        <v>14</v>
      </c>
      <c r="L1639" s="8">
        <f t="shared" si="806"/>
        <v>1.0027346500000001</v>
      </c>
      <c r="M1639" s="121">
        <f t="shared" si="794"/>
        <v>1.0056002500000001</v>
      </c>
      <c r="N1639" s="121">
        <f t="shared" si="814"/>
        <v>1.3635948685718635</v>
      </c>
      <c r="O1639" s="114">
        <f t="shared" si="790"/>
        <v>1.36732382</v>
      </c>
      <c r="P1639" s="114">
        <f t="shared" si="798"/>
        <v>292.04829407</v>
      </c>
      <c r="Q1639" s="11">
        <f t="shared" si="811"/>
        <v>0</v>
      </c>
      <c r="R1639" s="30">
        <f t="shared" si="807"/>
        <v>0</v>
      </c>
      <c r="S1639" s="8">
        <f t="shared" si="799"/>
        <v>0</v>
      </c>
      <c r="T1639" s="123">
        <f t="shared" si="808"/>
        <v>8.5599999999999996E-2</v>
      </c>
      <c r="U1639" s="122">
        <f t="shared" si="815"/>
        <v>14</v>
      </c>
      <c r="V1639" s="122">
        <v>252</v>
      </c>
      <c r="W1639" s="121">
        <f t="shared" si="800"/>
        <v>1.0045733610000001</v>
      </c>
      <c r="X1639" s="114">
        <f t="shared" si="801"/>
        <v>1.3356422699999999</v>
      </c>
      <c r="Y1639" s="114">
        <f t="shared" si="802"/>
        <v>0</v>
      </c>
      <c r="Z1639" s="126" t="str">
        <f t="shared" si="812"/>
        <v>A+J=</v>
      </c>
      <c r="AA1639" s="119">
        <f t="shared" si="813"/>
        <v>45828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>
        <f t="shared" si="803"/>
        <v>45816</v>
      </c>
      <c r="B1640" s="114">
        <f t="shared" si="795"/>
        <v>293.38393633999999</v>
      </c>
      <c r="C1640" s="114">
        <f t="shared" si="809"/>
        <v>213.59116969999999</v>
      </c>
      <c r="D1640" s="115">
        <f t="shared" si="804"/>
        <v>7245.38</v>
      </c>
      <c r="E1640" s="116">
        <f t="shared" si="791"/>
        <v>7276.54</v>
      </c>
      <c r="F1640" s="117">
        <f t="shared" si="792"/>
        <v>45767</v>
      </c>
      <c r="G1640" s="118">
        <f t="shared" si="796"/>
        <v>4.3006716003852752E-3</v>
      </c>
      <c r="H1640" s="119">
        <f t="shared" si="810"/>
        <v>45828</v>
      </c>
      <c r="I1640" s="119">
        <f t="shared" si="797"/>
        <v>45828</v>
      </c>
      <c r="J1640" s="120">
        <f t="shared" si="805"/>
        <v>22</v>
      </c>
      <c r="K1640" s="120">
        <f t="shared" si="793"/>
        <v>14</v>
      </c>
      <c r="L1640" s="8">
        <f t="shared" si="806"/>
        <v>1.0027346500000001</v>
      </c>
      <c r="M1640" s="121">
        <f t="shared" si="794"/>
        <v>1.0056002500000001</v>
      </c>
      <c r="N1640" s="121">
        <f t="shared" si="814"/>
        <v>1.3635948685718635</v>
      </c>
      <c r="O1640" s="114">
        <f t="shared" si="790"/>
        <v>1.36732382</v>
      </c>
      <c r="P1640" s="114">
        <f t="shared" si="798"/>
        <v>292.04829407</v>
      </c>
      <c r="Q1640" s="11">
        <f t="shared" si="811"/>
        <v>0</v>
      </c>
      <c r="R1640" s="30">
        <f t="shared" si="807"/>
        <v>0</v>
      </c>
      <c r="S1640" s="8">
        <f t="shared" si="799"/>
        <v>0</v>
      </c>
      <c r="T1640" s="123">
        <f t="shared" si="808"/>
        <v>8.5599999999999996E-2</v>
      </c>
      <c r="U1640" s="122">
        <f t="shared" si="815"/>
        <v>14</v>
      </c>
      <c r="V1640" s="122">
        <v>252</v>
      </c>
      <c r="W1640" s="121">
        <f t="shared" si="800"/>
        <v>1.0045733610000001</v>
      </c>
      <c r="X1640" s="114">
        <f t="shared" si="801"/>
        <v>1.3356422699999999</v>
      </c>
      <c r="Y1640" s="114">
        <f t="shared" si="802"/>
        <v>0</v>
      </c>
      <c r="Z1640" s="126" t="str">
        <f t="shared" si="812"/>
        <v>A+J=</v>
      </c>
      <c r="AA1640" s="119">
        <f t="shared" si="813"/>
        <v>45828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>
        <f t="shared" si="803"/>
        <v>45817</v>
      </c>
      <c r="B1641" s="114">
        <f t="shared" si="795"/>
        <v>293.38393633999999</v>
      </c>
      <c r="C1641" s="114">
        <f t="shared" si="809"/>
        <v>213.59116969999999</v>
      </c>
      <c r="D1641" s="115">
        <f t="shared" si="804"/>
        <v>7245.38</v>
      </c>
      <c r="E1641" s="116">
        <f t="shared" si="791"/>
        <v>7276.54</v>
      </c>
      <c r="F1641" s="117">
        <f t="shared" si="792"/>
        <v>45767</v>
      </c>
      <c r="G1641" s="118">
        <f t="shared" si="796"/>
        <v>4.3006716003852752E-3</v>
      </c>
      <c r="H1641" s="119">
        <f t="shared" si="810"/>
        <v>45828</v>
      </c>
      <c r="I1641" s="119">
        <f t="shared" si="797"/>
        <v>45828</v>
      </c>
      <c r="J1641" s="120">
        <f t="shared" si="805"/>
        <v>22</v>
      </c>
      <c r="K1641" s="120">
        <f t="shared" si="793"/>
        <v>14</v>
      </c>
      <c r="L1641" s="8">
        <f t="shared" si="806"/>
        <v>1.0027346500000001</v>
      </c>
      <c r="M1641" s="121">
        <f t="shared" si="794"/>
        <v>1.0056002500000001</v>
      </c>
      <c r="N1641" s="121">
        <f t="shared" si="814"/>
        <v>1.3635948685718635</v>
      </c>
      <c r="O1641" s="114">
        <f t="shared" ref="O1641:O1704" si="816">TRUNC(TRUNC((L1641*N1641),15),8)</f>
        <v>1.36732382</v>
      </c>
      <c r="P1641" s="114">
        <f t="shared" si="798"/>
        <v>292.04829407</v>
      </c>
      <c r="Q1641" s="11">
        <f t="shared" si="811"/>
        <v>0</v>
      </c>
      <c r="R1641" s="30">
        <f t="shared" si="807"/>
        <v>0</v>
      </c>
      <c r="S1641" s="8">
        <f t="shared" si="799"/>
        <v>0</v>
      </c>
      <c r="T1641" s="123">
        <f t="shared" si="808"/>
        <v>8.5599999999999996E-2</v>
      </c>
      <c r="U1641" s="122">
        <f t="shared" si="815"/>
        <v>14</v>
      </c>
      <c r="V1641" s="122">
        <v>252</v>
      </c>
      <c r="W1641" s="121">
        <f t="shared" si="800"/>
        <v>1.0045733610000001</v>
      </c>
      <c r="X1641" s="114">
        <f t="shared" si="801"/>
        <v>1.3356422699999999</v>
      </c>
      <c r="Y1641" s="114">
        <f t="shared" si="802"/>
        <v>0</v>
      </c>
      <c r="Z1641" s="126" t="str">
        <f t="shared" si="812"/>
        <v>A+J=</v>
      </c>
      <c r="AA1641" s="119">
        <f t="shared" si="813"/>
        <v>45828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>
        <f t="shared" si="803"/>
        <v>45818</v>
      </c>
      <c r="B1642" s="114">
        <f t="shared" si="795"/>
        <v>293.53682534000001</v>
      </c>
      <c r="C1642" s="114">
        <f t="shared" si="809"/>
        <v>213.59116969999999</v>
      </c>
      <c r="D1642" s="115">
        <f t="shared" si="804"/>
        <v>7245.38</v>
      </c>
      <c r="E1642" s="116">
        <f t="shared" ref="E1642:E1705" si="817">IF($K1642=1,VLOOKUP($A1641,$AO$10:$AS$131,4),E1641)</f>
        <v>7276.54</v>
      </c>
      <c r="F1642" s="117">
        <f t="shared" ref="F1642:F1705" si="818">IF($K1642=1,VLOOKUP($A1641,$AO$10:$AS$131,5),F1641)</f>
        <v>45767</v>
      </c>
      <c r="G1642" s="118">
        <f t="shared" si="796"/>
        <v>4.3006716003852752E-3</v>
      </c>
      <c r="H1642" s="119">
        <f t="shared" si="810"/>
        <v>45828</v>
      </c>
      <c r="I1642" s="119">
        <f t="shared" si="797"/>
        <v>45828</v>
      </c>
      <c r="J1642" s="120">
        <f t="shared" si="805"/>
        <v>22</v>
      </c>
      <c r="K1642" s="120">
        <f t="shared" ref="K1642:K1705" si="819">(J1642-(NETWORKDAYS(A1642,I1642,AD$176:AD$502)-1))</f>
        <v>15</v>
      </c>
      <c r="L1642" s="8">
        <f t="shared" si="806"/>
        <v>1.00293027</v>
      </c>
      <c r="M1642" s="121">
        <f t="shared" ref="M1642:M1705" si="820">IF(I1642&gt;I1641,L1641,M1641)</f>
        <v>1.0056002500000001</v>
      </c>
      <c r="N1642" s="121">
        <f t="shared" si="814"/>
        <v>1.3635948685718635</v>
      </c>
      <c r="O1642" s="114">
        <f t="shared" si="816"/>
        <v>1.36759056</v>
      </c>
      <c r="P1642" s="114">
        <f t="shared" si="798"/>
        <v>292.10526737999999</v>
      </c>
      <c r="Q1642" s="11">
        <f t="shared" si="811"/>
        <v>0</v>
      </c>
      <c r="R1642" s="30">
        <f t="shared" si="807"/>
        <v>0</v>
      </c>
      <c r="S1642" s="8">
        <f t="shared" si="799"/>
        <v>0</v>
      </c>
      <c r="T1642" s="123">
        <f t="shared" si="808"/>
        <v>8.5599999999999996E-2</v>
      </c>
      <c r="U1642" s="122">
        <f t="shared" si="815"/>
        <v>15</v>
      </c>
      <c r="V1642" s="122">
        <v>252</v>
      </c>
      <c r="W1642" s="121">
        <f t="shared" si="800"/>
        <v>1.0049008290000001</v>
      </c>
      <c r="X1642" s="114">
        <f t="shared" si="801"/>
        <v>1.4315579599999999</v>
      </c>
      <c r="Y1642" s="114">
        <f t="shared" si="802"/>
        <v>0</v>
      </c>
      <c r="Z1642" s="126" t="str">
        <f t="shared" si="812"/>
        <v>A+J=</v>
      </c>
      <c r="AA1642" s="119">
        <f t="shared" si="813"/>
        <v>45828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>
        <f t="shared" si="803"/>
        <v>45819</v>
      </c>
      <c r="B1643" s="114">
        <f t="shared" si="795"/>
        <v>293.68979765</v>
      </c>
      <c r="C1643" s="114">
        <f t="shared" si="809"/>
        <v>213.59116969999999</v>
      </c>
      <c r="D1643" s="115">
        <f t="shared" si="804"/>
        <v>7245.38</v>
      </c>
      <c r="E1643" s="116">
        <f t="shared" si="817"/>
        <v>7276.54</v>
      </c>
      <c r="F1643" s="117">
        <f t="shared" si="818"/>
        <v>45767</v>
      </c>
      <c r="G1643" s="118">
        <f t="shared" si="796"/>
        <v>4.3006716003852752E-3</v>
      </c>
      <c r="H1643" s="119">
        <f t="shared" si="810"/>
        <v>45828</v>
      </c>
      <c r="I1643" s="119">
        <f t="shared" si="797"/>
        <v>45828</v>
      </c>
      <c r="J1643" s="120">
        <f t="shared" si="805"/>
        <v>22</v>
      </c>
      <c r="K1643" s="120">
        <f t="shared" si="819"/>
        <v>16</v>
      </c>
      <c r="L1643" s="8">
        <f t="shared" si="806"/>
        <v>1.0031259299999999</v>
      </c>
      <c r="M1643" s="121">
        <f t="shared" si="820"/>
        <v>1.0056002500000001</v>
      </c>
      <c r="N1643" s="121">
        <f t="shared" si="814"/>
        <v>1.3635948685718635</v>
      </c>
      <c r="O1643" s="114">
        <f t="shared" si="816"/>
        <v>1.3678573700000001</v>
      </c>
      <c r="P1643" s="114">
        <f t="shared" si="798"/>
        <v>292.16225564000001</v>
      </c>
      <c r="Q1643" s="11">
        <f t="shared" si="811"/>
        <v>0</v>
      </c>
      <c r="R1643" s="30">
        <f t="shared" si="807"/>
        <v>0</v>
      </c>
      <c r="S1643" s="8">
        <f t="shared" si="799"/>
        <v>0</v>
      </c>
      <c r="T1643" s="123">
        <f t="shared" si="808"/>
        <v>8.5599999999999996E-2</v>
      </c>
      <c r="U1643" s="122">
        <f t="shared" si="815"/>
        <v>16</v>
      </c>
      <c r="V1643" s="122">
        <v>252</v>
      </c>
      <c r="W1643" s="121">
        <f t="shared" si="800"/>
        <v>1.005228403</v>
      </c>
      <c r="X1643" s="114">
        <f t="shared" si="801"/>
        <v>1.5275420099999999</v>
      </c>
      <c r="Y1643" s="114">
        <f t="shared" si="802"/>
        <v>0</v>
      </c>
      <c r="Z1643" s="126" t="str">
        <f t="shared" si="812"/>
        <v>A+J=</v>
      </c>
      <c r="AA1643" s="119">
        <f t="shared" si="813"/>
        <v>45828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>
        <f t="shared" si="803"/>
        <v>45820</v>
      </c>
      <c r="B1644" s="114">
        <f t="shared" si="795"/>
        <v>293.84284529000001</v>
      </c>
      <c r="C1644" s="114">
        <f t="shared" si="809"/>
        <v>213.59116969999999</v>
      </c>
      <c r="D1644" s="115">
        <f t="shared" si="804"/>
        <v>7245.38</v>
      </c>
      <c r="E1644" s="116">
        <f t="shared" si="817"/>
        <v>7276.54</v>
      </c>
      <c r="F1644" s="117">
        <f t="shared" si="818"/>
        <v>45767</v>
      </c>
      <c r="G1644" s="118">
        <f t="shared" si="796"/>
        <v>4.3006716003852752E-3</v>
      </c>
      <c r="H1644" s="119">
        <f t="shared" si="810"/>
        <v>45828</v>
      </c>
      <c r="I1644" s="119">
        <f t="shared" si="797"/>
        <v>45828</v>
      </c>
      <c r="J1644" s="120">
        <f t="shared" si="805"/>
        <v>22</v>
      </c>
      <c r="K1644" s="120">
        <f t="shared" si="819"/>
        <v>17</v>
      </c>
      <c r="L1644" s="8">
        <f t="shared" si="806"/>
        <v>1.0033216199999999</v>
      </c>
      <c r="M1644" s="121">
        <f t="shared" si="820"/>
        <v>1.0056002500000001</v>
      </c>
      <c r="N1644" s="121">
        <f t="shared" si="814"/>
        <v>1.3635948685718635</v>
      </c>
      <c r="O1644" s="114">
        <f t="shared" si="816"/>
        <v>1.36812421</v>
      </c>
      <c r="P1644" s="114">
        <f t="shared" si="798"/>
        <v>292.2192503</v>
      </c>
      <c r="Q1644" s="11">
        <f t="shared" si="811"/>
        <v>0</v>
      </c>
      <c r="R1644" s="30">
        <f t="shared" si="807"/>
        <v>0</v>
      </c>
      <c r="S1644" s="8">
        <f t="shared" si="799"/>
        <v>0</v>
      </c>
      <c r="T1644" s="123">
        <f t="shared" si="808"/>
        <v>8.5599999999999996E-2</v>
      </c>
      <c r="U1644" s="122">
        <f t="shared" si="815"/>
        <v>17</v>
      </c>
      <c r="V1644" s="122">
        <v>252</v>
      </c>
      <c r="W1644" s="121">
        <f t="shared" si="800"/>
        <v>1.005556085</v>
      </c>
      <c r="X1644" s="114">
        <f t="shared" si="801"/>
        <v>1.62359499</v>
      </c>
      <c r="Y1644" s="114">
        <f t="shared" si="802"/>
        <v>0</v>
      </c>
      <c r="Z1644" s="126" t="str">
        <f t="shared" si="812"/>
        <v>A+J=</v>
      </c>
      <c r="AA1644" s="119">
        <f t="shared" si="813"/>
        <v>45828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>
        <f t="shared" si="803"/>
        <v>45821</v>
      </c>
      <c r="B1645" s="114">
        <f t="shared" si="795"/>
        <v>293.99597201</v>
      </c>
      <c r="C1645" s="114">
        <f t="shared" si="809"/>
        <v>213.59116969999999</v>
      </c>
      <c r="D1645" s="115">
        <f t="shared" si="804"/>
        <v>7245.38</v>
      </c>
      <c r="E1645" s="116">
        <f t="shared" si="817"/>
        <v>7276.54</v>
      </c>
      <c r="F1645" s="117">
        <f t="shared" si="818"/>
        <v>45767</v>
      </c>
      <c r="G1645" s="118">
        <f t="shared" si="796"/>
        <v>4.3006716003852752E-3</v>
      </c>
      <c r="H1645" s="119">
        <f t="shared" si="810"/>
        <v>45828</v>
      </c>
      <c r="I1645" s="119">
        <f t="shared" si="797"/>
        <v>45828</v>
      </c>
      <c r="J1645" s="120">
        <f t="shared" si="805"/>
        <v>22</v>
      </c>
      <c r="K1645" s="120">
        <f t="shared" si="819"/>
        <v>18</v>
      </c>
      <c r="L1645" s="8">
        <f t="shared" si="806"/>
        <v>1.0035173500000001</v>
      </c>
      <c r="M1645" s="121">
        <f t="shared" si="820"/>
        <v>1.0056002500000001</v>
      </c>
      <c r="N1645" s="121">
        <f t="shared" si="814"/>
        <v>1.3635948685718635</v>
      </c>
      <c r="O1645" s="114">
        <f t="shared" si="816"/>
        <v>1.3683911</v>
      </c>
      <c r="P1645" s="114">
        <f t="shared" si="798"/>
        <v>292.27625565</v>
      </c>
      <c r="Q1645" s="11">
        <f t="shared" si="811"/>
        <v>0</v>
      </c>
      <c r="R1645" s="30">
        <f t="shared" si="807"/>
        <v>0</v>
      </c>
      <c r="S1645" s="8">
        <f t="shared" si="799"/>
        <v>0</v>
      </c>
      <c r="T1645" s="123">
        <f t="shared" si="808"/>
        <v>8.5599999999999996E-2</v>
      </c>
      <c r="U1645" s="122">
        <f t="shared" si="815"/>
        <v>18</v>
      </c>
      <c r="V1645" s="122">
        <v>252</v>
      </c>
      <c r="W1645" s="121">
        <f t="shared" si="800"/>
        <v>1.0058838729999999</v>
      </c>
      <c r="X1645" s="114">
        <f t="shared" si="801"/>
        <v>1.7197163600000001</v>
      </c>
      <c r="Y1645" s="114">
        <f t="shared" si="802"/>
        <v>0</v>
      </c>
      <c r="Z1645" s="126" t="str">
        <f t="shared" si="812"/>
        <v>A+J=</v>
      </c>
      <c r="AA1645" s="119">
        <f t="shared" si="813"/>
        <v>45828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>
        <f t="shared" si="803"/>
        <v>45822</v>
      </c>
      <c r="B1646" s="114">
        <f t="shared" si="795"/>
        <v>294.14918028</v>
      </c>
      <c r="C1646" s="114">
        <f t="shared" si="809"/>
        <v>213.59116969999999</v>
      </c>
      <c r="D1646" s="115">
        <f t="shared" si="804"/>
        <v>7245.38</v>
      </c>
      <c r="E1646" s="116">
        <f t="shared" si="817"/>
        <v>7276.54</v>
      </c>
      <c r="F1646" s="117">
        <f t="shared" si="818"/>
        <v>45767</v>
      </c>
      <c r="G1646" s="118">
        <f t="shared" si="796"/>
        <v>4.3006716003852752E-3</v>
      </c>
      <c r="H1646" s="119">
        <f t="shared" si="810"/>
        <v>45828</v>
      </c>
      <c r="I1646" s="119">
        <f t="shared" si="797"/>
        <v>45828</v>
      </c>
      <c r="J1646" s="120">
        <f t="shared" si="805"/>
        <v>22</v>
      </c>
      <c r="K1646" s="120">
        <f t="shared" si="819"/>
        <v>19</v>
      </c>
      <c r="L1646" s="8">
        <f t="shared" si="806"/>
        <v>1.00371312</v>
      </c>
      <c r="M1646" s="121">
        <f t="shared" si="820"/>
        <v>1.0056002500000001</v>
      </c>
      <c r="N1646" s="121">
        <f t="shared" si="814"/>
        <v>1.3635948685718635</v>
      </c>
      <c r="O1646" s="114">
        <f t="shared" si="816"/>
        <v>1.3686580500000001</v>
      </c>
      <c r="P1646" s="114">
        <f t="shared" si="798"/>
        <v>292.33327380999998</v>
      </c>
      <c r="Q1646" s="11">
        <f t="shared" si="811"/>
        <v>0</v>
      </c>
      <c r="R1646" s="30">
        <f t="shared" si="807"/>
        <v>0</v>
      </c>
      <c r="S1646" s="8">
        <f t="shared" si="799"/>
        <v>0</v>
      </c>
      <c r="T1646" s="123">
        <f t="shared" si="808"/>
        <v>8.5599999999999996E-2</v>
      </c>
      <c r="U1646" s="122">
        <f t="shared" si="815"/>
        <v>19</v>
      </c>
      <c r="V1646" s="122">
        <v>252</v>
      </c>
      <c r="W1646" s="121">
        <f t="shared" si="800"/>
        <v>1.006211768</v>
      </c>
      <c r="X1646" s="114">
        <f t="shared" si="801"/>
        <v>1.8159064700000001</v>
      </c>
      <c r="Y1646" s="114">
        <f t="shared" si="802"/>
        <v>0</v>
      </c>
      <c r="Z1646" s="126" t="str">
        <f t="shared" si="812"/>
        <v>A+J=</v>
      </c>
      <c r="AA1646" s="119">
        <f t="shared" si="813"/>
        <v>45828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>
        <f t="shared" si="803"/>
        <v>45823</v>
      </c>
      <c r="B1647" s="114">
        <f t="shared" si="795"/>
        <v>294.14918028</v>
      </c>
      <c r="C1647" s="114">
        <f t="shared" si="809"/>
        <v>213.59116969999999</v>
      </c>
      <c r="D1647" s="115">
        <f t="shared" si="804"/>
        <v>7245.38</v>
      </c>
      <c r="E1647" s="116">
        <f t="shared" si="817"/>
        <v>7276.54</v>
      </c>
      <c r="F1647" s="117">
        <f t="shared" si="818"/>
        <v>45767</v>
      </c>
      <c r="G1647" s="118">
        <f t="shared" si="796"/>
        <v>4.3006716003852752E-3</v>
      </c>
      <c r="H1647" s="119">
        <f t="shared" si="810"/>
        <v>45828</v>
      </c>
      <c r="I1647" s="119">
        <f t="shared" si="797"/>
        <v>45828</v>
      </c>
      <c r="J1647" s="120">
        <f t="shared" si="805"/>
        <v>22</v>
      </c>
      <c r="K1647" s="120">
        <f t="shared" si="819"/>
        <v>19</v>
      </c>
      <c r="L1647" s="8">
        <f t="shared" si="806"/>
        <v>1.00371312</v>
      </c>
      <c r="M1647" s="121">
        <f t="shared" si="820"/>
        <v>1.0056002500000001</v>
      </c>
      <c r="N1647" s="121">
        <f t="shared" si="814"/>
        <v>1.3635948685718635</v>
      </c>
      <c r="O1647" s="114">
        <f t="shared" si="816"/>
        <v>1.3686580500000001</v>
      </c>
      <c r="P1647" s="114">
        <f t="shared" si="798"/>
        <v>292.33327380999998</v>
      </c>
      <c r="Q1647" s="11">
        <f t="shared" si="811"/>
        <v>0</v>
      </c>
      <c r="R1647" s="30">
        <f t="shared" si="807"/>
        <v>0</v>
      </c>
      <c r="S1647" s="8">
        <f t="shared" si="799"/>
        <v>0</v>
      </c>
      <c r="T1647" s="123">
        <f t="shared" si="808"/>
        <v>8.5599999999999996E-2</v>
      </c>
      <c r="U1647" s="122">
        <f t="shared" si="815"/>
        <v>19</v>
      </c>
      <c r="V1647" s="122">
        <v>252</v>
      </c>
      <c r="W1647" s="121">
        <f t="shared" si="800"/>
        <v>1.006211768</v>
      </c>
      <c r="X1647" s="114">
        <f t="shared" si="801"/>
        <v>1.8159064700000001</v>
      </c>
      <c r="Y1647" s="114">
        <f t="shared" si="802"/>
        <v>0</v>
      </c>
      <c r="Z1647" s="126" t="str">
        <f t="shared" si="812"/>
        <v>A+J=</v>
      </c>
      <c r="AA1647" s="119">
        <f t="shared" si="813"/>
        <v>45828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>
        <f t="shared" si="803"/>
        <v>45824</v>
      </c>
      <c r="B1648" s="114">
        <f t="shared" si="795"/>
        <v>294.14918028</v>
      </c>
      <c r="C1648" s="114">
        <f t="shared" si="809"/>
        <v>213.59116969999999</v>
      </c>
      <c r="D1648" s="115">
        <f t="shared" si="804"/>
        <v>7245.38</v>
      </c>
      <c r="E1648" s="116">
        <f t="shared" si="817"/>
        <v>7276.54</v>
      </c>
      <c r="F1648" s="117">
        <f t="shared" si="818"/>
        <v>45767</v>
      </c>
      <c r="G1648" s="118">
        <f t="shared" si="796"/>
        <v>4.3006716003852752E-3</v>
      </c>
      <c r="H1648" s="119">
        <f t="shared" si="810"/>
        <v>45828</v>
      </c>
      <c r="I1648" s="119">
        <f t="shared" si="797"/>
        <v>45828</v>
      </c>
      <c r="J1648" s="120">
        <f t="shared" si="805"/>
        <v>22</v>
      </c>
      <c r="K1648" s="120">
        <f t="shared" si="819"/>
        <v>19</v>
      </c>
      <c r="L1648" s="8">
        <f t="shared" si="806"/>
        <v>1.00371312</v>
      </c>
      <c r="M1648" s="121">
        <f t="shared" si="820"/>
        <v>1.0056002500000001</v>
      </c>
      <c r="N1648" s="121">
        <f t="shared" si="814"/>
        <v>1.3635948685718635</v>
      </c>
      <c r="O1648" s="114">
        <f t="shared" si="816"/>
        <v>1.3686580500000001</v>
      </c>
      <c r="P1648" s="114">
        <f t="shared" si="798"/>
        <v>292.33327380999998</v>
      </c>
      <c r="Q1648" s="11">
        <f t="shared" si="811"/>
        <v>0</v>
      </c>
      <c r="R1648" s="30">
        <f t="shared" si="807"/>
        <v>0</v>
      </c>
      <c r="S1648" s="8">
        <f t="shared" si="799"/>
        <v>0</v>
      </c>
      <c r="T1648" s="123">
        <f t="shared" si="808"/>
        <v>8.5599999999999996E-2</v>
      </c>
      <c r="U1648" s="122">
        <f t="shared" si="815"/>
        <v>19</v>
      </c>
      <c r="V1648" s="122">
        <v>252</v>
      </c>
      <c r="W1648" s="121">
        <f t="shared" si="800"/>
        <v>1.006211768</v>
      </c>
      <c r="X1648" s="114">
        <f t="shared" si="801"/>
        <v>1.8159064700000001</v>
      </c>
      <c r="Y1648" s="114">
        <f t="shared" si="802"/>
        <v>0</v>
      </c>
      <c r="Z1648" s="126" t="str">
        <f t="shared" si="812"/>
        <v>A+J=</v>
      </c>
      <c r="AA1648" s="119">
        <f t="shared" si="813"/>
        <v>45828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>
        <f t="shared" si="803"/>
        <v>45825</v>
      </c>
      <c r="B1649" s="114">
        <f t="shared" si="795"/>
        <v>294.30247013000002</v>
      </c>
      <c r="C1649" s="114">
        <f t="shared" si="809"/>
        <v>213.59116969999999</v>
      </c>
      <c r="D1649" s="115">
        <f t="shared" si="804"/>
        <v>7245.38</v>
      </c>
      <c r="E1649" s="116">
        <f t="shared" si="817"/>
        <v>7276.54</v>
      </c>
      <c r="F1649" s="117">
        <f t="shared" si="818"/>
        <v>45767</v>
      </c>
      <c r="G1649" s="118">
        <f t="shared" si="796"/>
        <v>4.3006716003852752E-3</v>
      </c>
      <c r="H1649" s="119">
        <f t="shared" si="810"/>
        <v>45828</v>
      </c>
      <c r="I1649" s="119">
        <f t="shared" si="797"/>
        <v>45828</v>
      </c>
      <c r="J1649" s="120">
        <f t="shared" si="805"/>
        <v>22</v>
      </c>
      <c r="K1649" s="120">
        <f t="shared" si="819"/>
        <v>20</v>
      </c>
      <c r="L1649" s="8">
        <f t="shared" si="806"/>
        <v>1.0039089299999999</v>
      </c>
      <c r="M1649" s="121">
        <f t="shared" si="820"/>
        <v>1.0056002500000001</v>
      </c>
      <c r="N1649" s="121">
        <f t="shared" si="814"/>
        <v>1.3635948685718635</v>
      </c>
      <c r="O1649" s="114">
        <f t="shared" si="816"/>
        <v>1.36892506</v>
      </c>
      <c r="P1649" s="114">
        <f t="shared" si="798"/>
        <v>292.39030479000002</v>
      </c>
      <c r="Q1649" s="11">
        <f t="shared" si="811"/>
        <v>0</v>
      </c>
      <c r="R1649" s="30">
        <f t="shared" si="807"/>
        <v>0</v>
      </c>
      <c r="S1649" s="8">
        <f t="shared" si="799"/>
        <v>0</v>
      </c>
      <c r="T1649" s="123">
        <f t="shared" si="808"/>
        <v>8.5599999999999996E-2</v>
      </c>
      <c r="U1649" s="122">
        <f t="shared" si="815"/>
        <v>20</v>
      </c>
      <c r="V1649" s="122">
        <v>252</v>
      </c>
      <c r="W1649" s="121">
        <f t="shared" si="800"/>
        <v>1.0065397700000001</v>
      </c>
      <c r="X1649" s="114">
        <f t="shared" si="801"/>
        <v>1.91216534</v>
      </c>
      <c r="Y1649" s="114">
        <f t="shared" si="802"/>
        <v>0</v>
      </c>
      <c r="Z1649" s="126" t="str">
        <f t="shared" si="812"/>
        <v>A+J=</v>
      </c>
      <c r="AA1649" s="119">
        <f t="shared" si="813"/>
        <v>45828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>
        <f t="shared" si="803"/>
        <v>45826</v>
      </c>
      <c r="B1650" s="114">
        <f t="shared" si="795"/>
        <v>294.45583943000003</v>
      </c>
      <c r="C1650" s="114">
        <f t="shared" si="809"/>
        <v>213.59116969999999</v>
      </c>
      <c r="D1650" s="115">
        <f t="shared" si="804"/>
        <v>7245.38</v>
      </c>
      <c r="E1650" s="116">
        <f t="shared" si="817"/>
        <v>7276.54</v>
      </c>
      <c r="F1650" s="117">
        <f t="shared" si="818"/>
        <v>45767</v>
      </c>
      <c r="G1650" s="118">
        <f t="shared" si="796"/>
        <v>4.3006716003852752E-3</v>
      </c>
      <c r="H1650" s="119">
        <f t="shared" si="810"/>
        <v>45828</v>
      </c>
      <c r="I1650" s="119">
        <f t="shared" si="797"/>
        <v>45828</v>
      </c>
      <c r="J1650" s="120">
        <f t="shared" si="805"/>
        <v>22</v>
      </c>
      <c r="K1650" s="120">
        <f t="shared" si="819"/>
        <v>21</v>
      </c>
      <c r="L1650" s="8">
        <f t="shared" si="806"/>
        <v>1.00410478</v>
      </c>
      <c r="M1650" s="121">
        <f t="shared" si="820"/>
        <v>1.0056002500000001</v>
      </c>
      <c r="N1650" s="121">
        <f t="shared" si="814"/>
        <v>1.3635948685718635</v>
      </c>
      <c r="O1650" s="114">
        <f t="shared" si="816"/>
        <v>1.3691921199999999</v>
      </c>
      <c r="P1650" s="114">
        <f t="shared" si="798"/>
        <v>292.44734645</v>
      </c>
      <c r="Q1650" s="11">
        <f t="shared" si="811"/>
        <v>0</v>
      </c>
      <c r="R1650" s="30">
        <f t="shared" si="807"/>
        <v>0</v>
      </c>
      <c r="S1650" s="8">
        <f t="shared" si="799"/>
        <v>0</v>
      </c>
      <c r="T1650" s="123">
        <f t="shared" si="808"/>
        <v>8.5599999999999996E-2</v>
      </c>
      <c r="U1650" s="122">
        <f t="shared" si="815"/>
        <v>21</v>
      </c>
      <c r="V1650" s="122">
        <v>252</v>
      </c>
      <c r="W1650" s="121">
        <f t="shared" si="800"/>
        <v>1.0068678790000001</v>
      </c>
      <c r="X1650" s="114">
        <f t="shared" si="801"/>
        <v>2.0084929800000002</v>
      </c>
      <c r="Y1650" s="114">
        <f t="shared" si="802"/>
        <v>0</v>
      </c>
      <c r="Z1650" s="126" t="str">
        <f t="shared" si="812"/>
        <v>A+J=</v>
      </c>
      <c r="AA1650" s="119">
        <f t="shared" si="813"/>
        <v>45828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>
        <f t="shared" si="803"/>
        <v>45827</v>
      </c>
      <c r="B1651" s="114">
        <f t="shared" si="795"/>
        <v>294.60929037</v>
      </c>
      <c r="C1651" s="114">
        <f t="shared" si="809"/>
        <v>213.59116969999999</v>
      </c>
      <c r="D1651" s="115">
        <f t="shared" si="804"/>
        <v>7245.38</v>
      </c>
      <c r="E1651" s="116">
        <f t="shared" si="817"/>
        <v>7276.54</v>
      </c>
      <c r="F1651" s="117">
        <f t="shared" si="818"/>
        <v>45767</v>
      </c>
      <c r="G1651" s="118">
        <f t="shared" si="796"/>
        <v>4.3006716003852752E-3</v>
      </c>
      <c r="H1651" s="119">
        <f t="shared" si="810"/>
        <v>45828</v>
      </c>
      <c r="I1651" s="119">
        <f t="shared" si="797"/>
        <v>45828</v>
      </c>
      <c r="J1651" s="120">
        <f t="shared" si="805"/>
        <v>22</v>
      </c>
      <c r="K1651" s="120">
        <f t="shared" si="819"/>
        <v>22</v>
      </c>
      <c r="L1651" s="8">
        <f t="shared" si="806"/>
        <v>1.0043006699999999</v>
      </c>
      <c r="M1651" s="121">
        <f t="shared" si="820"/>
        <v>1.0056002500000001</v>
      </c>
      <c r="N1651" s="121">
        <f t="shared" si="814"/>
        <v>1.3635948685718635</v>
      </c>
      <c r="O1651" s="114">
        <f t="shared" si="816"/>
        <v>1.3694592400000001</v>
      </c>
      <c r="P1651" s="114">
        <f t="shared" si="798"/>
        <v>292.50440092000002</v>
      </c>
      <c r="Q1651" s="11">
        <f t="shared" si="811"/>
        <v>0</v>
      </c>
      <c r="R1651" s="30">
        <f t="shared" si="807"/>
        <v>0</v>
      </c>
      <c r="S1651" s="8">
        <f t="shared" si="799"/>
        <v>0</v>
      </c>
      <c r="T1651" s="123">
        <f t="shared" si="808"/>
        <v>8.5599999999999996E-2</v>
      </c>
      <c r="U1651" s="122">
        <f t="shared" si="815"/>
        <v>22</v>
      </c>
      <c r="V1651" s="122">
        <v>252</v>
      </c>
      <c r="W1651" s="121">
        <f t="shared" si="800"/>
        <v>1.0071960950000001</v>
      </c>
      <c r="X1651" s="114">
        <f t="shared" si="801"/>
        <v>2.1048894499999999</v>
      </c>
      <c r="Y1651" s="114">
        <f t="shared" si="802"/>
        <v>0</v>
      </c>
      <c r="Z1651" s="126" t="str">
        <f t="shared" si="812"/>
        <v>A+J=</v>
      </c>
      <c r="AA1651" s="119">
        <f t="shared" si="813"/>
        <v>45828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>
        <f t="shared" si="803"/>
        <v>45828</v>
      </c>
      <c r="B1652" s="114">
        <f t="shared" si="795"/>
        <v>294.60929037</v>
      </c>
      <c r="C1652" s="114">
        <f t="shared" si="809"/>
        <v>213.59116969999999</v>
      </c>
      <c r="D1652" s="115">
        <f t="shared" si="804"/>
        <v>7245.38</v>
      </c>
      <c r="E1652" s="116">
        <f t="shared" si="817"/>
        <v>7276.54</v>
      </c>
      <c r="F1652" s="117">
        <f t="shared" si="818"/>
        <v>45767</v>
      </c>
      <c r="G1652" s="118">
        <f t="shared" si="796"/>
        <v>4.3006716003852752E-3</v>
      </c>
      <c r="H1652" s="119">
        <f t="shared" si="810"/>
        <v>45859</v>
      </c>
      <c r="I1652" s="119">
        <f t="shared" si="797"/>
        <v>45828</v>
      </c>
      <c r="J1652" s="120">
        <f t="shared" si="805"/>
        <v>22</v>
      </c>
      <c r="K1652" s="120">
        <f t="shared" si="819"/>
        <v>22</v>
      </c>
      <c r="L1652" s="8">
        <f t="shared" si="806"/>
        <v>1.0043006699999999</v>
      </c>
      <c r="M1652" s="121">
        <f t="shared" si="820"/>
        <v>1.0056002500000001</v>
      </c>
      <c r="N1652" s="121">
        <f t="shared" si="814"/>
        <v>1.3635948685718635</v>
      </c>
      <c r="O1652" s="114">
        <f t="shared" si="816"/>
        <v>1.3694592400000001</v>
      </c>
      <c r="P1652" s="114">
        <f t="shared" si="798"/>
        <v>292.50440092000002</v>
      </c>
      <c r="Q1652" s="11">
        <f t="shared" si="811"/>
        <v>54</v>
      </c>
      <c r="R1652" s="30">
        <f t="shared" si="807"/>
        <v>0.140038</v>
      </c>
      <c r="S1652" s="8">
        <f t="shared" si="799"/>
        <v>40.961731290000003</v>
      </c>
      <c r="T1652" s="123">
        <f t="shared" si="808"/>
        <v>8.5599999999999996E-2</v>
      </c>
      <c r="U1652" s="122">
        <f t="shared" si="815"/>
        <v>22</v>
      </c>
      <c r="V1652" s="122">
        <v>252</v>
      </c>
      <c r="W1652" s="121">
        <f t="shared" si="800"/>
        <v>1.0071960950000001</v>
      </c>
      <c r="X1652" s="114">
        <f t="shared" si="801"/>
        <v>2.1048894499999999</v>
      </c>
      <c r="Y1652" s="114">
        <f t="shared" si="802"/>
        <v>43.066620740000005</v>
      </c>
      <c r="Z1652" s="126" t="str">
        <f t="shared" si="812"/>
        <v>A+J=</v>
      </c>
      <c r="AA1652" s="119">
        <f t="shared" si="813"/>
        <v>45828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>
        <f t="shared" si="803"/>
        <v>45829</v>
      </c>
      <c r="B1653" s="114">
        <f t="shared" si="795"/>
        <v>251.67609011000002</v>
      </c>
      <c r="C1653" s="114">
        <f t="shared" si="809"/>
        <v>183.68028948</v>
      </c>
      <c r="D1653" s="115">
        <f t="shared" si="804"/>
        <v>7245.38</v>
      </c>
      <c r="E1653" s="116">
        <f t="shared" si="817"/>
        <v>7276.54</v>
      </c>
      <c r="F1653" s="117">
        <f t="shared" si="818"/>
        <v>45797</v>
      </c>
      <c r="G1653" s="118">
        <f t="shared" si="796"/>
        <v>4.3006716003852752E-3</v>
      </c>
      <c r="H1653" s="119">
        <f t="shared" si="810"/>
        <v>45859</v>
      </c>
      <c r="I1653" s="119">
        <f t="shared" si="797"/>
        <v>45859</v>
      </c>
      <c r="J1653" s="120">
        <f t="shared" si="805"/>
        <v>21</v>
      </c>
      <c r="K1653" s="120">
        <f t="shared" si="819"/>
        <v>1</v>
      </c>
      <c r="L1653" s="8">
        <f t="shared" si="806"/>
        <v>1.0002043700000001</v>
      </c>
      <c r="M1653" s="121">
        <f t="shared" si="820"/>
        <v>1.0043006699999999</v>
      </c>
      <c r="N1653" s="121">
        <f t="shared" si="814"/>
        <v>1.3694592401152843</v>
      </c>
      <c r="O1653" s="114">
        <f t="shared" si="816"/>
        <v>1.36973911</v>
      </c>
      <c r="P1653" s="114">
        <f t="shared" si="798"/>
        <v>251.59407623000001</v>
      </c>
      <c r="Q1653" s="11">
        <f t="shared" si="811"/>
        <v>0</v>
      </c>
      <c r="R1653" s="30">
        <f t="shared" si="807"/>
        <v>0</v>
      </c>
      <c r="S1653" s="8">
        <f t="shared" si="799"/>
        <v>0</v>
      </c>
      <c r="T1653" s="123">
        <f t="shared" si="808"/>
        <v>8.5599999999999996E-2</v>
      </c>
      <c r="U1653" s="122">
        <f t="shared" si="815"/>
        <v>1</v>
      </c>
      <c r="V1653" s="122">
        <v>252</v>
      </c>
      <c r="W1653" s="121">
        <f t="shared" si="800"/>
        <v>1.0003259769999999</v>
      </c>
      <c r="X1653" s="114">
        <f t="shared" si="801"/>
        <v>8.2013879999999997E-2</v>
      </c>
      <c r="Y1653" s="114">
        <f t="shared" si="802"/>
        <v>0</v>
      </c>
      <c r="Z1653" s="126" t="str">
        <f t="shared" si="812"/>
        <v>A+J=</v>
      </c>
      <c r="AA1653" s="119">
        <f t="shared" si="813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>
        <f t="shared" si="803"/>
        <v>45830</v>
      </c>
      <c r="B1654" s="114">
        <f t="shared" si="795"/>
        <v>251.67609011000002</v>
      </c>
      <c r="C1654" s="114">
        <f t="shared" si="809"/>
        <v>183.68028948</v>
      </c>
      <c r="D1654" s="115">
        <f t="shared" si="804"/>
        <v>7245.38</v>
      </c>
      <c r="E1654" s="116">
        <f t="shared" si="817"/>
        <v>7276.54</v>
      </c>
      <c r="F1654" s="117">
        <f t="shared" si="818"/>
        <v>45797</v>
      </c>
      <c r="G1654" s="118">
        <f t="shared" si="796"/>
        <v>4.3006716003852752E-3</v>
      </c>
      <c r="H1654" s="119">
        <f t="shared" si="810"/>
        <v>45859</v>
      </c>
      <c r="I1654" s="119">
        <f t="shared" si="797"/>
        <v>45859</v>
      </c>
      <c r="J1654" s="120">
        <f t="shared" si="805"/>
        <v>21</v>
      </c>
      <c r="K1654" s="120">
        <f t="shared" si="819"/>
        <v>1</v>
      </c>
      <c r="L1654" s="8">
        <f t="shared" si="806"/>
        <v>1.0002043700000001</v>
      </c>
      <c r="M1654" s="121">
        <f t="shared" si="820"/>
        <v>1.0043006699999999</v>
      </c>
      <c r="N1654" s="121">
        <f t="shared" si="814"/>
        <v>1.3694592401152843</v>
      </c>
      <c r="O1654" s="114">
        <f t="shared" si="816"/>
        <v>1.36973911</v>
      </c>
      <c r="P1654" s="114">
        <f t="shared" si="798"/>
        <v>251.59407623000001</v>
      </c>
      <c r="Q1654" s="11">
        <f t="shared" si="811"/>
        <v>0</v>
      </c>
      <c r="R1654" s="30">
        <f t="shared" si="807"/>
        <v>0</v>
      </c>
      <c r="S1654" s="8">
        <f t="shared" si="799"/>
        <v>0</v>
      </c>
      <c r="T1654" s="123">
        <f t="shared" si="808"/>
        <v>8.5599999999999996E-2</v>
      </c>
      <c r="U1654" s="122">
        <f t="shared" si="815"/>
        <v>1</v>
      </c>
      <c r="V1654" s="122">
        <v>252</v>
      </c>
      <c r="W1654" s="121">
        <f t="shared" si="800"/>
        <v>1.0003259769999999</v>
      </c>
      <c r="X1654" s="114">
        <f t="shared" si="801"/>
        <v>8.2013879999999997E-2</v>
      </c>
      <c r="Y1654" s="114">
        <f t="shared" si="802"/>
        <v>0</v>
      </c>
      <c r="Z1654" s="126" t="str">
        <f t="shared" si="812"/>
        <v>A+J=</v>
      </c>
      <c r="AA1654" s="119">
        <f t="shared" si="813"/>
        <v>45859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>
        <f t="shared" si="803"/>
        <v>45831</v>
      </c>
      <c r="B1655" s="114">
        <f t="shared" si="795"/>
        <v>251.67609011000002</v>
      </c>
      <c r="C1655" s="114">
        <f t="shared" si="809"/>
        <v>183.68028948</v>
      </c>
      <c r="D1655" s="115">
        <f t="shared" si="804"/>
        <v>7245.38</v>
      </c>
      <c r="E1655" s="116">
        <f t="shared" si="817"/>
        <v>7276.54</v>
      </c>
      <c r="F1655" s="117">
        <f t="shared" si="818"/>
        <v>45797</v>
      </c>
      <c r="G1655" s="118">
        <f t="shared" si="796"/>
        <v>4.3006716003852752E-3</v>
      </c>
      <c r="H1655" s="119">
        <f t="shared" si="810"/>
        <v>45859</v>
      </c>
      <c r="I1655" s="119">
        <f t="shared" si="797"/>
        <v>45859</v>
      </c>
      <c r="J1655" s="120">
        <f t="shared" si="805"/>
        <v>21</v>
      </c>
      <c r="K1655" s="120">
        <f t="shared" si="819"/>
        <v>1</v>
      </c>
      <c r="L1655" s="8">
        <f t="shared" si="806"/>
        <v>1.0002043700000001</v>
      </c>
      <c r="M1655" s="121">
        <f t="shared" si="820"/>
        <v>1.0043006699999999</v>
      </c>
      <c r="N1655" s="121">
        <f t="shared" si="814"/>
        <v>1.3694592401152843</v>
      </c>
      <c r="O1655" s="114">
        <f t="shared" si="816"/>
        <v>1.36973911</v>
      </c>
      <c r="P1655" s="114">
        <f t="shared" si="798"/>
        <v>251.59407623000001</v>
      </c>
      <c r="Q1655" s="11">
        <f t="shared" si="811"/>
        <v>0</v>
      </c>
      <c r="R1655" s="30">
        <f t="shared" si="807"/>
        <v>0</v>
      </c>
      <c r="S1655" s="8">
        <f t="shared" si="799"/>
        <v>0</v>
      </c>
      <c r="T1655" s="123">
        <f t="shared" si="808"/>
        <v>8.5599999999999996E-2</v>
      </c>
      <c r="U1655" s="122">
        <f t="shared" si="815"/>
        <v>1</v>
      </c>
      <c r="V1655" s="122">
        <v>252</v>
      </c>
      <c r="W1655" s="121">
        <f t="shared" si="800"/>
        <v>1.0003259769999999</v>
      </c>
      <c r="X1655" s="114">
        <f t="shared" si="801"/>
        <v>8.2013879999999997E-2</v>
      </c>
      <c r="Y1655" s="114">
        <f t="shared" si="802"/>
        <v>0</v>
      </c>
      <c r="Z1655" s="126" t="str">
        <f t="shared" si="812"/>
        <v>A+J=</v>
      </c>
      <c r="AA1655" s="119">
        <f t="shared" si="813"/>
        <v>45859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>
        <f t="shared" si="803"/>
        <v>45832</v>
      </c>
      <c r="B1656" s="114">
        <f t="shared" si="795"/>
        <v>251.80958548999999</v>
      </c>
      <c r="C1656" s="114">
        <f t="shared" si="809"/>
        <v>183.68028948</v>
      </c>
      <c r="D1656" s="115">
        <f t="shared" si="804"/>
        <v>7245.38</v>
      </c>
      <c r="E1656" s="116">
        <f t="shared" si="817"/>
        <v>7276.54</v>
      </c>
      <c r="F1656" s="117">
        <f t="shared" si="818"/>
        <v>45797</v>
      </c>
      <c r="G1656" s="118">
        <f t="shared" si="796"/>
        <v>4.3006716003852752E-3</v>
      </c>
      <c r="H1656" s="119">
        <f t="shared" si="810"/>
        <v>45859</v>
      </c>
      <c r="I1656" s="119">
        <f t="shared" si="797"/>
        <v>45859</v>
      </c>
      <c r="J1656" s="120">
        <f t="shared" si="805"/>
        <v>21</v>
      </c>
      <c r="K1656" s="120">
        <f t="shared" si="819"/>
        <v>2</v>
      </c>
      <c r="L1656" s="8">
        <f t="shared" si="806"/>
        <v>1.00040879</v>
      </c>
      <c r="M1656" s="121">
        <f t="shared" si="820"/>
        <v>1.0043006699999999</v>
      </c>
      <c r="N1656" s="121">
        <f t="shared" si="814"/>
        <v>1.3694592401152843</v>
      </c>
      <c r="O1656" s="114">
        <f t="shared" si="816"/>
        <v>1.37001906</v>
      </c>
      <c r="P1656" s="114">
        <f t="shared" si="798"/>
        <v>251.64549753</v>
      </c>
      <c r="Q1656" s="11">
        <f t="shared" si="811"/>
        <v>0</v>
      </c>
      <c r="R1656" s="30">
        <f t="shared" si="807"/>
        <v>0</v>
      </c>
      <c r="S1656" s="8">
        <f t="shared" si="799"/>
        <v>0</v>
      </c>
      <c r="T1656" s="123">
        <f t="shared" si="808"/>
        <v>8.5599999999999996E-2</v>
      </c>
      <c r="U1656" s="122">
        <f t="shared" si="815"/>
        <v>2</v>
      </c>
      <c r="V1656" s="122">
        <v>252</v>
      </c>
      <c r="W1656" s="121">
        <f t="shared" si="800"/>
        <v>1.00065206</v>
      </c>
      <c r="X1656" s="114">
        <f t="shared" si="801"/>
        <v>0.16408796</v>
      </c>
      <c r="Y1656" s="114">
        <f t="shared" si="802"/>
        <v>0</v>
      </c>
      <c r="Z1656" s="126" t="str">
        <f t="shared" si="812"/>
        <v>A+J=</v>
      </c>
      <c r="AA1656" s="119">
        <f t="shared" si="813"/>
        <v>45859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>
        <f t="shared" si="803"/>
        <v>45833</v>
      </c>
      <c r="B1657" s="114">
        <f t="shared" si="795"/>
        <v>251.94315051999999</v>
      </c>
      <c r="C1657" s="114">
        <f t="shared" si="809"/>
        <v>183.68028948</v>
      </c>
      <c r="D1657" s="115">
        <f t="shared" si="804"/>
        <v>7245.38</v>
      </c>
      <c r="E1657" s="116">
        <f t="shared" si="817"/>
        <v>7276.54</v>
      </c>
      <c r="F1657" s="117">
        <f t="shared" si="818"/>
        <v>45797</v>
      </c>
      <c r="G1657" s="118">
        <f t="shared" si="796"/>
        <v>4.3006716003852752E-3</v>
      </c>
      <c r="H1657" s="119">
        <f t="shared" si="810"/>
        <v>45859</v>
      </c>
      <c r="I1657" s="119">
        <f t="shared" si="797"/>
        <v>45859</v>
      </c>
      <c r="J1657" s="120">
        <f t="shared" si="805"/>
        <v>21</v>
      </c>
      <c r="K1657" s="120">
        <f t="shared" si="819"/>
        <v>3</v>
      </c>
      <c r="L1657" s="8">
        <f t="shared" si="806"/>
        <v>1.00061325</v>
      </c>
      <c r="M1657" s="121">
        <f t="shared" si="820"/>
        <v>1.0043006699999999</v>
      </c>
      <c r="N1657" s="121">
        <f t="shared" si="814"/>
        <v>1.3694592401152843</v>
      </c>
      <c r="O1657" s="114">
        <f t="shared" si="816"/>
        <v>1.37029906</v>
      </c>
      <c r="P1657" s="114">
        <f t="shared" si="798"/>
        <v>251.69692800999999</v>
      </c>
      <c r="Q1657" s="11">
        <f t="shared" si="811"/>
        <v>0</v>
      </c>
      <c r="R1657" s="30">
        <f t="shared" si="807"/>
        <v>0</v>
      </c>
      <c r="S1657" s="8">
        <f t="shared" si="799"/>
        <v>0</v>
      </c>
      <c r="T1657" s="123">
        <f t="shared" si="808"/>
        <v>8.5599999999999996E-2</v>
      </c>
      <c r="U1657" s="122">
        <f t="shared" si="815"/>
        <v>3</v>
      </c>
      <c r="V1657" s="122">
        <v>252</v>
      </c>
      <c r="W1657" s="121">
        <f t="shared" si="800"/>
        <v>1.00097825</v>
      </c>
      <c r="X1657" s="114">
        <f t="shared" si="801"/>
        <v>0.24622251000000001</v>
      </c>
      <c r="Y1657" s="114">
        <f t="shared" si="802"/>
        <v>0</v>
      </c>
      <c r="Z1657" s="126" t="str">
        <f t="shared" si="812"/>
        <v>A+J=</v>
      </c>
      <c r="AA1657" s="119">
        <f t="shared" si="813"/>
        <v>45859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>
        <f t="shared" si="803"/>
        <v>45834</v>
      </c>
      <c r="B1658" s="114">
        <f t="shared" si="795"/>
        <v>252.076785</v>
      </c>
      <c r="C1658" s="114">
        <f t="shared" si="809"/>
        <v>183.68028948</v>
      </c>
      <c r="D1658" s="115">
        <f t="shared" si="804"/>
        <v>7245.38</v>
      </c>
      <c r="E1658" s="116">
        <f t="shared" si="817"/>
        <v>7276.54</v>
      </c>
      <c r="F1658" s="117">
        <f t="shared" si="818"/>
        <v>45797</v>
      </c>
      <c r="G1658" s="118">
        <f t="shared" si="796"/>
        <v>4.3006716003852752E-3</v>
      </c>
      <c r="H1658" s="119">
        <f t="shared" si="810"/>
        <v>45859</v>
      </c>
      <c r="I1658" s="119">
        <f t="shared" si="797"/>
        <v>45859</v>
      </c>
      <c r="J1658" s="120">
        <f t="shared" si="805"/>
        <v>21</v>
      </c>
      <c r="K1658" s="120">
        <f t="shared" si="819"/>
        <v>4</v>
      </c>
      <c r="L1658" s="8">
        <f t="shared" si="806"/>
        <v>1.00081775</v>
      </c>
      <c r="M1658" s="121">
        <f t="shared" si="820"/>
        <v>1.0043006699999999</v>
      </c>
      <c r="N1658" s="121">
        <f t="shared" si="814"/>
        <v>1.3694592401152843</v>
      </c>
      <c r="O1658" s="114">
        <f t="shared" si="816"/>
        <v>1.37057911</v>
      </c>
      <c r="P1658" s="114">
        <f t="shared" si="798"/>
        <v>251.74836768</v>
      </c>
      <c r="Q1658" s="11">
        <f t="shared" si="811"/>
        <v>0</v>
      </c>
      <c r="R1658" s="30">
        <f t="shared" si="807"/>
        <v>0</v>
      </c>
      <c r="S1658" s="8">
        <f t="shared" si="799"/>
        <v>0</v>
      </c>
      <c r="T1658" s="123">
        <f t="shared" si="808"/>
        <v>8.5599999999999996E-2</v>
      </c>
      <c r="U1658" s="122">
        <f t="shared" si="815"/>
        <v>4</v>
      </c>
      <c r="V1658" s="122">
        <v>252</v>
      </c>
      <c r="W1658" s="121">
        <f t="shared" si="800"/>
        <v>1.0013045460000001</v>
      </c>
      <c r="X1658" s="114">
        <f t="shared" si="801"/>
        <v>0.32841732000000001</v>
      </c>
      <c r="Y1658" s="114">
        <f t="shared" si="802"/>
        <v>0</v>
      </c>
      <c r="Z1658" s="126" t="str">
        <f t="shared" si="812"/>
        <v>A+J=</v>
      </c>
      <c r="AA1658" s="119">
        <f t="shared" si="813"/>
        <v>45859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>
        <f t="shared" si="803"/>
        <v>45835</v>
      </c>
      <c r="B1659" s="114">
        <f t="shared" si="795"/>
        <v>252.21049076999998</v>
      </c>
      <c r="C1659" s="114">
        <f t="shared" si="809"/>
        <v>183.68028948</v>
      </c>
      <c r="D1659" s="115">
        <f t="shared" si="804"/>
        <v>7245.38</v>
      </c>
      <c r="E1659" s="116">
        <f t="shared" si="817"/>
        <v>7276.54</v>
      </c>
      <c r="F1659" s="117">
        <f t="shared" si="818"/>
        <v>45797</v>
      </c>
      <c r="G1659" s="118">
        <f t="shared" si="796"/>
        <v>4.3006716003852752E-3</v>
      </c>
      <c r="H1659" s="119">
        <f t="shared" si="810"/>
        <v>45859</v>
      </c>
      <c r="I1659" s="119">
        <f t="shared" si="797"/>
        <v>45859</v>
      </c>
      <c r="J1659" s="120">
        <f t="shared" si="805"/>
        <v>21</v>
      </c>
      <c r="K1659" s="120">
        <f t="shared" si="819"/>
        <v>5</v>
      </c>
      <c r="L1659" s="8">
        <f t="shared" si="806"/>
        <v>1.0010222900000001</v>
      </c>
      <c r="M1659" s="121">
        <f t="shared" si="820"/>
        <v>1.0043006699999999</v>
      </c>
      <c r="N1659" s="121">
        <f t="shared" si="814"/>
        <v>1.3694592401152843</v>
      </c>
      <c r="O1659" s="114">
        <f t="shared" si="816"/>
        <v>1.37085922</v>
      </c>
      <c r="P1659" s="114">
        <f t="shared" si="798"/>
        <v>251.79981835999999</v>
      </c>
      <c r="Q1659" s="11">
        <f t="shared" si="811"/>
        <v>0</v>
      </c>
      <c r="R1659" s="30">
        <f t="shared" si="807"/>
        <v>0</v>
      </c>
      <c r="S1659" s="8">
        <f t="shared" si="799"/>
        <v>0</v>
      </c>
      <c r="T1659" s="123">
        <f t="shared" si="808"/>
        <v>8.5599999999999996E-2</v>
      </c>
      <c r="U1659" s="122">
        <f t="shared" si="815"/>
        <v>5</v>
      </c>
      <c r="V1659" s="122">
        <v>252</v>
      </c>
      <c r="W1659" s="121">
        <f t="shared" si="800"/>
        <v>1.0016309480000001</v>
      </c>
      <c r="X1659" s="114">
        <f t="shared" si="801"/>
        <v>0.41067240999999999</v>
      </c>
      <c r="Y1659" s="114">
        <f t="shared" si="802"/>
        <v>0</v>
      </c>
      <c r="Z1659" s="126" t="str">
        <f t="shared" si="812"/>
        <v>A+J=</v>
      </c>
      <c r="AA1659" s="119">
        <f t="shared" si="813"/>
        <v>45859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>
        <f t="shared" si="803"/>
        <v>45836</v>
      </c>
      <c r="B1660" s="114">
        <f t="shared" si="795"/>
        <v>252.34426995000001</v>
      </c>
      <c r="C1660" s="114">
        <f t="shared" si="809"/>
        <v>183.68028948</v>
      </c>
      <c r="D1660" s="115">
        <f t="shared" si="804"/>
        <v>7245.38</v>
      </c>
      <c r="E1660" s="116">
        <f t="shared" si="817"/>
        <v>7276.54</v>
      </c>
      <c r="F1660" s="117">
        <f t="shared" si="818"/>
        <v>45797</v>
      </c>
      <c r="G1660" s="118">
        <f t="shared" si="796"/>
        <v>4.3006716003852752E-3</v>
      </c>
      <c r="H1660" s="119">
        <f t="shared" si="810"/>
        <v>45859</v>
      </c>
      <c r="I1660" s="119">
        <f t="shared" si="797"/>
        <v>45859</v>
      </c>
      <c r="J1660" s="120">
        <f t="shared" si="805"/>
        <v>21</v>
      </c>
      <c r="K1660" s="120">
        <f t="shared" si="819"/>
        <v>6</v>
      </c>
      <c r="L1660" s="8">
        <f t="shared" si="806"/>
        <v>1.0012268799999999</v>
      </c>
      <c r="M1660" s="121">
        <f t="shared" si="820"/>
        <v>1.0043006699999999</v>
      </c>
      <c r="N1660" s="121">
        <f t="shared" si="814"/>
        <v>1.3694592401152843</v>
      </c>
      <c r="O1660" s="114">
        <f t="shared" si="816"/>
        <v>1.3711393999999999</v>
      </c>
      <c r="P1660" s="114">
        <f t="shared" si="798"/>
        <v>251.8512819</v>
      </c>
      <c r="Q1660" s="11">
        <f t="shared" si="811"/>
        <v>0</v>
      </c>
      <c r="R1660" s="30">
        <f t="shared" si="807"/>
        <v>0</v>
      </c>
      <c r="S1660" s="8">
        <f t="shared" si="799"/>
        <v>0</v>
      </c>
      <c r="T1660" s="123">
        <f t="shared" si="808"/>
        <v>8.5599999999999996E-2</v>
      </c>
      <c r="U1660" s="122">
        <f t="shared" si="815"/>
        <v>6</v>
      </c>
      <c r="V1660" s="122">
        <v>252</v>
      </c>
      <c r="W1660" s="121">
        <f t="shared" si="800"/>
        <v>1.0019574570000001</v>
      </c>
      <c r="X1660" s="114">
        <f t="shared" si="801"/>
        <v>0.49298805000000001</v>
      </c>
      <c r="Y1660" s="114">
        <f t="shared" si="802"/>
        <v>0</v>
      </c>
      <c r="Z1660" s="126" t="str">
        <f t="shared" si="812"/>
        <v>A+J=</v>
      </c>
      <c r="AA1660" s="119">
        <f t="shared" si="813"/>
        <v>45859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>
        <f t="shared" si="803"/>
        <v>45837</v>
      </c>
      <c r="B1661" s="114">
        <f t="shared" si="795"/>
        <v>252.34426995000001</v>
      </c>
      <c r="C1661" s="114">
        <f t="shared" si="809"/>
        <v>183.68028948</v>
      </c>
      <c r="D1661" s="115">
        <f t="shared" si="804"/>
        <v>7245.38</v>
      </c>
      <c r="E1661" s="116">
        <f t="shared" si="817"/>
        <v>7276.54</v>
      </c>
      <c r="F1661" s="117">
        <f t="shared" si="818"/>
        <v>45797</v>
      </c>
      <c r="G1661" s="118">
        <f t="shared" si="796"/>
        <v>4.3006716003852752E-3</v>
      </c>
      <c r="H1661" s="119">
        <f t="shared" si="810"/>
        <v>45859</v>
      </c>
      <c r="I1661" s="119">
        <f t="shared" si="797"/>
        <v>45859</v>
      </c>
      <c r="J1661" s="120">
        <f t="shared" si="805"/>
        <v>21</v>
      </c>
      <c r="K1661" s="120">
        <f t="shared" si="819"/>
        <v>6</v>
      </c>
      <c r="L1661" s="8">
        <f t="shared" si="806"/>
        <v>1.0012268799999999</v>
      </c>
      <c r="M1661" s="121">
        <f t="shared" si="820"/>
        <v>1.0043006699999999</v>
      </c>
      <c r="N1661" s="121">
        <f t="shared" si="814"/>
        <v>1.3694592401152843</v>
      </c>
      <c r="O1661" s="114">
        <f t="shared" si="816"/>
        <v>1.3711393999999999</v>
      </c>
      <c r="P1661" s="114">
        <f t="shared" si="798"/>
        <v>251.8512819</v>
      </c>
      <c r="Q1661" s="11">
        <f t="shared" si="811"/>
        <v>0</v>
      </c>
      <c r="R1661" s="30">
        <f t="shared" si="807"/>
        <v>0</v>
      </c>
      <c r="S1661" s="8">
        <f t="shared" si="799"/>
        <v>0</v>
      </c>
      <c r="T1661" s="123">
        <f t="shared" si="808"/>
        <v>8.5599999999999996E-2</v>
      </c>
      <c r="U1661" s="122">
        <f t="shared" si="815"/>
        <v>6</v>
      </c>
      <c r="V1661" s="122">
        <v>252</v>
      </c>
      <c r="W1661" s="121">
        <f t="shared" si="800"/>
        <v>1.0019574570000001</v>
      </c>
      <c r="X1661" s="114">
        <f t="shared" si="801"/>
        <v>0.49298805000000001</v>
      </c>
      <c r="Y1661" s="114">
        <f t="shared" si="802"/>
        <v>0</v>
      </c>
      <c r="Z1661" s="126" t="str">
        <f t="shared" si="812"/>
        <v>A+J=</v>
      </c>
      <c r="AA1661" s="119">
        <f t="shared" si="813"/>
        <v>45859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>
        <f t="shared" si="803"/>
        <v>45838</v>
      </c>
      <c r="B1662" s="114">
        <f t="shared" si="795"/>
        <v>252.34426995000001</v>
      </c>
      <c r="C1662" s="114">
        <f t="shared" si="809"/>
        <v>183.68028948</v>
      </c>
      <c r="D1662" s="115">
        <f t="shared" si="804"/>
        <v>7245.38</v>
      </c>
      <c r="E1662" s="116">
        <f t="shared" si="817"/>
        <v>7276.54</v>
      </c>
      <c r="F1662" s="117">
        <f t="shared" si="818"/>
        <v>45797</v>
      </c>
      <c r="G1662" s="118">
        <f t="shared" si="796"/>
        <v>4.3006716003852752E-3</v>
      </c>
      <c r="H1662" s="119">
        <f t="shared" si="810"/>
        <v>45859</v>
      </c>
      <c r="I1662" s="119">
        <f t="shared" si="797"/>
        <v>45859</v>
      </c>
      <c r="J1662" s="120">
        <f t="shared" si="805"/>
        <v>21</v>
      </c>
      <c r="K1662" s="120">
        <f t="shared" si="819"/>
        <v>6</v>
      </c>
      <c r="L1662" s="8">
        <f t="shared" si="806"/>
        <v>1.0012268799999999</v>
      </c>
      <c r="M1662" s="121">
        <f t="shared" si="820"/>
        <v>1.0043006699999999</v>
      </c>
      <c r="N1662" s="121">
        <f t="shared" si="814"/>
        <v>1.3694592401152843</v>
      </c>
      <c r="O1662" s="114">
        <f t="shared" si="816"/>
        <v>1.3711393999999999</v>
      </c>
      <c r="P1662" s="114">
        <f t="shared" si="798"/>
        <v>251.8512819</v>
      </c>
      <c r="Q1662" s="11">
        <f t="shared" si="811"/>
        <v>0</v>
      </c>
      <c r="R1662" s="30">
        <f t="shared" si="807"/>
        <v>0</v>
      </c>
      <c r="S1662" s="8">
        <f t="shared" si="799"/>
        <v>0</v>
      </c>
      <c r="T1662" s="123">
        <f t="shared" si="808"/>
        <v>8.5599999999999996E-2</v>
      </c>
      <c r="U1662" s="122">
        <f t="shared" si="815"/>
        <v>6</v>
      </c>
      <c r="V1662" s="122">
        <v>252</v>
      </c>
      <c r="W1662" s="121">
        <f t="shared" si="800"/>
        <v>1.0019574570000001</v>
      </c>
      <c r="X1662" s="114">
        <f t="shared" si="801"/>
        <v>0.49298805000000001</v>
      </c>
      <c r="Y1662" s="114">
        <f t="shared" si="802"/>
        <v>0</v>
      </c>
      <c r="Z1662" s="126" t="str">
        <f t="shared" si="812"/>
        <v>A+J=</v>
      </c>
      <c r="AA1662" s="119">
        <f t="shared" si="813"/>
        <v>45859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>
        <f t="shared" si="803"/>
        <v>45839</v>
      </c>
      <c r="B1663" s="114">
        <f t="shared" si="795"/>
        <v>252.47811682</v>
      </c>
      <c r="C1663" s="114">
        <f t="shared" si="809"/>
        <v>183.68028948</v>
      </c>
      <c r="D1663" s="115">
        <f t="shared" si="804"/>
        <v>7245.38</v>
      </c>
      <c r="E1663" s="116">
        <f t="shared" si="817"/>
        <v>7276.54</v>
      </c>
      <c r="F1663" s="117">
        <f t="shared" si="818"/>
        <v>45797</v>
      </c>
      <c r="G1663" s="118">
        <f t="shared" si="796"/>
        <v>4.3006716003852752E-3</v>
      </c>
      <c r="H1663" s="119">
        <f t="shared" si="810"/>
        <v>45859</v>
      </c>
      <c r="I1663" s="119">
        <f t="shared" si="797"/>
        <v>45859</v>
      </c>
      <c r="J1663" s="120">
        <f t="shared" si="805"/>
        <v>21</v>
      </c>
      <c r="K1663" s="120">
        <f t="shared" si="819"/>
        <v>7</v>
      </c>
      <c r="L1663" s="8">
        <f t="shared" si="806"/>
        <v>1.0014315</v>
      </c>
      <c r="M1663" s="121">
        <f t="shared" si="820"/>
        <v>1.0043006699999999</v>
      </c>
      <c r="N1663" s="121">
        <f t="shared" si="814"/>
        <v>1.3694592401152843</v>
      </c>
      <c r="O1663" s="114">
        <f t="shared" si="816"/>
        <v>1.37141962</v>
      </c>
      <c r="P1663" s="114">
        <f t="shared" si="798"/>
        <v>251.9027528</v>
      </c>
      <c r="Q1663" s="11">
        <f t="shared" si="811"/>
        <v>0</v>
      </c>
      <c r="R1663" s="30">
        <f t="shared" si="807"/>
        <v>0</v>
      </c>
      <c r="S1663" s="8">
        <f t="shared" si="799"/>
        <v>0</v>
      </c>
      <c r="T1663" s="123">
        <f t="shared" si="808"/>
        <v>8.5599999999999996E-2</v>
      </c>
      <c r="U1663" s="122">
        <f t="shared" si="815"/>
        <v>7</v>
      </c>
      <c r="V1663" s="122">
        <v>252</v>
      </c>
      <c r="W1663" s="121">
        <f t="shared" si="800"/>
        <v>1.0022840719999999</v>
      </c>
      <c r="X1663" s="114">
        <f t="shared" si="801"/>
        <v>0.57536401999999998</v>
      </c>
      <c r="Y1663" s="114">
        <f t="shared" si="802"/>
        <v>0</v>
      </c>
      <c r="Z1663" s="126" t="str">
        <f t="shared" si="812"/>
        <v>A+J=</v>
      </c>
      <c r="AA1663" s="119">
        <f t="shared" si="813"/>
        <v>45859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>
        <f t="shared" si="803"/>
        <v>45840</v>
      </c>
      <c r="B1664" s="114">
        <f t="shared" si="795"/>
        <v>252.61203531000001</v>
      </c>
      <c r="C1664" s="114">
        <f t="shared" si="809"/>
        <v>183.68028948</v>
      </c>
      <c r="D1664" s="115">
        <f t="shared" si="804"/>
        <v>7245.38</v>
      </c>
      <c r="E1664" s="116">
        <f t="shared" si="817"/>
        <v>7276.54</v>
      </c>
      <c r="F1664" s="117">
        <f t="shared" si="818"/>
        <v>45797</v>
      </c>
      <c r="G1664" s="118">
        <f t="shared" si="796"/>
        <v>4.3006716003852752E-3</v>
      </c>
      <c r="H1664" s="119">
        <f t="shared" si="810"/>
        <v>45859</v>
      </c>
      <c r="I1664" s="119">
        <f t="shared" si="797"/>
        <v>45859</v>
      </c>
      <c r="J1664" s="120">
        <f t="shared" si="805"/>
        <v>21</v>
      </c>
      <c r="K1664" s="120">
        <f t="shared" si="819"/>
        <v>8</v>
      </c>
      <c r="L1664" s="8">
        <f t="shared" si="806"/>
        <v>1.00163617</v>
      </c>
      <c r="M1664" s="121">
        <f t="shared" si="820"/>
        <v>1.0043006699999999</v>
      </c>
      <c r="N1664" s="121">
        <f t="shared" si="814"/>
        <v>1.3694592401152843</v>
      </c>
      <c r="O1664" s="114">
        <f t="shared" si="816"/>
        <v>1.3716999000000001</v>
      </c>
      <c r="P1664" s="114">
        <f t="shared" si="798"/>
        <v>251.95423471000001</v>
      </c>
      <c r="Q1664" s="11">
        <f t="shared" si="811"/>
        <v>0</v>
      </c>
      <c r="R1664" s="30">
        <f t="shared" si="807"/>
        <v>0</v>
      </c>
      <c r="S1664" s="8">
        <f t="shared" si="799"/>
        <v>0</v>
      </c>
      <c r="T1664" s="123">
        <f t="shared" si="808"/>
        <v>8.5599999999999996E-2</v>
      </c>
      <c r="U1664" s="122">
        <f t="shared" si="815"/>
        <v>8</v>
      </c>
      <c r="V1664" s="122">
        <v>252</v>
      </c>
      <c r="W1664" s="121">
        <f t="shared" si="800"/>
        <v>1.002610794</v>
      </c>
      <c r="X1664" s="114">
        <f t="shared" si="801"/>
        <v>0.65780059999999996</v>
      </c>
      <c r="Y1664" s="114">
        <f t="shared" si="802"/>
        <v>0</v>
      </c>
      <c r="Z1664" s="126" t="str">
        <f t="shared" si="812"/>
        <v>A+J=</v>
      </c>
      <c r="AA1664" s="119">
        <f t="shared" si="813"/>
        <v>45859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>
        <f t="shared" si="803"/>
        <v>45841</v>
      </c>
      <c r="B1665" s="114">
        <f t="shared" si="795"/>
        <v>252.74602705000001</v>
      </c>
      <c r="C1665" s="114">
        <f t="shared" si="809"/>
        <v>183.68028948</v>
      </c>
      <c r="D1665" s="115">
        <f t="shared" si="804"/>
        <v>7245.38</v>
      </c>
      <c r="E1665" s="116">
        <f t="shared" si="817"/>
        <v>7276.54</v>
      </c>
      <c r="F1665" s="117">
        <f t="shared" si="818"/>
        <v>45797</v>
      </c>
      <c r="G1665" s="118">
        <f t="shared" si="796"/>
        <v>4.3006716003852752E-3</v>
      </c>
      <c r="H1665" s="119">
        <f t="shared" si="810"/>
        <v>45859</v>
      </c>
      <c r="I1665" s="119">
        <f t="shared" si="797"/>
        <v>45859</v>
      </c>
      <c r="J1665" s="120">
        <f t="shared" si="805"/>
        <v>21</v>
      </c>
      <c r="K1665" s="120">
        <f t="shared" si="819"/>
        <v>9</v>
      </c>
      <c r="L1665" s="8">
        <f t="shared" si="806"/>
        <v>1.00184088</v>
      </c>
      <c r="M1665" s="121">
        <f t="shared" si="820"/>
        <v>1.0043006699999999</v>
      </c>
      <c r="N1665" s="121">
        <f t="shared" si="814"/>
        <v>1.3694592401152843</v>
      </c>
      <c r="O1665" s="114">
        <f t="shared" si="816"/>
        <v>1.37198025</v>
      </c>
      <c r="P1665" s="114">
        <f t="shared" si="798"/>
        <v>252.00572948000001</v>
      </c>
      <c r="Q1665" s="11">
        <f t="shared" si="811"/>
        <v>0</v>
      </c>
      <c r="R1665" s="30">
        <f t="shared" si="807"/>
        <v>0</v>
      </c>
      <c r="S1665" s="8">
        <f t="shared" si="799"/>
        <v>0</v>
      </c>
      <c r="T1665" s="123">
        <f t="shared" si="808"/>
        <v>8.5599999999999996E-2</v>
      </c>
      <c r="U1665" s="122">
        <f t="shared" si="815"/>
        <v>9</v>
      </c>
      <c r="V1665" s="122">
        <v>252</v>
      </c>
      <c r="W1665" s="121">
        <f t="shared" si="800"/>
        <v>1.0029376219999999</v>
      </c>
      <c r="X1665" s="114">
        <f t="shared" si="801"/>
        <v>0.74029756999999996</v>
      </c>
      <c r="Y1665" s="114">
        <f t="shared" si="802"/>
        <v>0</v>
      </c>
      <c r="Z1665" s="126" t="str">
        <f t="shared" si="812"/>
        <v>A+J=</v>
      </c>
      <c r="AA1665" s="119">
        <f t="shared" si="813"/>
        <v>45859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>
        <f t="shared" si="803"/>
        <v>45842</v>
      </c>
      <c r="B1666" s="114">
        <f t="shared" si="795"/>
        <v>252.88008653</v>
      </c>
      <c r="C1666" s="114">
        <f t="shared" si="809"/>
        <v>183.68028948</v>
      </c>
      <c r="D1666" s="115">
        <f t="shared" si="804"/>
        <v>7245.38</v>
      </c>
      <c r="E1666" s="116">
        <f t="shared" si="817"/>
        <v>7276.54</v>
      </c>
      <c r="F1666" s="117">
        <f t="shared" si="818"/>
        <v>45797</v>
      </c>
      <c r="G1666" s="118">
        <f t="shared" si="796"/>
        <v>4.3006716003852752E-3</v>
      </c>
      <c r="H1666" s="119">
        <f t="shared" si="810"/>
        <v>45859</v>
      </c>
      <c r="I1666" s="119">
        <f t="shared" si="797"/>
        <v>45859</v>
      </c>
      <c r="J1666" s="120">
        <f t="shared" si="805"/>
        <v>21</v>
      </c>
      <c r="K1666" s="120">
        <f t="shared" si="819"/>
        <v>10</v>
      </c>
      <c r="L1666" s="8">
        <f t="shared" si="806"/>
        <v>1.00204563</v>
      </c>
      <c r="M1666" s="121">
        <f t="shared" si="820"/>
        <v>1.0043006699999999</v>
      </c>
      <c r="N1666" s="121">
        <f t="shared" si="814"/>
        <v>1.3694592401152843</v>
      </c>
      <c r="O1666" s="114">
        <f t="shared" si="816"/>
        <v>1.3722606399999999</v>
      </c>
      <c r="P1666" s="114">
        <f t="shared" si="798"/>
        <v>252.05723158999999</v>
      </c>
      <c r="Q1666" s="11">
        <f t="shared" si="811"/>
        <v>0</v>
      </c>
      <c r="R1666" s="30">
        <f t="shared" si="807"/>
        <v>0</v>
      </c>
      <c r="S1666" s="8">
        <f t="shared" si="799"/>
        <v>0</v>
      </c>
      <c r="T1666" s="123">
        <f t="shared" si="808"/>
        <v>8.5599999999999996E-2</v>
      </c>
      <c r="U1666" s="122">
        <f t="shared" si="815"/>
        <v>10</v>
      </c>
      <c r="V1666" s="122">
        <v>252</v>
      </c>
      <c r="W1666" s="121">
        <f t="shared" si="800"/>
        <v>1.003264556</v>
      </c>
      <c r="X1666" s="114">
        <f t="shared" si="801"/>
        <v>0.82285494000000003</v>
      </c>
      <c r="Y1666" s="114">
        <f t="shared" si="802"/>
        <v>0</v>
      </c>
      <c r="Z1666" s="126" t="str">
        <f t="shared" si="812"/>
        <v>A+J=</v>
      </c>
      <c r="AA1666" s="119">
        <f t="shared" si="813"/>
        <v>45859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>
        <f t="shared" si="803"/>
        <v>45843</v>
      </c>
      <c r="B1667" s="114">
        <f t="shared" si="795"/>
        <v>253.01422166999998</v>
      </c>
      <c r="C1667" s="114">
        <f t="shared" si="809"/>
        <v>183.68028948</v>
      </c>
      <c r="D1667" s="115">
        <f t="shared" si="804"/>
        <v>7245.38</v>
      </c>
      <c r="E1667" s="116">
        <f t="shared" si="817"/>
        <v>7276.54</v>
      </c>
      <c r="F1667" s="117">
        <f t="shared" si="818"/>
        <v>45797</v>
      </c>
      <c r="G1667" s="118">
        <f t="shared" si="796"/>
        <v>4.3006716003852752E-3</v>
      </c>
      <c r="H1667" s="119">
        <f t="shared" si="810"/>
        <v>45859</v>
      </c>
      <c r="I1667" s="119">
        <f t="shared" si="797"/>
        <v>45859</v>
      </c>
      <c r="J1667" s="120">
        <f t="shared" si="805"/>
        <v>21</v>
      </c>
      <c r="K1667" s="120">
        <f t="shared" si="819"/>
        <v>11</v>
      </c>
      <c r="L1667" s="8">
        <f t="shared" si="806"/>
        <v>1.0022504299999999</v>
      </c>
      <c r="M1667" s="121">
        <f t="shared" si="820"/>
        <v>1.0043006699999999</v>
      </c>
      <c r="N1667" s="121">
        <f t="shared" si="814"/>
        <v>1.3694592401152843</v>
      </c>
      <c r="O1667" s="114">
        <f t="shared" si="816"/>
        <v>1.37254111</v>
      </c>
      <c r="P1667" s="114">
        <f t="shared" si="798"/>
        <v>252.1087484</v>
      </c>
      <c r="Q1667" s="11">
        <f t="shared" si="811"/>
        <v>0</v>
      </c>
      <c r="R1667" s="30">
        <f t="shared" si="807"/>
        <v>0</v>
      </c>
      <c r="S1667" s="8">
        <f t="shared" si="799"/>
        <v>0</v>
      </c>
      <c r="T1667" s="123">
        <f t="shared" si="808"/>
        <v>8.5599999999999996E-2</v>
      </c>
      <c r="U1667" s="122">
        <f t="shared" si="815"/>
        <v>11</v>
      </c>
      <c r="V1667" s="122">
        <v>252</v>
      </c>
      <c r="W1667" s="121">
        <f t="shared" si="800"/>
        <v>1.0035915980000001</v>
      </c>
      <c r="X1667" s="114">
        <f t="shared" si="801"/>
        <v>0.90547327</v>
      </c>
      <c r="Y1667" s="114">
        <f t="shared" si="802"/>
        <v>0</v>
      </c>
      <c r="Z1667" s="126" t="str">
        <f t="shared" si="812"/>
        <v>A+J=</v>
      </c>
      <c r="AA1667" s="119">
        <f t="shared" si="813"/>
        <v>45859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>
        <f t="shared" si="803"/>
        <v>45844</v>
      </c>
      <c r="B1668" s="114">
        <f t="shared" si="795"/>
        <v>253.01422166999998</v>
      </c>
      <c r="C1668" s="114">
        <f t="shared" si="809"/>
        <v>183.68028948</v>
      </c>
      <c r="D1668" s="115">
        <f t="shared" si="804"/>
        <v>7245.38</v>
      </c>
      <c r="E1668" s="116">
        <f t="shared" si="817"/>
        <v>7276.54</v>
      </c>
      <c r="F1668" s="117">
        <f t="shared" si="818"/>
        <v>45797</v>
      </c>
      <c r="G1668" s="118">
        <f t="shared" si="796"/>
        <v>4.3006716003852752E-3</v>
      </c>
      <c r="H1668" s="119">
        <f t="shared" si="810"/>
        <v>45859</v>
      </c>
      <c r="I1668" s="119">
        <f t="shared" si="797"/>
        <v>45859</v>
      </c>
      <c r="J1668" s="120">
        <f t="shared" si="805"/>
        <v>21</v>
      </c>
      <c r="K1668" s="120">
        <f t="shared" si="819"/>
        <v>11</v>
      </c>
      <c r="L1668" s="8">
        <f t="shared" si="806"/>
        <v>1.0022504299999999</v>
      </c>
      <c r="M1668" s="121">
        <f t="shared" si="820"/>
        <v>1.0043006699999999</v>
      </c>
      <c r="N1668" s="121">
        <f t="shared" si="814"/>
        <v>1.3694592401152843</v>
      </c>
      <c r="O1668" s="114">
        <f t="shared" si="816"/>
        <v>1.37254111</v>
      </c>
      <c r="P1668" s="114">
        <f t="shared" si="798"/>
        <v>252.1087484</v>
      </c>
      <c r="Q1668" s="11">
        <f t="shared" si="811"/>
        <v>0</v>
      </c>
      <c r="R1668" s="30">
        <f t="shared" si="807"/>
        <v>0</v>
      </c>
      <c r="S1668" s="8">
        <f t="shared" si="799"/>
        <v>0</v>
      </c>
      <c r="T1668" s="123">
        <f t="shared" si="808"/>
        <v>8.5599999999999996E-2</v>
      </c>
      <c r="U1668" s="122">
        <f t="shared" si="815"/>
        <v>11</v>
      </c>
      <c r="V1668" s="122">
        <v>252</v>
      </c>
      <c r="W1668" s="121">
        <f t="shared" si="800"/>
        <v>1.0035915980000001</v>
      </c>
      <c r="X1668" s="114">
        <f t="shared" si="801"/>
        <v>0.90547327</v>
      </c>
      <c r="Y1668" s="114">
        <f t="shared" si="802"/>
        <v>0</v>
      </c>
      <c r="Z1668" s="126" t="str">
        <f t="shared" si="812"/>
        <v>A+J=</v>
      </c>
      <c r="AA1668" s="119">
        <f t="shared" si="813"/>
        <v>45859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>
        <f t="shared" si="803"/>
        <v>45845</v>
      </c>
      <c r="B1669" s="114">
        <f t="shared" si="795"/>
        <v>253.01422166999998</v>
      </c>
      <c r="C1669" s="114">
        <f t="shared" si="809"/>
        <v>183.68028948</v>
      </c>
      <c r="D1669" s="115">
        <f t="shared" si="804"/>
        <v>7245.38</v>
      </c>
      <c r="E1669" s="116">
        <f t="shared" si="817"/>
        <v>7276.54</v>
      </c>
      <c r="F1669" s="117">
        <f t="shared" si="818"/>
        <v>45797</v>
      </c>
      <c r="G1669" s="118">
        <f t="shared" si="796"/>
        <v>4.3006716003852752E-3</v>
      </c>
      <c r="H1669" s="119">
        <f t="shared" si="810"/>
        <v>45859</v>
      </c>
      <c r="I1669" s="119">
        <f t="shared" si="797"/>
        <v>45859</v>
      </c>
      <c r="J1669" s="120">
        <f t="shared" si="805"/>
        <v>21</v>
      </c>
      <c r="K1669" s="120">
        <f t="shared" si="819"/>
        <v>11</v>
      </c>
      <c r="L1669" s="8">
        <f t="shared" si="806"/>
        <v>1.0022504299999999</v>
      </c>
      <c r="M1669" s="121">
        <f t="shared" si="820"/>
        <v>1.0043006699999999</v>
      </c>
      <c r="N1669" s="121">
        <f t="shared" si="814"/>
        <v>1.3694592401152843</v>
      </c>
      <c r="O1669" s="114">
        <f t="shared" si="816"/>
        <v>1.37254111</v>
      </c>
      <c r="P1669" s="114">
        <f t="shared" si="798"/>
        <v>252.1087484</v>
      </c>
      <c r="Q1669" s="11">
        <f t="shared" si="811"/>
        <v>0</v>
      </c>
      <c r="R1669" s="30">
        <f t="shared" si="807"/>
        <v>0</v>
      </c>
      <c r="S1669" s="8">
        <f t="shared" si="799"/>
        <v>0</v>
      </c>
      <c r="T1669" s="123">
        <f t="shared" si="808"/>
        <v>8.5599999999999996E-2</v>
      </c>
      <c r="U1669" s="122">
        <f t="shared" si="815"/>
        <v>11</v>
      </c>
      <c r="V1669" s="122">
        <v>252</v>
      </c>
      <c r="W1669" s="121">
        <f t="shared" si="800"/>
        <v>1.0035915980000001</v>
      </c>
      <c r="X1669" s="114">
        <f t="shared" si="801"/>
        <v>0.90547327</v>
      </c>
      <c r="Y1669" s="114">
        <f t="shared" si="802"/>
        <v>0</v>
      </c>
      <c r="Z1669" s="126" t="str">
        <f t="shared" si="812"/>
        <v>A+J=</v>
      </c>
      <c r="AA1669" s="119">
        <f t="shared" si="813"/>
        <v>45859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>
        <f t="shared" si="803"/>
        <v>45846</v>
      </c>
      <c r="B1670" s="114">
        <f t="shared" si="795"/>
        <v>253.14842252</v>
      </c>
      <c r="C1670" s="114">
        <f t="shared" si="809"/>
        <v>183.68028948</v>
      </c>
      <c r="D1670" s="115">
        <f t="shared" si="804"/>
        <v>7245.38</v>
      </c>
      <c r="E1670" s="116">
        <f t="shared" si="817"/>
        <v>7276.54</v>
      </c>
      <c r="F1670" s="117">
        <f t="shared" si="818"/>
        <v>45797</v>
      </c>
      <c r="G1670" s="118">
        <f t="shared" si="796"/>
        <v>4.3006716003852752E-3</v>
      </c>
      <c r="H1670" s="119">
        <f t="shared" si="810"/>
        <v>45859</v>
      </c>
      <c r="I1670" s="119">
        <f t="shared" si="797"/>
        <v>45859</v>
      </c>
      <c r="J1670" s="120">
        <f t="shared" si="805"/>
        <v>21</v>
      </c>
      <c r="K1670" s="120">
        <f t="shared" si="819"/>
        <v>12</v>
      </c>
      <c r="L1670" s="8">
        <f t="shared" si="806"/>
        <v>1.0024552600000001</v>
      </c>
      <c r="M1670" s="121">
        <f t="shared" si="820"/>
        <v>1.0043006699999999</v>
      </c>
      <c r="N1670" s="121">
        <f t="shared" si="814"/>
        <v>1.3694592401152843</v>
      </c>
      <c r="O1670" s="114">
        <f t="shared" si="816"/>
        <v>1.3728216099999999</v>
      </c>
      <c r="P1670" s="114">
        <f t="shared" si="798"/>
        <v>252.16027072</v>
      </c>
      <c r="Q1670" s="11">
        <f t="shared" si="811"/>
        <v>0</v>
      </c>
      <c r="R1670" s="30">
        <f t="shared" si="807"/>
        <v>0</v>
      </c>
      <c r="S1670" s="8">
        <f t="shared" si="799"/>
        <v>0</v>
      </c>
      <c r="T1670" s="123">
        <f t="shared" si="808"/>
        <v>8.5599999999999996E-2</v>
      </c>
      <c r="U1670" s="122">
        <f t="shared" si="815"/>
        <v>12</v>
      </c>
      <c r="V1670" s="122">
        <v>252</v>
      </c>
      <c r="W1670" s="121">
        <f t="shared" si="800"/>
        <v>1.003918745</v>
      </c>
      <c r="X1670" s="114">
        <f t="shared" si="801"/>
        <v>0.98815180000000002</v>
      </c>
      <c r="Y1670" s="114">
        <f t="shared" si="802"/>
        <v>0</v>
      </c>
      <c r="Z1670" s="126" t="str">
        <f t="shared" si="812"/>
        <v>A+J=</v>
      </c>
      <c r="AA1670" s="119">
        <f t="shared" si="813"/>
        <v>45859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>
        <f t="shared" si="803"/>
        <v>45847</v>
      </c>
      <c r="B1671" s="114">
        <f t="shared" si="795"/>
        <v>253.28269907000001</v>
      </c>
      <c r="C1671" s="114">
        <f t="shared" si="809"/>
        <v>183.68028948</v>
      </c>
      <c r="D1671" s="115">
        <f t="shared" si="804"/>
        <v>7245.38</v>
      </c>
      <c r="E1671" s="116">
        <f t="shared" si="817"/>
        <v>7276.54</v>
      </c>
      <c r="F1671" s="117">
        <f t="shared" si="818"/>
        <v>45797</v>
      </c>
      <c r="G1671" s="118">
        <f t="shared" si="796"/>
        <v>4.3006716003852752E-3</v>
      </c>
      <c r="H1671" s="119">
        <f t="shared" si="810"/>
        <v>45859</v>
      </c>
      <c r="I1671" s="119">
        <f t="shared" si="797"/>
        <v>45859</v>
      </c>
      <c r="J1671" s="120">
        <f t="shared" si="805"/>
        <v>21</v>
      </c>
      <c r="K1671" s="120">
        <f t="shared" si="819"/>
        <v>13</v>
      </c>
      <c r="L1671" s="8">
        <f t="shared" si="806"/>
        <v>1.0026601399999999</v>
      </c>
      <c r="M1671" s="121">
        <f t="shared" si="820"/>
        <v>1.0043006699999999</v>
      </c>
      <c r="N1671" s="121">
        <f t="shared" si="814"/>
        <v>1.3694592401152843</v>
      </c>
      <c r="O1671" s="114">
        <f t="shared" si="816"/>
        <v>1.37310219</v>
      </c>
      <c r="P1671" s="114">
        <f t="shared" si="798"/>
        <v>252.21180774000001</v>
      </c>
      <c r="Q1671" s="11">
        <f t="shared" si="811"/>
        <v>0</v>
      </c>
      <c r="R1671" s="30">
        <f t="shared" si="807"/>
        <v>0</v>
      </c>
      <c r="S1671" s="8">
        <f t="shared" si="799"/>
        <v>0</v>
      </c>
      <c r="T1671" s="123">
        <f t="shared" si="808"/>
        <v>8.5599999999999996E-2</v>
      </c>
      <c r="U1671" s="122">
        <f t="shared" si="815"/>
        <v>13</v>
      </c>
      <c r="V1671" s="122">
        <v>252</v>
      </c>
      <c r="W1671" s="121">
        <f t="shared" si="800"/>
        <v>1.004246</v>
      </c>
      <c r="X1671" s="114">
        <f t="shared" si="801"/>
        <v>1.07089133</v>
      </c>
      <c r="Y1671" s="114">
        <f t="shared" si="802"/>
        <v>0</v>
      </c>
      <c r="Z1671" s="126" t="str">
        <f t="shared" si="812"/>
        <v>A+J=</v>
      </c>
      <c r="AA1671" s="119">
        <f t="shared" si="813"/>
        <v>45859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>
        <f t="shared" si="803"/>
        <v>45848</v>
      </c>
      <c r="B1672" s="114">
        <f t="shared" si="795"/>
        <v>253.41704532</v>
      </c>
      <c r="C1672" s="114">
        <f t="shared" si="809"/>
        <v>183.68028948</v>
      </c>
      <c r="D1672" s="115">
        <f t="shared" si="804"/>
        <v>7245.38</v>
      </c>
      <c r="E1672" s="116">
        <f t="shared" si="817"/>
        <v>7276.54</v>
      </c>
      <c r="F1672" s="117">
        <f t="shared" si="818"/>
        <v>45797</v>
      </c>
      <c r="G1672" s="118">
        <f t="shared" si="796"/>
        <v>4.3006716003852752E-3</v>
      </c>
      <c r="H1672" s="119">
        <f t="shared" si="810"/>
        <v>45859</v>
      </c>
      <c r="I1672" s="119">
        <f t="shared" si="797"/>
        <v>45859</v>
      </c>
      <c r="J1672" s="120">
        <f t="shared" si="805"/>
        <v>21</v>
      </c>
      <c r="K1672" s="120">
        <f t="shared" si="819"/>
        <v>14</v>
      </c>
      <c r="L1672" s="8">
        <f t="shared" si="806"/>
        <v>1.00286506</v>
      </c>
      <c r="M1672" s="121">
        <f t="shared" si="820"/>
        <v>1.0043006699999999</v>
      </c>
      <c r="N1672" s="121">
        <f t="shared" si="814"/>
        <v>1.3694592401152843</v>
      </c>
      <c r="O1672" s="114">
        <f t="shared" si="816"/>
        <v>1.37338282</v>
      </c>
      <c r="P1672" s="114">
        <f t="shared" si="798"/>
        <v>252.26335394</v>
      </c>
      <c r="Q1672" s="11">
        <f t="shared" si="811"/>
        <v>0</v>
      </c>
      <c r="R1672" s="30">
        <f t="shared" si="807"/>
        <v>0</v>
      </c>
      <c r="S1672" s="8">
        <f t="shared" si="799"/>
        <v>0</v>
      </c>
      <c r="T1672" s="123">
        <f t="shared" si="808"/>
        <v>8.5599999999999996E-2</v>
      </c>
      <c r="U1672" s="122">
        <f t="shared" si="815"/>
        <v>14</v>
      </c>
      <c r="V1672" s="122">
        <v>252</v>
      </c>
      <c r="W1672" s="121">
        <f t="shared" si="800"/>
        <v>1.0045733610000001</v>
      </c>
      <c r="X1672" s="114">
        <f t="shared" si="801"/>
        <v>1.1536913799999999</v>
      </c>
      <c r="Y1672" s="114">
        <f t="shared" si="802"/>
        <v>0</v>
      </c>
      <c r="Z1672" s="126" t="str">
        <f t="shared" si="812"/>
        <v>A+J=</v>
      </c>
      <c r="AA1672" s="119">
        <f t="shared" si="813"/>
        <v>45859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>
        <f t="shared" si="803"/>
        <v>45849</v>
      </c>
      <c r="B1673" s="114">
        <f t="shared" si="795"/>
        <v>253.55146153999999</v>
      </c>
      <c r="C1673" s="114">
        <f t="shared" si="809"/>
        <v>183.68028948</v>
      </c>
      <c r="D1673" s="115">
        <f t="shared" si="804"/>
        <v>7245.38</v>
      </c>
      <c r="E1673" s="116">
        <f t="shared" si="817"/>
        <v>7276.54</v>
      </c>
      <c r="F1673" s="117">
        <f t="shared" si="818"/>
        <v>45797</v>
      </c>
      <c r="G1673" s="118">
        <f t="shared" si="796"/>
        <v>4.3006716003852752E-3</v>
      </c>
      <c r="H1673" s="119">
        <f t="shared" si="810"/>
        <v>45859</v>
      </c>
      <c r="I1673" s="119">
        <f t="shared" si="797"/>
        <v>45859</v>
      </c>
      <c r="J1673" s="120">
        <f t="shared" si="805"/>
        <v>21</v>
      </c>
      <c r="K1673" s="120">
        <f t="shared" si="819"/>
        <v>15</v>
      </c>
      <c r="L1673" s="8">
        <f t="shared" si="806"/>
        <v>1.00307002</v>
      </c>
      <c r="M1673" s="121">
        <f t="shared" si="820"/>
        <v>1.0043006699999999</v>
      </c>
      <c r="N1673" s="121">
        <f t="shared" si="814"/>
        <v>1.3694592401152843</v>
      </c>
      <c r="O1673" s="114">
        <f t="shared" si="816"/>
        <v>1.3736634999999999</v>
      </c>
      <c r="P1673" s="114">
        <f t="shared" si="798"/>
        <v>252.31490932</v>
      </c>
      <c r="Q1673" s="11">
        <f t="shared" si="811"/>
        <v>0</v>
      </c>
      <c r="R1673" s="30">
        <f t="shared" si="807"/>
        <v>0</v>
      </c>
      <c r="S1673" s="8">
        <f t="shared" si="799"/>
        <v>0</v>
      </c>
      <c r="T1673" s="123">
        <f t="shared" si="808"/>
        <v>8.5599999999999996E-2</v>
      </c>
      <c r="U1673" s="122">
        <f t="shared" si="815"/>
        <v>15</v>
      </c>
      <c r="V1673" s="122">
        <v>252</v>
      </c>
      <c r="W1673" s="121">
        <f t="shared" si="800"/>
        <v>1.0049008290000001</v>
      </c>
      <c r="X1673" s="114">
        <f t="shared" si="801"/>
        <v>1.2365522200000001</v>
      </c>
      <c r="Y1673" s="114">
        <f t="shared" si="802"/>
        <v>0</v>
      </c>
      <c r="Z1673" s="126" t="str">
        <f t="shared" si="812"/>
        <v>A+J=</v>
      </c>
      <c r="AA1673" s="119">
        <f t="shared" si="813"/>
        <v>45859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>
        <f t="shared" si="803"/>
        <v>45850</v>
      </c>
      <c r="B1674" s="114">
        <f t="shared" ref="B1674:B1737" si="821">(P1674+X1674)</f>
        <v>253.68594936</v>
      </c>
      <c r="C1674" s="114">
        <f t="shared" si="809"/>
        <v>183.68028948</v>
      </c>
      <c r="D1674" s="115">
        <f t="shared" si="804"/>
        <v>7245.38</v>
      </c>
      <c r="E1674" s="116">
        <f t="shared" si="817"/>
        <v>7276.54</v>
      </c>
      <c r="F1674" s="117">
        <f t="shared" si="818"/>
        <v>45797</v>
      </c>
      <c r="G1674" s="118">
        <f t="shared" ref="G1674:G1737" si="822">(E1674/D1674)-1</f>
        <v>4.3006716003852752E-3</v>
      </c>
      <c r="H1674" s="119">
        <f t="shared" si="810"/>
        <v>45859</v>
      </c>
      <c r="I1674" s="119">
        <f t="shared" ref="I1674:I1737" si="823">IF(A1674&gt;I1673,H1674,I1673)</f>
        <v>45859</v>
      </c>
      <c r="J1674" s="120">
        <f t="shared" si="805"/>
        <v>21</v>
      </c>
      <c r="K1674" s="120">
        <f t="shared" si="819"/>
        <v>16</v>
      </c>
      <c r="L1674" s="8">
        <f t="shared" si="806"/>
        <v>1.00327502</v>
      </c>
      <c r="M1674" s="121">
        <f t="shared" si="820"/>
        <v>1.0043006699999999</v>
      </c>
      <c r="N1674" s="121">
        <f t="shared" si="814"/>
        <v>1.3694592401152843</v>
      </c>
      <c r="O1674" s="114">
        <f t="shared" si="816"/>
        <v>1.3739442399999999</v>
      </c>
      <c r="P1674" s="114">
        <f t="shared" ref="P1674:P1737" si="824">TRUNC(C1674*O1674,8)</f>
        <v>252.36647572999999</v>
      </c>
      <c r="Q1674" s="11">
        <f t="shared" si="811"/>
        <v>0</v>
      </c>
      <c r="R1674" s="30">
        <f t="shared" si="807"/>
        <v>0</v>
      </c>
      <c r="S1674" s="8">
        <f t="shared" ref="S1674:S1737" si="825">IF(R1674&gt;0,TRUNC(R1674*P1674,8),0)</f>
        <v>0</v>
      </c>
      <c r="T1674" s="123">
        <f t="shared" si="808"/>
        <v>8.5599999999999996E-2</v>
      </c>
      <c r="U1674" s="122">
        <f t="shared" si="815"/>
        <v>16</v>
      </c>
      <c r="V1674" s="122">
        <v>252</v>
      </c>
      <c r="W1674" s="121">
        <f t="shared" ref="W1674:W1737" si="826">ROUND((1+T1674)^TRUNC((U1674/V1674),9),9)</f>
        <v>1.005228403</v>
      </c>
      <c r="X1674" s="114">
        <f t="shared" ref="X1674:X1737" si="827">TRUNC((P1674*(W1674-1)),8)</f>
        <v>1.3194736300000001</v>
      </c>
      <c r="Y1674" s="114">
        <f t="shared" ref="Y1674:Y1737" si="828">IF(Q1674&gt;0,S1674+X1674,0)</f>
        <v>0</v>
      </c>
      <c r="Z1674" s="126" t="str">
        <f t="shared" si="812"/>
        <v>A+J=</v>
      </c>
      <c r="AA1674" s="119">
        <f t="shared" si="813"/>
        <v>45859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>
        <f t="shared" ref="A1675:A1738" si="829">(A1674+1)</f>
        <v>45851</v>
      </c>
      <c r="B1675" s="114">
        <f t="shared" si="821"/>
        <v>253.68594936</v>
      </c>
      <c r="C1675" s="114">
        <f t="shared" si="809"/>
        <v>183.68028948</v>
      </c>
      <c r="D1675" s="115">
        <f t="shared" ref="D1675:D1738" si="830">IF(E1675=E1674,D1674,E1674)</f>
        <v>7245.38</v>
      </c>
      <c r="E1675" s="116">
        <f t="shared" si="817"/>
        <v>7276.54</v>
      </c>
      <c r="F1675" s="117">
        <f t="shared" si="818"/>
        <v>45797</v>
      </c>
      <c r="G1675" s="118">
        <f t="shared" si="822"/>
        <v>4.3006716003852752E-3</v>
      </c>
      <c r="H1675" s="119">
        <f t="shared" si="810"/>
        <v>45859</v>
      </c>
      <c r="I1675" s="119">
        <f t="shared" si="823"/>
        <v>45859</v>
      </c>
      <c r="J1675" s="120">
        <f t="shared" ref="J1675:J1738" si="831">IF(I1675=I1674,J1674,NETWORKDAYS(I1674,I1675,$AD$176:$AD$502)-1)</f>
        <v>21</v>
      </c>
      <c r="K1675" s="120">
        <f t="shared" si="819"/>
        <v>16</v>
      </c>
      <c r="L1675" s="8">
        <f t="shared" ref="L1675:L1738" si="832">IF(E1675&lt;D1675,1,TRUNC((E1675/D1675)^TRUNC((K1675/J1675),9),8))</f>
        <v>1.00327502</v>
      </c>
      <c r="M1675" s="121">
        <f t="shared" si="820"/>
        <v>1.0043006699999999</v>
      </c>
      <c r="N1675" s="121">
        <f t="shared" si="814"/>
        <v>1.3694592401152843</v>
      </c>
      <c r="O1675" s="114">
        <f t="shared" si="816"/>
        <v>1.3739442399999999</v>
      </c>
      <c r="P1675" s="114">
        <f t="shared" si="824"/>
        <v>252.36647572999999</v>
      </c>
      <c r="Q1675" s="11">
        <f t="shared" si="811"/>
        <v>0</v>
      </c>
      <c r="R1675" s="30">
        <f t="shared" ref="R1675:R1738" si="833">IF(Q1675&gt;0,VLOOKUP($A1675,$AD$10:$AI$170,6),0)</f>
        <v>0</v>
      </c>
      <c r="S1675" s="8">
        <f t="shared" si="825"/>
        <v>0</v>
      </c>
      <c r="T1675" s="123">
        <f t="shared" ref="T1675:T1738" si="834">(T1674)</f>
        <v>8.5599999999999996E-2</v>
      </c>
      <c r="U1675" s="122">
        <f t="shared" si="815"/>
        <v>16</v>
      </c>
      <c r="V1675" s="122">
        <v>252</v>
      </c>
      <c r="W1675" s="121">
        <f t="shared" si="826"/>
        <v>1.005228403</v>
      </c>
      <c r="X1675" s="114">
        <f t="shared" si="827"/>
        <v>1.3194736300000001</v>
      </c>
      <c r="Y1675" s="114">
        <f t="shared" si="828"/>
        <v>0</v>
      </c>
      <c r="Z1675" s="126" t="str">
        <f t="shared" si="812"/>
        <v>A+J=</v>
      </c>
      <c r="AA1675" s="119">
        <f t="shared" si="813"/>
        <v>45859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>
        <f t="shared" si="829"/>
        <v>45852</v>
      </c>
      <c r="B1676" s="114">
        <f t="shared" si="821"/>
        <v>253.68594936</v>
      </c>
      <c r="C1676" s="114">
        <f t="shared" ref="C1676:C1739" si="835">TRUNC(IF(Q1675&gt;0,VLOOKUP(A1675,$AD$12:$AE$170,2),C1675),8)</f>
        <v>183.68028948</v>
      </c>
      <c r="D1676" s="115">
        <f t="shared" si="830"/>
        <v>7245.38</v>
      </c>
      <c r="E1676" s="116">
        <f t="shared" si="817"/>
        <v>7276.54</v>
      </c>
      <c r="F1676" s="117">
        <f t="shared" si="818"/>
        <v>45797</v>
      </c>
      <c r="G1676" s="118">
        <f t="shared" si="822"/>
        <v>4.3006716003852752E-3</v>
      </c>
      <c r="H1676" s="119">
        <f t="shared" ref="H1676:H1739" si="836">IF(DAY(A1676)=H$9,VLOOKUP(A1676,AH$118:AN$450,4),H1675)</f>
        <v>45859</v>
      </c>
      <c r="I1676" s="119">
        <f t="shared" si="823"/>
        <v>45859</v>
      </c>
      <c r="J1676" s="120">
        <f t="shared" si="831"/>
        <v>21</v>
      </c>
      <c r="K1676" s="120">
        <f t="shared" si="819"/>
        <v>16</v>
      </c>
      <c r="L1676" s="8">
        <f t="shared" si="832"/>
        <v>1.00327502</v>
      </c>
      <c r="M1676" s="121">
        <f t="shared" si="820"/>
        <v>1.0043006699999999</v>
      </c>
      <c r="N1676" s="121">
        <f t="shared" si="814"/>
        <v>1.3694592401152843</v>
      </c>
      <c r="O1676" s="114">
        <f t="shared" si="816"/>
        <v>1.3739442399999999</v>
      </c>
      <c r="P1676" s="114">
        <f t="shared" si="824"/>
        <v>252.36647572999999</v>
      </c>
      <c r="Q1676" s="11">
        <f t="shared" ref="Q1676:Q1739" si="837">IF(VLOOKUP(A1676,AD$10:AK$170,8)=VLOOKUP(A1675,AD$10:AK$170,8),0,VLOOKUP(A1676,AD$10:AK$170,8))</f>
        <v>0</v>
      </c>
      <c r="R1676" s="30">
        <f t="shared" si="833"/>
        <v>0</v>
      </c>
      <c r="S1676" s="8">
        <f t="shared" si="825"/>
        <v>0</v>
      </c>
      <c r="T1676" s="123">
        <f t="shared" si="834"/>
        <v>8.5599999999999996E-2</v>
      </c>
      <c r="U1676" s="122">
        <f t="shared" si="815"/>
        <v>16</v>
      </c>
      <c r="V1676" s="122">
        <v>252</v>
      </c>
      <c r="W1676" s="121">
        <f t="shared" si="826"/>
        <v>1.005228403</v>
      </c>
      <c r="X1676" s="114">
        <f t="shared" si="827"/>
        <v>1.3194736300000001</v>
      </c>
      <c r="Y1676" s="114">
        <f t="shared" si="828"/>
        <v>0</v>
      </c>
      <c r="Z1676" s="126" t="str">
        <f t="shared" ref="Z1676:Z1739" si="838">IF($Q1675&gt;0,VLOOKUP($A1675,$AD$10:$AM$170,9),Z1675)</f>
        <v>A+J=</v>
      </c>
      <c r="AA1676" s="119">
        <f t="shared" ref="AA1676:AA1739" si="839">IF($Q1675&gt;0,VLOOKUP($A1675,$AD$10:$AM$170,10),AA1675)</f>
        <v>45859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>
        <f t="shared" si="829"/>
        <v>45853</v>
      </c>
      <c r="B1677" s="114">
        <f t="shared" si="821"/>
        <v>253.82051115000002</v>
      </c>
      <c r="C1677" s="114">
        <f t="shared" si="835"/>
        <v>183.68028948</v>
      </c>
      <c r="D1677" s="115">
        <f t="shared" si="830"/>
        <v>7245.38</v>
      </c>
      <c r="E1677" s="116">
        <f t="shared" si="817"/>
        <v>7276.54</v>
      </c>
      <c r="F1677" s="117">
        <f t="shared" si="818"/>
        <v>45797</v>
      </c>
      <c r="G1677" s="118">
        <f t="shared" si="822"/>
        <v>4.3006716003852752E-3</v>
      </c>
      <c r="H1677" s="119">
        <f t="shared" si="836"/>
        <v>45859</v>
      </c>
      <c r="I1677" s="119">
        <f t="shared" si="823"/>
        <v>45859</v>
      </c>
      <c r="J1677" s="120">
        <f t="shared" si="831"/>
        <v>21</v>
      </c>
      <c r="K1677" s="120">
        <f t="shared" si="819"/>
        <v>17</v>
      </c>
      <c r="L1677" s="8">
        <f t="shared" si="832"/>
        <v>1.0034800699999999</v>
      </c>
      <c r="M1677" s="121">
        <f t="shared" si="820"/>
        <v>1.0043006699999999</v>
      </c>
      <c r="N1677" s="121">
        <f t="shared" si="814"/>
        <v>1.3694592401152843</v>
      </c>
      <c r="O1677" s="114">
        <f t="shared" si="816"/>
        <v>1.3742250499999999</v>
      </c>
      <c r="P1677" s="114">
        <f t="shared" si="824"/>
        <v>252.41805499</v>
      </c>
      <c r="Q1677" s="11">
        <f t="shared" si="837"/>
        <v>0</v>
      </c>
      <c r="R1677" s="30">
        <f t="shared" si="833"/>
        <v>0</v>
      </c>
      <c r="S1677" s="8">
        <f t="shared" si="825"/>
        <v>0</v>
      </c>
      <c r="T1677" s="123">
        <f t="shared" si="834"/>
        <v>8.5599999999999996E-2</v>
      </c>
      <c r="U1677" s="122">
        <f t="shared" si="815"/>
        <v>17</v>
      </c>
      <c r="V1677" s="122">
        <v>252</v>
      </c>
      <c r="W1677" s="121">
        <f t="shared" si="826"/>
        <v>1.005556085</v>
      </c>
      <c r="X1677" s="114">
        <f t="shared" si="827"/>
        <v>1.4024561600000001</v>
      </c>
      <c r="Y1677" s="114">
        <f t="shared" si="828"/>
        <v>0</v>
      </c>
      <c r="Z1677" s="126" t="str">
        <f t="shared" si="838"/>
        <v>A+J=</v>
      </c>
      <c r="AA1677" s="119">
        <f t="shared" si="839"/>
        <v>45859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>
        <f t="shared" si="829"/>
        <v>45854</v>
      </c>
      <c r="B1678" s="114">
        <f t="shared" si="821"/>
        <v>253.95514089999998</v>
      </c>
      <c r="C1678" s="114">
        <f t="shared" si="835"/>
        <v>183.68028948</v>
      </c>
      <c r="D1678" s="115">
        <f t="shared" si="830"/>
        <v>7245.38</v>
      </c>
      <c r="E1678" s="116">
        <f t="shared" si="817"/>
        <v>7276.54</v>
      </c>
      <c r="F1678" s="117">
        <f t="shared" si="818"/>
        <v>45797</v>
      </c>
      <c r="G1678" s="118">
        <f t="shared" si="822"/>
        <v>4.3006716003852752E-3</v>
      </c>
      <c r="H1678" s="119">
        <f t="shared" si="836"/>
        <v>45859</v>
      </c>
      <c r="I1678" s="119">
        <f t="shared" si="823"/>
        <v>45859</v>
      </c>
      <c r="J1678" s="120">
        <f t="shared" si="831"/>
        <v>21</v>
      </c>
      <c r="K1678" s="120">
        <f t="shared" si="819"/>
        <v>18</v>
      </c>
      <c r="L1678" s="8">
        <f t="shared" si="832"/>
        <v>1.0036851499999999</v>
      </c>
      <c r="M1678" s="121">
        <f t="shared" si="820"/>
        <v>1.0043006699999999</v>
      </c>
      <c r="N1678" s="121">
        <f t="shared" si="814"/>
        <v>1.3694592401152843</v>
      </c>
      <c r="O1678" s="114">
        <f t="shared" si="816"/>
        <v>1.3745058999999999</v>
      </c>
      <c r="P1678" s="114">
        <f t="shared" si="824"/>
        <v>252.46964159999999</v>
      </c>
      <c r="Q1678" s="11">
        <f t="shared" si="837"/>
        <v>0</v>
      </c>
      <c r="R1678" s="30">
        <f t="shared" si="833"/>
        <v>0</v>
      </c>
      <c r="S1678" s="8">
        <f t="shared" si="825"/>
        <v>0</v>
      </c>
      <c r="T1678" s="123">
        <f t="shared" si="834"/>
        <v>8.5599999999999996E-2</v>
      </c>
      <c r="U1678" s="122">
        <f t="shared" si="815"/>
        <v>18</v>
      </c>
      <c r="V1678" s="122">
        <v>252</v>
      </c>
      <c r="W1678" s="121">
        <f t="shared" si="826"/>
        <v>1.0058838729999999</v>
      </c>
      <c r="X1678" s="114">
        <f t="shared" si="827"/>
        <v>1.4854993000000001</v>
      </c>
      <c r="Y1678" s="114">
        <f t="shared" si="828"/>
        <v>0</v>
      </c>
      <c r="Z1678" s="126" t="str">
        <f t="shared" si="838"/>
        <v>A+J=</v>
      </c>
      <c r="AA1678" s="119">
        <f t="shared" si="839"/>
        <v>45859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>
        <f t="shared" si="829"/>
        <v>45855</v>
      </c>
      <c r="B1679" s="114">
        <f t="shared" si="821"/>
        <v>254.08984443</v>
      </c>
      <c r="C1679" s="114">
        <f t="shared" si="835"/>
        <v>183.68028948</v>
      </c>
      <c r="D1679" s="115">
        <f t="shared" si="830"/>
        <v>7245.38</v>
      </c>
      <c r="E1679" s="116">
        <f t="shared" si="817"/>
        <v>7276.54</v>
      </c>
      <c r="F1679" s="117">
        <f t="shared" si="818"/>
        <v>45797</v>
      </c>
      <c r="G1679" s="118">
        <f t="shared" si="822"/>
        <v>4.3006716003852752E-3</v>
      </c>
      <c r="H1679" s="119">
        <f t="shared" si="836"/>
        <v>45859</v>
      </c>
      <c r="I1679" s="119">
        <f t="shared" si="823"/>
        <v>45859</v>
      </c>
      <c r="J1679" s="120">
        <f t="shared" si="831"/>
        <v>21</v>
      </c>
      <c r="K1679" s="120">
        <f t="shared" si="819"/>
        <v>19</v>
      </c>
      <c r="L1679" s="8">
        <f t="shared" si="832"/>
        <v>1.00389028</v>
      </c>
      <c r="M1679" s="121">
        <f t="shared" si="820"/>
        <v>1.0043006699999999</v>
      </c>
      <c r="N1679" s="121">
        <f t="shared" si="814"/>
        <v>1.3694592401152843</v>
      </c>
      <c r="O1679" s="114">
        <f t="shared" si="816"/>
        <v>1.37478682</v>
      </c>
      <c r="P1679" s="114">
        <f t="shared" si="824"/>
        <v>252.52124107</v>
      </c>
      <c r="Q1679" s="11">
        <f t="shared" si="837"/>
        <v>0</v>
      </c>
      <c r="R1679" s="30">
        <f t="shared" si="833"/>
        <v>0</v>
      </c>
      <c r="S1679" s="8">
        <f t="shared" si="825"/>
        <v>0</v>
      </c>
      <c r="T1679" s="123">
        <f t="shared" si="834"/>
        <v>8.5599999999999996E-2</v>
      </c>
      <c r="U1679" s="122">
        <f t="shared" si="815"/>
        <v>19</v>
      </c>
      <c r="V1679" s="122">
        <v>252</v>
      </c>
      <c r="W1679" s="121">
        <f t="shared" si="826"/>
        <v>1.006211768</v>
      </c>
      <c r="X1679" s="114">
        <f t="shared" si="827"/>
        <v>1.56860336</v>
      </c>
      <c r="Y1679" s="114">
        <f t="shared" si="828"/>
        <v>0</v>
      </c>
      <c r="Z1679" s="126" t="str">
        <f t="shared" si="838"/>
        <v>A+J=</v>
      </c>
      <c r="AA1679" s="119">
        <f t="shared" si="839"/>
        <v>45859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>
        <f t="shared" si="829"/>
        <v>45856</v>
      </c>
      <c r="B1680" s="114">
        <f t="shared" si="821"/>
        <v>254.22461805999998</v>
      </c>
      <c r="C1680" s="114">
        <f t="shared" si="835"/>
        <v>183.68028948</v>
      </c>
      <c r="D1680" s="115">
        <f t="shared" si="830"/>
        <v>7245.38</v>
      </c>
      <c r="E1680" s="116">
        <f t="shared" si="817"/>
        <v>7276.54</v>
      </c>
      <c r="F1680" s="117">
        <f t="shared" si="818"/>
        <v>45797</v>
      </c>
      <c r="G1680" s="118">
        <f t="shared" si="822"/>
        <v>4.3006716003852752E-3</v>
      </c>
      <c r="H1680" s="119">
        <f t="shared" si="836"/>
        <v>45859</v>
      </c>
      <c r="I1680" s="119">
        <f t="shared" si="823"/>
        <v>45859</v>
      </c>
      <c r="J1680" s="120">
        <f t="shared" si="831"/>
        <v>21</v>
      </c>
      <c r="K1680" s="120">
        <f t="shared" si="819"/>
        <v>20</v>
      </c>
      <c r="L1680" s="8">
        <f t="shared" si="832"/>
        <v>1.0040954499999999</v>
      </c>
      <c r="M1680" s="121">
        <f t="shared" si="820"/>
        <v>1.0043006699999999</v>
      </c>
      <c r="N1680" s="121">
        <f t="shared" si="814"/>
        <v>1.3694592401152843</v>
      </c>
      <c r="O1680" s="114">
        <f t="shared" si="816"/>
        <v>1.3750677899999999</v>
      </c>
      <c r="P1680" s="114">
        <f t="shared" si="824"/>
        <v>252.57284971999999</v>
      </c>
      <c r="Q1680" s="11">
        <f t="shared" si="837"/>
        <v>0</v>
      </c>
      <c r="R1680" s="30">
        <f t="shared" si="833"/>
        <v>0</v>
      </c>
      <c r="S1680" s="8">
        <f t="shared" si="825"/>
        <v>0</v>
      </c>
      <c r="T1680" s="123">
        <f t="shared" si="834"/>
        <v>8.5599999999999996E-2</v>
      </c>
      <c r="U1680" s="122">
        <f t="shared" si="815"/>
        <v>20</v>
      </c>
      <c r="V1680" s="122">
        <v>252</v>
      </c>
      <c r="W1680" s="121">
        <f t="shared" si="826"/>
        <v>1.0065397700000001</v>
      </c>
      <c r="X1680" s="114">
        <f t="shared" si="827"/>
        <v>1.6517683400000001</v>
      </c>
      <c r="Y1680" s="114">
        <f t="shared" si="828"/>
        <v>0</v>
      </c>
      <c r="Z1680" s="126" t="str">
        <f t="shared" si="838"/>
        <v>A+J=</v>
      </c>
      <c r="AA1680" s="119">
        <f t="shared" si="839"/>
        <v>45859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>
        <f t="shared" si="829"/>
        <v>45857</v>
      </c>
      <c r="B1681" s="114">
        <f t="shared" si="821"/>
        <v>254.35946553000002</v>
      </c>
      <c r="C1681" s="114">
        <f t="shared" si="835"/>
        <v>183.68028948</v>
      </c>
      <c r="D1681" s="115">
        <f t="shared" si="830"/>
        <v>7245.38</v>
      </c>
      <c r="E1681" s="116">
        <f t="shared" si="817"/>
        <v>7276.54</v>
      </c>
      <c r="F1681" s="117">
        <f t="shared" si="818"/>
        <v>45797</v>
      </c>
      <c r="G1681" s="118">
        <f t="shared" si="822"/>
        <v>4.3006716003852752E-3</v>
      </c>
      <c r="H1681" s="119">
        <f t="shared" si="836"/>
        <v>45859</v>
      </c>
      <c r="I1681" s="119">
        <f t="shared" si="823"/>
        <v>45859</v>
      </c>
      <c r="J1681" s="120">
        <f t="shared" si="831"/>
        <v>21</v>
      </c>
      <c r="K1681" s="120">
        <f t="shared" si="819"/>
        <v>21</v>
      </c>
      <c r="L1681" s="8">
        <f t="shared" si="832"/>
        <v>1.0043006699999999</v>
      </c>
      <c r="M1681" s="121">
        <f t="shared" si="820"/>
        <v>1.0043006699999999</v>
      </c>
      <c r="N1681" s="121">
        <f t="shared" si="814"/>
        <v>1.3694592401152843</v>
      </c>
      <c r="O1681" s="114">
        <f t="shared" si="816"/>
        <v>1.3753488300000001</v>
      </c>
      <c r="P1681" s="114">
        <f t="shared" si="824"/>
        <v>252.62447123000001</v>
      </c>
      <c r="Q1681" s="11">
        <f t="shared" si="837"/>
        <v>0</v>
      </c>
      <c r="R1681" s="30">
        <f t="shared" si="833"/>
        <v>0</v>
      </c>
      <c r="S1681" s="8">
        <f t="shared" si="825"/>
        <v>0</v>
      </c>
      <c r="T1681" s="123">
        <f t="shared" si="834"/>
        <v>8.5599999999999996E-2</v>
      </c>
      <c r="U1681" s="122">
        <f t="shared" si="815"/>
        <v>21</v>
      </c>
      <c r="V1681" s="122">
        <v>252</v>
      </c>
      <c r="W1681" s="121">
        <f t="shared" si="826"/>
        <v>1.0068678790000001</v>
      </c>
      <c r="X1681" s="114">
        <f t="shared" si="827"/>
        <v>1.7349943000000001</v>
      </c>
      <c r="Y1681" s="114">
        <f t="shared" si="828"/>
        <v>0</v>
      </c>
      <c r="Z1681" s="126" t="str">
        <f t="shared" si="838"/>
        <v>A+J=</v>
      </c>
      <c r="AA1681" s="119">
        <f t="shared" si="839"/>
        <v>45859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>
        <f t="shared" si="829"/>
        <v>45858</v>
      </c>
      <c r="B1682" s="114">
        <f t="shared" si="821"/>
        <v>254.35946553000002</v>
      </c>
      <c r="C1682" s="114">
        <f t="shared" si="835"/>
        <v>183.68028948</v>
      </c>
      <c r="D1682" s="115">
        <f t="shared" si="830"/>
        <v>7245.38</v>
      </c>
      <c r="E1682" s="116">
        <f t="shared" si="817"/>
        <v>7276.54</v>
      </c>
      <c r="F1682" s="117">
        <f t="shared" si="818"/>
        <v>45797</v>
      </c>
      <c r="G1682" s="118">
        <f t="shared" si="822"/>
        <v>4.3006716003852752E-3</v>
      </c>
      <c r="H1682" s="119">
        <f t="shared" si="836"/>
        <v>45889</v>
      </c>
      <c r="I1682" s="119">
        <f t="shared" si="823"/>
        <v>45859</v>
      </c>
      <c r="J1682" s="120">
        <f t="shared" si="831"/>
        <v>21</v>
      </c>
      <c r="K1682" s="120">
        <f t="shared" si="819"/>
        <v>21</v>
      </c>
      <c r="L1682" s="8">
        <f t="shared" si="832"/>
        <v>1.0043006699999999</v>
      </c>
      <c r="M1682" s="121">
        <f t="shared" si="820"/>
        <v>1.0043006699999999</v>
      </c>
      <c r="N1682" s="121">
        <f t="shared" si="814"/>
        <v>1.3694592401152843</v>
      </c>
      <c r="O1682" s="114">
        <f t="shared" si="816"/>
        <v>1.3753488300000001</v>
      </c>
      <c r="P1682" s="114">
        <f t="shared" si="824"/>
        <v>252.62447123000001</v>
      </c>
      <c r="Q1682" s="11">
        <f t="shared" si="837"/>
        <v>0</v>
      </c>
      <c r="R1682" s="30">
        <f t="shared" si="833"/>
        <v>0</v>
      </c>
      <c r="S1682" s="8">
        <f t="shared" si="825"/>
        <v>0</v>
      </c>
      <c r="T1682" s="123">
        <f t="shared" si="834"/>
        <v>8.5599999999999996E-2</v>
      </c>
      <c r="U1682" s="122">
        <f t="shared" si="815"/>
        <v>21</v>
      </c>
      <c r="V1682" s="122">
        <v>252</v>
      </c>
      <c r="W1682" s="121">
        <f t="shared" si="826"/>
        <v>1.0068678790000001</v>
      </c>
      <c r="X1682" s="114">
        <f t="shared" si="827"/>
        <v>1.7349943000000001</v>
      </c>
      <c r="Y1682" s="114">
        <f t="shared" si="828"/>
        <v>0</v>
      </c>
      <c r="Z1682" s="126" t="str">
        <f t="shared" si="838"/>
        <v>A+J=</v>
      </c>
      <c r="AA1682" s="119">
        <f t="shared" si="839"/>
        <v>45859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>
        <f t="shared" si="829"/>
        <v>45859</v>
      </c>
      <c r="B1683" s="114">
        <f t="shared" si="821"/>
        <v>254.35946553000002</v>
      </c>
      <c r="C1683" s="114">
        <f t="shared" si="835"/>
        <v>183.68028948</v>
      </c>
      <c r="D1683" s="115">
        <f t="shared" si="830"/>
        <v>7245.38</v>
      </c>
      <c r="E1683" s="116">
        <f t="shared" si="817"/>
        <v>7276.54</v>
      </c>
      <c r="F1683" s="117">
        <f t="shared" si="818"/>
        <v>45797</v>
      </c>
      <c r="G1683" s="118">
        <f t="shared" si="822"/>
        <v>4.3006716003852752E-3</v>
      </c>
      <c r="H1683" s="119">
        <f t="shared" si="836"/>
        <v>45889</v>
      </c>
      <c r="I1683" s="119">
        <f t="shared" si="823"/>
        <v>45859</v>
      </c>
      <c r="J1683" s="120">
        <f t="shared" si="831"/>
        <v>21</v>
      </c>
      <c r="K1683" s="120">
        <f t="shared" si="819"/>
        <v>21</v>
      </c>
      <c r="L1683" s="8">
        <f t="shared" si="832"/>
        <v>1.0043006699999999</v>
      </c>
      <c r="M1683" s="121">
        <f t="shared" si="820"/>
        <v>1.0043006699999999</v>
      </c>
      <c r="N1683" s="121">
        <f t="shared" si="814"/>
        <v>1.3694592401152843</v>
      </c>
      <c r="O1683" s="114">
        <f t="shared" si="816"/>
        <v>1.3753488300000001</v>
      </c>
      <c r="P1683" s="114">
        <f t="shared" si="824"/>
        <v>252.62447123000001</v>
      </c>
      <c r="Q1683" s="11">
        <f t="shared" si="837"/>
        <v>55</v>
      </c>
      <c r="R1683" s="30">
        <f t="shared" si="833"/>
        <v>0.16434199999999999</v>
      </c>
      <c r="S1683" s="8">
        <f t="shared" si="825"/>
        <v>41.516810849999999</v>
      </c>
      <c r="T1683" s="123">
        <f t="shared" si="834"/>
        <v>8.5599999999999996E-2</v>
      </c>
      <c r="U1683" s="122">
        <f t="shared" si="815"/>
        <v>21</v>
      </c>
      <c r="V1683" s="122">
        <v>252</v>
      </c>
      <c r="W1683" s="121">
        <f t="shared" si="826"/>
        <v>1.0068678790000001</v>
      </c>
      <c r="X1683" s="114">
        <f t="shared" si="827"/>
        <v>1.7349943000000001</v>
      </c>
      <c r="Y1683" s="114">
        <f t="shared" si="828"/>
        <v>43.251805149999996</v>
      </c>
      <c r="Z1683" s="126" t="str">
        <f t="shared" si="838"/>
        <v>A+J=</v>
      </c>
      <c r="AA1683" s="119">
        <f t="shared" si="839"/>
        <v>45859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>
        <f t="shared" si="829"/>
        <v>45860</v>
      </c>
      <c r="B1684" s="114">
        <f t="shared" si="821"/>
        <v>211.21767245000001</v>
      </c>
      <c r="C1684" s="114">
        <f t="shared" si="835"/>
        <v>153.49390335000001</v>
      </c>
      <c r="D1684" s="115">
        <f t="shared" si="830"/>
        <v>7245.38</v>
      </c>
      <c r="E1684" s="116">
        <f t="shared" si="817"/>
        <v>7276.54</v>
      </c>
      <c r="F1684" s="117">
        <f t="shared" si="818"/>
        <v>45829</v>
      </c>
      <c r="G1684" s="118">
        <f t="shared" si="822"/>
        <v>4.3006716003852752E-3</v>
      </c>
      <c r="H1684" s="119">
        <f t="shared" si="836"/>
        <v>45889</v>
      </c>
      <c r="I1684" s="119">
        <f t="shared" si="823"/>
        <v>45889</v>
      </c>
      <c r="J1684" s="120">
        <f t="shared" si="831"/>
        <v>22</v>
      </c>
      <c r="K1684" s="120">
        <f t="shared" si="819"/>
        <v>1</v>
      </c>
      <c r="L1684" s="8">
        <f t="shared" si="832"/>
        <v>1.0001950799999999</v>
      </c>
      <c r="M1684" s="121">
        <f t="shared" si="820"/>
        <v>1.0043006699999999</v>
      </c>
      <c r="N1684" s="121">
        <f t="shared" si="814"/>
        <v>1.3753488323854708</v>
      </c>
      <c r="O1684" s="114">
        <f t="shared" si="816"/>
        <v>1.37561713</v>
      </c>
      <c r="P1684" s="114">
        <f t="shared" si="824"/>
        <v>211.14884279</v>
      </c>
      <c r="Q1684" s="11">
        <f t="shared" si="837"/>
        <v>0</v>
      </c>
      <c r="R1684" s="30">
        <f t="shared" si="833"/>
        <v>0</v>
      </c>
      <c r="S1684" s="8">
        <f t="shared" si="825"/>
        <v>0</v>
      </c>
      <c r="T1684" s="123">
        <f t="shared" si="834"/>
        <v>8.5599999999999996E-2</v>
      </c>
      <c r="U1684" s="122">
        <f t="shared" si="815"/>
        <v>1</v>
      </c>
      <c r="V1684" s="122">
        <v>252</v>
      </c>
      <c r="W1684" s="121">
        <f t="shared" si="826"/>
        <v>1.0003259769999999</v>
      </c>
      <c r="X1684" s="114">
        <f t="shared" si="827"/>
        <v>6.8829660000000001E-2</v>
      </c>
      <c r="Y1684" s="114">
        <f t="shared" si="828"/>
        <v>0</v>
      </c>
      <c r="Z1684" s="126" t="str">
        <f t="shared" si="838"/>
        <v>A+J=</v>
      </c>
      <c r="AA1684" s="119">
        <f t="shared" si="839"/>
        <v>45889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>
        <f t="shared" si="829"/>
        <v>45861</v>
      </c>
      <c r="B1685" s="114">
        <f t="shared" si="821"/>
        <v>211.32774298999999</v>
      </c>
      <c r="C1685" s="114">
        <f t="shared" si="835"/>
        <v>153.49390335000001</v>
      </c>
      <c r="D1685" s="115">
        <f t="shared" si="830"/>
        <v>7245.38</v>
      </c>
      <c r="E1685" s="116">
        <f t="shared" si="817"/>
        <v>7276.54</v>
      </c>
      <c r="F1685" s="117">
        <f t="shared" si="818"/>
        <v>45829</v>
      </c>
      <c r="G1685" s="118">
        <f t="shared" si="822"/>
        <v>4.3006716003852752E-3</v>
      </c>
      <c r="H1685" s="119">
        <f t="shared" si="836"/>
        <v>45889</v>
      </c>
      <c r="I1685" s="119">
        <f t="shared" si="823"/>
        <v>45889</v>
      </c>
      <c r="J1685" s="120">
        <f t="shared" si="831"/>
        <v>22</v>
      </c>
      <c r="K1685" s="120">
        <f t="shared" si="819"/>
        <v>2</v>
      </c>
      <c r="L1685" s="8">
        <f t="shared" si="832"/>
        <v>1.0003902</v>
      </c>
      <c r="M1685" s="121">
        <f t="shared" si="820"/>
        <v>1.0043006699999999</v>
      </c>
      <c r="N1685" s="121">
        <f t="shared" si="814"/>
        <v>1.3753488323854708</v>
      </c>
      <c r="O1685" s="114">
        <f t="shared" si="816"/>
        <v>1.3758854899999999</v>
      </c>
      <c r="P1685" s="114">
        <f t="shared" si="824"/>
        <v>211.19003441999999</v>
      </c>
      <c r="Q1685" s="11">
        <f t="shared" si="837"/>
        <v>0</v>
      </c>
      <c r="R1685" s="30">
        <f t="shared" si="833"/>
        <v>0</v>
      </c>
      <c r="S1685" s="8">
        <f t="shared" si="825"/>
        <v>0</v>
      </c>
      <c r="T1685" s="123">
        <f t="shared" si="834"/>
        <v>8.5599999999999996E-2</v>
      </c>
      <c r="U1685" s="122">
        <f t="shared" si="815"/>
        <v>2</v>
      </c>
      <c r="V1685" s="122">
        <v>252</v>
      </c>
      <c r="W1685" s="121">
        <f t="shared" si="826"/>
        <v>1.00065206</v>
      </c>
      <c r="X1685" s="114">
        <f t="shared" si="827"/>
        <v>0.13770857</v>
      </c>
      <c r="Y1685" s="114">
        <f t="shared" si="828"/>
        <v>0</v>
      </c>
      <c r="Z1685" s="126" t="str">
        <f t="shared" si="838"/>
        <v>A+J=</v>
      </c>
      <c r="AA1685" s="119">
        <f t="shared" si="839"/>
        <v>45889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>
        <f t="shared" si="829"/>
        <v>45862</v>
      </c>
      <c r="B1686" s="114">
        <f t="shared" si="821"/>
        <v>211.43787067</v>
      </c>
      <c r="C1686" s="114">
        <f t="shared" si="835"/>
        <v>153.49390335000001</v>
      </c>
      <c r="D1686" s="115">
        <f t="shared" si="830"/>
        <v>7245.38</v>
      </c>
      <c r="E1686" s="116">
        <f t="shared" si="817"/>
        <v>7276.54</v>
      </c>
      <c r="F1686" s="117">
        <f t="shared" si="818"/>
        <v>45829</v>
      </c>
      <c r="G1686" s="118">
        <f t="shared" si="822"/>
        <v>4.3006716003852752E-3</v>
      </c>
      <c r="H1686" s="119">
        <f t="shared" si="836"/>
        <v>45889</v>
      </c>
      <c r="I1686" s="119">
        <f t="shared" si="823"/>
        <v>45889</v>
      </c>
      <c r="J1686" s="120">
        <f t="shared" si="831"/>
        <v>22</v>
      </c>
      <c r="K1686" s="120">
        <f t="shared" si="819"/>
        <v>3</v>
      </c>
      <c r="L1686" s="8">
        <f t="shared" si="832"/>
        <v>1.0005853600000001</v>
      </c>
      <c r="M1686" s="121">
        <f t="shared" si="820"/>
        <v>1.0043006699999999</v>
      </c>
      <c r="N1686" s="121">
        <f t="shared" si="814"/>
        <v>1.3753488323854708</v>
      </c>
      <c r="O1686" s="114">
        <f t="shared" si="816"/>
        <v>1.3761539</v>
      </c>
      <c r="P1686" s="114">
        <f t="shared" si="824"/>
        <v>211.23123372000001</v>
      </c>
      <c r="Q1686" s="11">
        <f t="shared" si="837"/>
        <v>0</v>
      </c>
      <c r="R1686" s="30">
        <f t="shared" si="833"/>
        <v>0</v>
      </c>
      <c r="S1686" s="8">
        <f t="shared" si="825"/>
        <v>0</v>
      </c>
      <c r="T1686" s="123">
        <f t="shared" si="834"/>
        <v>8.5599999999999996E-2</v>
      </c>
      <c r="U1686" s="122">
        <f t="shared" si="815"/>
        <v>3</v>
      </c>
      <c r="V1686" s="122">
        <v>252</v>
      </c>
      <c r="W1686" s="121">
        <f t="shared" si="826"/>
        <v>1.00097825</v>
      </c>
      <c r="X1686" s="114">
        <f t="shared" si="827"/>
        <v>0.20663695000000001</v>
      </c>
      <c r="Y1686" s="114">
        <f t="shared" si="828"/>
        <v>0</v>
      </c>
      <c r="Z1686" s="126" t="str">
        <f t="shared" si="838"/>
        <v>A+J=</v>
      </c>
      <c r="AA1686" s="119">
        <f t="shared" si="839"/>
        <v>45889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>
        <f t="shared" si="829"/>
        <v>45863</v>
      </c>
      <c r="B1687" s="114">
        <f t="shared" si="821"/>
        <v>211.54805682999998</v>
      </c>
      <c r="C1687" s="114">
        <f t="shared" si="835"/>
        <v>153.49390335000001</v>
      </c>
      <c r="D1687" s="115">
        <f t="shared" si="830"/>
        <v>7245.38</v>
      </c>
      <c r="E1687" s="116">
        <f t="shared" si="817"/>
        <v>7276.54</v>
      </c>
      <c r="F1687" s="117">
        <f t="shared" si="818"/>
        <v>45829</v>
      </c>
      <c r="G1687" s="118">
        <f t="shared" si="822"/>
        <v>4.3006716003852752E-3</v>
      </c>
      <c r="H1687" s="119">
        <f t="shared" si="836"/>
        <v>45889</v>
      </c>
      <c r="I1687" s="119">
        <f t="shared" si="823"/>
        <v>45889</v>
      </c>
      <c r="J1687" s="120">
        <f t="shared" si="831"/>
        <v>22</v>
      </c>
      <c r="K1687" s="120">
        <f t="shared" si="819"/>
        <v>4</v>
      </c>
      <c r="L1687" s="8">
        <f t="shared" si="832"/>
        <v>1.0007805599999999</v>
      </c>
      <c r="M1687" s="121">
        <f t="shared" si="820"/>
        <v>1.0043006699999999</v>
      </c>
      <c r="N1687" s="121">
        <f t="shared" si="814"/>
        <v>1.3753488323854708</v>
      </c>
      <c r="O1687" s="114">
        <f t="shared" si="816"/>
        <v>1.37642237</v>
      </c>
      <c r="P1687" s="114">
        <f t="shared" si="824"/>
        <v>211.27244221999999</v>
      </c>
      <c r="Q1687" s="11">
        <f t="shared" si="837"/>
        <v>0</v>
      </c>
      <c r="R1687" s="30">
        <f t="shared" si="833"/>
        <v>0</v>
      </c>
      <c r="S1687" s="8">
        <f t="shared" si="825"/>
        <v>0</v>
      </c>
      <c r="T1687" s="123">
        <f t="shared" si="834"/>
        <v>8.5599999999999996E-2</v>
      </c>
      <c r="U1687" s="122">
        <f t="shared" si="815"/>
        <v>4</v>
      </c>
      <c r="V1687" s="122">
        <v>252</v>
      </c>
      <c r="W1687" s="121">
        <f t="shared" si="826"/>
        <v>1.0013045460000001</v>
      </c>
      <c r="X1687" s="114">
        <f t="shared" si="827"/>
        <v>0.27561460999999998</v>
      </c>
      <c r="Y1687" s="114">
        <f t="shared" si="828"/>
        <v>0</v>
      </c>
      <c r="Z1687" s="126" t="str">
        <f t="shared" si="838"/>
        <v>A+J=</v>
      </c>
      <c r="AA1687" s="119">
        <f t="shared" si="839"/>
        <v>45889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>
        <f t="shared" si="829"/>
        <v>45864</v>
      </c>
      <c r="B1688" s="114">
        <f t="shared" si="821"/>
        <v>211.65829998999999</v>
      </c>
      <c r="C1688" s="114">
        <f t="shared" si="835"/>
        <v>153.49390335000001</v>
      </c>
      <c r="D1688" s="115">
        <f t="shared" si="830"/>
        <v>7245.38</v>
      </c>
      <c r="E1688" s="116">
        <f t="shared" si="817"/>
        <v>7276.54</v>
      </c>
      <c r="F1688" s="117">
        <f t="shared" si="818"/>
        <v>45829</v>
      </c>
      <c r="G1688" s="118">
        <f t="shared" si="822"/>
        <v>4.3006716003852752E-3</v>
      </c>
      <c r="H1688" s="119">
        <f t="shared" si="836"/>
        <v>45889</v>
      </c>
      <c r="I1688" s="119">
        <f t="shared" si="823"/>
        <v>45889</v>
      </c>
      <c r="J1688" s="120">
        <f t="shared" si="831"/>
        <v>22</v>
      </c>
      <c r="K1688" s="120">
        <f t="shared" si="819"/>
        <v>5</v>
      </c>
      <c r="L1688" s="8">
        <f t="shared" si="832"/>
        <v>1.0009758</v>
      </c>
      <c r="M1688" s="121">
        <f t="shared" si="820"/>
        <v>1.0043006699999999</v>
      </c>
      <c r="N1688" s="121">
        <f t="shared" si="814"/>
        <v>1.3753488323854708</v>
      </c>
      <c r="O1688" s="114">
        <f t="shared" si="816"/>
        <v>1.3766908899999999</v>
      </c>
      <c r="P1688" s="114">
        <f t="shared" si="824"/>
        <v>211.31365840999999</v>
      </c>
      <c r="Q1688" s="11">
        <f t="shared" si="837"/>
        <v>0</v>
      </c>
      <c r="R1688" s="30">
        <f t="shared" si="833"/>
        <v>0</v>
      </c>
      <c r="S1688" s="8">
        <f t="shared" si="825"/>
        <v>0</v>
      </c>
      <c r="T1688" s="123">
        <f t="shared" si="834"/>
        <v>8.5599999999999996E-2</v>
      </c>
      <c r="U1688" s="122">
        <f t="shared" si="815"/>
        <v>5</v>
      </c>
      <c r="V1688" s="122">
        <v>252</v>
      </c>
      <c r="W1688" s="121">
        <f t="shared" si="826"/>
        <v>1.0016309480000001</v>
      </c>
      <c r="X1688" s="114">
        <f t="shared" si="827"/>
        <v>0.34464158</v>
      </c>
      <c r="Y1688" s="114">
        <f t="shared" si="828"/>
        <v>0</v>
      </c>
      <c r="Z1688" s="126" t="str">
        <f t="shared" si="838"/>
        <v>A+J=</v>
      </c>
      <c r="AA1688" s="119">
        <f t="shared" si="839"/>
        <v>45889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>
        <f t="shared" si="829"/>
        <v>45865</v>
      </c>
      <c r="B1689" s="114">
        <f t="shared" si="821"/>
        <v>211.65829998999999</v>
      </c>
      <c r="C1689" s="114">
        <f t="shared" si="835"/>
        <v>153.49390335000001</v>
      </c>
      <c r="D1689" s="115">
        <f t="shared" si="830"/>
        <v>7245.38</v>
      </c>
      <c r="E1689" s="116">
        <f t="shared" si="817"/>
        <v>7276.54</v>
      </c>
      <c r="F1689" s="117">
        <f t="shared" si="818"/>
        <v>45829</v>
      </c>
      <c r="G1689" s="118">
        <f t="shared" si="822"/>
        <v>4.3006716003852752E-3</v>
      </c>
      <c r="H1689" s="119">
        <f t="shared" si="836"/>
        <v>45889</v>
      </c>
      <c r="I1689" s="119">
        <f t="shared" si="823"/>
        <v>45889</v>
      </c>
      <c r="J1689" s="120">
        <f t="shared" si="831"/>
        <v>22</v>
      </c>
      <c r="K1689" s="120">
        <f t="shared" si="819"/>
        <v>5</v>
      </c>
      <c r="L1689" s="8">
        <f t="shared" si="832"/>
        <v>1.0009758</v>
      </c>
      <c r="M1689" s="121">
        <f t="shared" si="820"/>
        <v>1.0043006699999999</v>
      </c>
      <c r="N1689" s="121">
        <f t="shared" si="814"/>
        <v>1.3753488323854708</v>
      </c>
      <c r="O1689" s="114">
        <f t="shared" si="816"/>
        <v>1.3766908899999999</v>
      </c>
      <c r="P1689" s="114">
        <f t="shared" si="824"/>
        <v>211.31365840999999</v>
      </c>
      <c r="Q1689" s="11">
        <f t="shared" si="837"/>
        <v>0</v>
      </c>
      <c r="R1689" s="30">
        <f t="shared" si="833"/>
        <v>0</v>
      </c>
      <c r="S1689" s="8">
        <f t="shared" si="825"/>
        <v>0</v>
      </c>
      <c r="T1689" s="123">
        <f t="shared" si="834"/>
        <v>8.5599999999999996E-2</v>
      </c>
      <c r="U1689" s="122">
        <f t="shared" si="815"/>
        <v>5</v>
      </c>
      <c r="V1689" s="122">
        <v>252</v>
      </c>
      <c r="W1689" s="121">
        <f t="shared" si="826"/>
        <v>1.0016309480000001</v>
      </c>
      <c r="X1689" s="114">
        <f t="shared" si="827"/>
        <v>0.34464158</v>
      </c>
      <c r="Y1689" s="114">
        <f t="shared" si="828"/>
        <v>0</v>
      </c>
      <c r="Z1689" s="126" t="str">
        <f t="shared" si="838"/>
        <v>A+J=</v>
      </c>
      <c r="AA1689" s="119">
        <f t="shared" si="839"/>
        <v>45889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>
        <f t="shared" si="829"/>
        <v>45866</v>
      </c>
      <c r="B1690" s="114">
        <f t="shared" si="821"/>
        <v>211.65829998999999</v>
      </c>
      <c r="C1690" s="114">
        <f t="shared" si="835"/>
        <v>153.49390335000001</v>
      </c>
      <c r="D1690" s="115">
        <f t="shared" si="830"/>
        <v>7245.38</v>
      </c>
      <c r="E1690" s="116">
        <f t="shared" si="817"/>
        <v>7276.54</v>
      </c>
      <c r="F1690" s="117">
        <f t="shared" si="818"/>
        <v>45829</v>
      </c>
      <c r="G1690" s="118">
        <f t="shared" si="822"/>
        <v>4.3006716003852752E-3</v>
      </c>
      <c r="H1690" s="119">
        <f t="shared" si="836"/>
        <v>45889</v>
      </c>
      <c r="I1690" s="119">
        <f t="shared" si="823"/>
        <v>45889</v>
      </c>
      <c r="J1690" s="120">
        <f t="shared" si="831"/>
        <v>22</v>
      </c>
      <c r="K1690" s="120">
        <f t="shared" si="819"/>
        <v>5</v>
      </c>
      <c r="L1690" s="8">
        <f t="shared" si="832"/>
        <v>1.0009758</v>
      </c>
      <c r="M1690" s="121">
        <f t="shared" si="820"/>
        <v>1.0043006699999999</v>
      </c>
      <c r="N1690" s="121">
        <f t="shared" si="814"/>
        <v>1.3753488323854708</v>
      </c>
      <c r="O1690" s="114">
        <f t="shared" si="816"/>
        <v>1.3766908899999999</v>
      </c>
      <c r="P1690" s="114">
        <f t="shared" si="824"/>
        <v>211.31365840999999</v>
      </c>
      <c r="Q1690" s="11">
        <f t="shared" si="837"/>
        <v>0</v>
      </c>
      <c r="R1690" s="30">
        <f t="shared" si="833"/>
        <v>0</v>
      </c>
      <c r="S1690" s="8">
        <f t="shared" si="825"/>
        <v>0</v>
      </c>
      <c r="T1690" s="123">
        <f t="shared" si="834"/>
        <v>8.5599999999999996E-2</v>
      </c>
      <c r="U1690" s="122">
        <f t="shared" si="815"/>
        <v>5</v>
      </c>
      <c r="V1690" s="122">
        <v>252</v>
      </c>
      <c r="W1690" s="121">
        <f t="shared" si="826"/>
        <v>1.0016309480000001</v>
      </c>
      <c r="X1690" s="114">
        <f t="shared" si="827"/>
        <v>0.34464158</v>
      </c>
      <c r="Y1690" s="114">
        <f t="shared" si="828"/>
        <v>0</v>
      </c>
      <c r="Z1690" s="126" t="str">
        <f t="shared" si="838"/>
        <v>A+J=</v>
      </c>
      <c r="AA1690" s="119">
        <f t="shared" si="839"/>
        <v>45889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>
        <f t="shared" si="829"/>
        <v>45867</v>
      </c>
      <c r="B1691" s="114">
        <f t="shared" si="821"/>
        <v>211.76860189000001</v>
      </c>
      <c r="C1691" s="114">
        <f t="shared" si="835"/>
        <v>153.49390335000001</v>
      </c>
      <c r="D1691" s="115">
        <f t="shared" si="830"/>
        <v>7245.38</v>
      </c>
      <c r="E1691" s="116">
        <f t="shared" si="817"/>
        <v>7276.54</v>
      </c>
      <c r="F1691" s="117">
        <f t="shared" si="818"/>
        <v>45829</v>
      </c>
      <c r="G1691" s="118">
        <f t="shared" si="822"/>
        <v>4.3006716003852752E-3</v>
      </c>
      <c r="H1691" s="119">
        <f t="shared" si="836"/>
        <v>45889</v>
      </c>
      <c r="I1691" s="119">
        <f t="shared" si="823"/>
        <v>45889</v>
      </c>
      <c r="J1691" s="120">
        <f t="shared" si="831"/>
        <v>22</v>
      </c>
      <c r="K1691" s="120">
        <f t="shared" si="819"/>
        <v>6</v>
      </c>
      <c r="L1691" s="8">
        <f t="shared" si="832"/>
        <v>1.00117108</v>
      </c>
      <c r="M1691" s="121">
        <f t="shared" si="820"/>
        <v>1.0043006699999999</v>
      </c>
      <c r="N1691" s="121">
        <f t="shared" si="814"/>
        <v>1.3753488323854708</v>
      </c>
      <c r="O1691" s="114">
        <f t="shared" si="816"/>
        <v>1.3769594700000001</v>
      </c>
      <c r="P1691" s="114">
        <f t="shared" si="824"/>
        <v>211.35488380000001</v>
      </c>
      <c r="Q1691" s="11">
        <f t="shared" si="837"/>
        <v>0</v>
      </c>
      <c r="R1691" s="30">
        <f t="shared" si="833"/>
        <v>0</v>
      </c>
      <c r="S1691" s="8">
        <f t="shared" si="825"/>
        <v>0</v>
      </c>
      <c r="T1691" s="123">
        <f t="shared" si="834"/>
        <v>8.5599999999999996E-2</v>
      </c>
      <c r="U1691" s="122">
        <f t="shared" si="815"/>
        <v>6</v>
      </c>
      <c r="V1691" s="122">
        <v>252</v>
      </c>
      <c r="W1691" s="121">
        <f t="shared" si="826"/>
        <v>1.0019574570000001</v>
      </c>
      <c r="X1691" s="114">
        <f t="shared" si="827"/>
        <v>0.41371808999999998</v>
      </c>
      <c r="Y1691" s="114">
        <f t="shared" si="828"/>
        <v>0</v>
      </c>
      <c r="Z1691" s="126" t="str">
        <f t="shared" si="838"/>
        <v>A+J=</v>
      </c>
      <c r="AA1691" s="119">
        <f t="shared" si="839"/>
        <v>45889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>
        <f t="shared" si="829"/>
        <v>45868</v>
      </c>
      <c r="B1692" s="114">
        <f t="shared" si="821"/>
        <v>211.87895927</v>
      </c>
      <c r="C1692" s="114">
        <f t="shared" si="835"/>
        <v>153.49390335000001</v>
      </c>
      <c r="D1692" s="115">
        <f t="shared" si="830"/>
        <v>7245.38</v>
      </c>
      <c r="E1692" s="116">
        <f t="shared" si="817"/>
        <v>7276.54</v>
      </c>
      <c r="F1692" s="117">
        <f t="shared" si="818"/>
        <v>45829</v>
      </c>
      <c r="G1692" s="118">
        <f t="shared" si="822"/>
        <v>4.3006716003852752E-3</v>
      </c>
      <c r="H1692" s="119">
        <f t="shared" si="836"/>
        <v>45889</v>
      </c>
      <c r="I1692" s="119">
        <f t="shared" si="823"/>
        <v>45889</v>
      </c>
      <c r="J1692" s="120">
        <f t="shared" si="831"/>
        <v>22</v>
      </c>
      <c r="K1692" s="120">
        <f t="shared" si="819"/>
        <v>7</v>
      </c>
      <c r="L1692" s="8">
        <f t="shared" si="832"/>
        <v>1.0013663900000001</v>
      </c>
      <c r="M1692" s="121">
        <f t="shared" si="820"/>
        <v>1.0043006699999999</v>
      </c>
      <c r="N1692" s="121">
        <f t="shared" si="814"/>
        <v>1.3753488323854708</v>
      </c>
      <c r="O1692" s="114">
        <f t="shared" si="816"/>
        <v>1.37722809</v>
      </c>
      <c r="P1692" s="114">
        <f t="shared" si="824"/>
        <v>211.39611532999999</v>
      </c>
      <c r="Q1692" s="11">
        <f t="shared" si="837"/>
        <v>0</v>
      </c>
      <c r="R1692" s="30">
        <f t="shared" si="833"/>
        <v>0</v>
      </c>
      <c r="S1692" s="8">
        <f t="shared" si="825"/>
        <v>0</v>
      </c>
      <c r="T1692" s="123">
        <f t="shared" si="834"/>
        <v>8.5599999999999996E-2</v>
      </c>
      <c r="U1692" s="122">
        <f t="shared" si="815"/>
        <v>7</v>
      </c>
      <c r="V1692" s="122">
        <v>252</v>
      </c>
      <c r="W1692" s="121">
        <f t="shared" si="826"/>
        <v>1.0022840719999999</v>
      </c>
      <c r="X1692" s="114">
        <f t="shared" si="827"/>
        <v>0.48284394000000003</v>
      </c>
      <c r="Y1692" s="114">
        <f t="shared" si="828"/>
        <v>0</v>
      </c>
      <c r="Z1692" s="126" t="str">
        <f t="shared" si="838"/>
        <v>A+J=</v>
      </c>
      <c r="AA1692" s="119">
        <f t="shared" si="839"/>
        <v>45889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>
        <f t="shared" si="829"/>
        <v>45869</v>
      </c>
      <c r="B1693" s="114">
        <f t="shared" si="821"/>
        <v>211.98937391000001</v>
      </c>
      <c r="C1693" s="114">
        <f t="shared" si="835"/>
        <v>153.49390335000001</v>
      </c>
      <c r="D1693" s="115">
        <f t="shared" si="830"/>
        <v>7245.38</v>
      </c>
      <c r="E1693" s="116">
        <f t="shared" si="817"/>
        <v>7276.54</v>
      </c>
      <c r="F1693" s="117">
        <f t="shared" si="818"/>
        <v>45829</v>
      </c>
      <c r="G1693" s="118">
        <f t="shared" si="822"/>
        <v>4.3006716003852752E-3</v>
      </c>
      <c r="H1693" s="119">
        <f t="shared" si="836"/>
        <v>45889</v>
      </c>
      <c r="I1693" s="119">
        <f t="shared" si="823"/>
        <v>45889</v>
      </c>
      <c r="J1693" s="120">
        <f t="shared" si="831"/>
        <v>22</v>
      </c>
      <c r="K1693" s="120">
        <f t="shared" si="819"/>
        <v>8</v>
      </c>
      <c r="L1693" s="8">
        <f t="shared" si="832"/>
        <v>1.0015617400000001</v>
      </c>
      <c r="M1693" s="121">
        <f t="shared" si="820"/>
        <v>1.0043006699999999</v>
      </c>
      <c r="N1693" s="121">
        <f t="shared" si="814"/>
        <v>1.3753488323854708</v>
      </c>
      <c r="O1693" s="114">
        <f t="shared" si="816"/>
        <v>1.3774967600000001</v>
      </c>
      <c r="P1693" s="114">
        <f t="shared" si="824"/>
        <v>211.43735454</v>
      </c>
      <c r="Q1693" s="11">
        <f t="shared" si="837"/>
        <v>0</v>
      </c>
      <c r="R1693" s="30">
        <f t="shared" si="833"/>
        <v>0</v>
      </c>
      <c r="S1693" s="8">
        <f t="shared" si="825"/>
        <v>0</v>
      </c>
      <c r="T1693" s="123">
        <f t="shared" si="834"/>
        <v>8.5599999999999996E-2</v>
      </c>
      <c r="U1693" s="122">
        <f t="shared" si="815"/>
        <v>8</v>
      </c>
      <c r="V1693" s="122">
        <v>252</v>
      </c>
      <c r="W1693" s="121">
        <f t="shared" si="826"/>
        <v>1.002610794</v>
      </c>
      <c r="X1693" s="114">
        <f t="shared" si="827"/>
        <v>0.55201937000000001</v>
      </c>
      <c r="Y1693" s="114">
        <f t="shared" si="828"/>
        <v>0</v>
      </c>
      <c r="Z1693" s="126" t="str">
        <f t="shared" si="838"/>
        <v>A+J=</v>
      </c>
      <c r="AA1693" s="119">
        <f t="shared" si="839"/>
        <v>45889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>
        <f t="shared" si="829"/>
        <v>45870</v>
      </c>
      <c r="B1694" s="114">
        <f t="shared" si="821"/>
        <v>212.09984714999999</v>
      </c>
      <c r="C1694" s="114">
        <f t="shared" si="835"/>
        <v>153.49390335000001</v>
      </c>
      <c r="D1694" s="115">
        <f t="shared" si="830"/>
        <v>7245.38</v>
      </c>
      <c r="E1694" s="116">
        <f t="shared" si="817"/>
        <v>7276.54</v>
      </c>
      <c r="F1694" s="117">
        <f t="shared" si="818"/>
        <v>45829</v>
      </c>
      <c r="G1694" s="118">
        <f t="shared" si="822"/>
        <v>4.3006716003852752E-3</v>
      </c>
      <c r="H1694" s="119">
        <f t="shared" si="836"/>
        <v>45889</v>
      </c>
      <c r="I1694" s="119">
        <f t="shared" si="823"/>
        <v>45889</v>
      </c>
      <c r="J1694" s="120">
        <f t="shared" si="831"/>
        <v>22</v>
      </c>
      <c r="K1694" s="120">
        <f t="shared" si="819"/>
        <v>9</v>
      </c>
      <c r="L1694" s="8">
        <f t="shared" si="832"/>
        <v>1.0017571300000001</v>
      </c>
      <c r="M1694" s="121">
        <f t="shared" si="820"/>
        <v>1.0043006699999999</v>
      </c>
      <c r="N1694" s="121">
        <f t="shared" si="814"/>
        <v>1.3753488323854708</v>
      </c>
      <c r="O1694" s="114">
        <f t="shared" si="816"/>
        <v>1.37776549</v>
      </c>
      <c r="P1694" s="114">
        <f t="shared" si="824"/>
        <v>211.47860295999999</v>
      </c>
      <c r="Q1694" s="11">
        <f t="shared" si="837"/>
        <v>0</v>
      </c>
      <c r="R1694" s="30">
        <f t="shared" si="833"/>
        <v>0</v>
      </c>
      <c r="S1694" s="8">
        <f t="shared" si="825"/>
        <v>0</v>
      </c>
      <c r="T1694" s="123">
        <f t="shared" si="834"/>
        <v>8.5599999999999996E-2</v>
      </c>
      <c r="U1694" s="122">
        <f t="shared" si="815"/>
        <v>9</v>
      </c>
      <c r="V1694" s="122">
        <v>252</v>
      </c>
      <c r="W1694" s="121">
        <f t="shared" si="826"/>
        <v>1.0029376219999999</v>
      </c>
      <c r="X1694" s="114">
        <f t="shared" si="827"/>
        <v>0.62124418999999997</v>
      </c>
      <c r="Y1694" s="114">
        <f t="shared" si="828"/>
        <v>0</v>
      </c>
      <c r="Z1694" s="126" t="str">
        <f t="shared" si="838"/>
        <v>A+J=</v>
      </c>
      <c r="AA1694" s="119">
        <f t="shared" si="839"/>
        <v>45889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>
        <f t="shared" si="829"/>
        <v>45871</v>
      </c>
      <c r="B1695" s="114">
        <f t="shared" si="821"/>
        <v>212.21037899999999</v>
      </c>
      <c r="C1695" s="114">
        <f t="shared" si="835"/>
        <v>153.49390335000001</v>
      </c>
      <c r="D1695" s="115">
        <f t="shared" si="830"/>
        <v>7245.38</v>
      </c>
      <c r="E1695" s="116">
        <f t="shared" si="817"/>
        <v>7276.54</v>
      </c>
      <c r="F1695" s="117">
        <f t="shared" si="818"/>
        <v>45829</v>
      </c>
      <c r="G1695" s="118">
        <f t="shared" si="822"/>
        <v>4.3006716003852752E-3</v>
      </c>
      <c r="H1695" s="119">
        <f t="shared" si="836"/>
        <v>45889</v>
      </c>
      <c r="I1695" s="119">
        <f t="shared" si="823"/>
        <v>45889</v>
      </c>
      <c r="J1695" s="120">
        <f t="shared" si="831"/>
        <v>22</v>
      </c>
      <c r="K1695" s="120">
        <f t="shared" si="819"/>
        <v>10</v>
      </c>
      <c r="L1695" s="8">
        <f t="shared" si="832"/>
        <v>1.0019525600000001</v>
      </c>
      <c r="M1695" s="121">
        <f t="shared" si="820"/>
        <v>1.0043006699999999</v>
      </c>
      <c r="N1695" s="121">
        <f t="shared" ref="N1695:N1758" si="840">IF(I1695&gt;I1694,N1694*M1695,N1694)</f>
        <v>1.3753488323854708</v>
      </c>
      <c r="O1695" s="114">
        <f t="shared" si="816"/>
        <v>1.3780342800000001</v>
      </c>
      <c r="P1695" s="114">
        <f t="shared" si="824"/>
        <v>211.51986058</v>
      </c>
      <c r="Q1695" s="11">
        <f t="shared" si="837"/>
        <v>0</v>
      </c>
      <c r="R1695" s="30">
        <f t="shared" si="833"/>
        <v>0</v>
      </c>
      <c r="S1695" s="8">
        <f t="shared" si="825"/>
        <v>0</v>
      </c>
      <c r="T1695" s="123">
        <f t="shared" si="834"/>
        <v>8.5599999999999996E-2</v>
      </c>
      <c r="U1695" s="122">
        <f t="shared" si="815"/>
        <v>10</v>
      </c>
      <c r="V1695" s="122">
        <v>252</v>
      </c>
      <c r="W1695" s="121">
        <f t="shared" si="826"/>
        <v>1.003264556</v>
      </c>
      <c r="X1695" s="114">
        <f t="shared" si="827"/>
        <v>0.69051841999999997</v>
      </c>
      <c r="Y1695" s="114">
        <f t="shared" si="828"/>
        <v>0</v>
      </c>
      <c r="Z1695" s="126" t="str">
        <f t="shared" si="838"/>
        <v>A+J=</v>
      </c>
      <c r="AA1695" s="119">
        <f t="shared" si="839"/>
        <v>45889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>
        <f t="shared" si="829"/>
        <v>45872</v>
      </c>
      <c r="B1696" s="114">
        <f t="shared" si="821"/>
        <v>212.21037899999999</v>
      </c>
      <c r="C1696" s="114">
        <f t="shared" si="835"/>
        <v>153.49390335000001</v>
      </c>
      <c r="D1696" s="115">
        <f t="shared" si="830"/>
        <v>7245.38</v>
      </c>
      <c r="E1696" s="116">
        <f t="shared" si="817"/>
        <v>7276.54</v>
      </c>
      <c r="F1696" s="117">
        <f t="shared" si="818"/>
        <v>45829</v>
      </c>
      <c r="G1696" s="118">
        <f t="shared" si="822"/>
        <v>4.3006716003852752E-3</v>
      </c>
      <c r="H1696" s="119">
        <f t="shared" si="836"/>
        <v>45889</v>
      </c>
      <c r="I1696" s="119">
        <f t="shared" si="823"/>
        <v>45889</v>
      </c>
      <c r="J1696" s="120">
        <f t="shared" si="831"/>
        <v>22</v>
      </c>
      <c r="K1696" s="120">
        <f t="shared" si="819"/>
        <v>10</v>
      </c>
      <c r="L1696" s="8">
        <f t="shared" si="832"/>
        <v>1.0019525600000001</v>
      </c>
      <c r="M1696" s="121">
        <f t="shared" si="820"/>
        <v>1.0043006699999999</v>
      </c>
      <c r="N1696" s="121">
        <f t="shared" si="840"/>
        <v>1.3753488323854708</v>
      </c>
      <c r="O1696" s="114">
        <f t="shared" si="816"/>
        <v>1.3780342800000001</v>
      </c>
      <c r="P1696" s="114">
        <f t="shared" si="824"/>
        <v>211.51986058</v>
      </c>
      <c r="Q1696" s="11">
        <f t="shared" si="837"/>
        <v>0</v>
      </c>
      <c r="R1696" s="30">
        <f t="shared" si="833"/>
        <v>0</v>
      </c>
      <c r="S1696" s="8">
        <f t="shared" si="825"/>
        <v>0</v>
      </c>
      <c r="T1696" s="123">
        <f t="shared" si="834"/>
        <v>8.5599999999999996E-2</v>
      </c>
      <c r="U1696" s="122">
        <f t="shared" si="815"/>
        <v>10</v>
      </c>
      <c r="V1696" s="122">
        <v>252</v>
      </c>
      <c r="W1696" s="121">
        <f t="shared" si="826"/>
        <v>1.003264556</v>
      </c>
      <c r="X1696" s="114">
        <f t="shared" si="827"/>
        <v>0.69051841999999997</v>
      </c>
      <c r="Y1696" s="114">
        <f t="shared" si="828"/>
        <v>0</v>
      </c>
      <c r="Z1696" s="126" t="str">
        <f t="shared" si="838"/>
        <v>A+J=</v>
      </c>
      <c r="AA1696" s="119">
        <f t="shared" si="839"/>
        <v>45889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>
        <f t="shared" si="829"/>
        <v>45873</v>
      </c>
      <c r="B1697" s="114">
        <f t="shared" si="821"/>
        <v>212.21037899999999</v>
      </c>
      <c r="C1697" s="114">
        <f t="shared" si="835"/>
        <v>153.49390335000001</v>
      </c>
      <c r="D1697" s="115">
        <f t="shared" si="830"/>
        <v>7245.38</v>
      </c>
      <c r="E1697" s="116">
        <f t="shared" si="817"/>
        <v>7276.54</v>
      </c>
      <c r="F1697" s="117">
        <f t="shared" si="818"/>
        <v>45829</v>
      </c>
      <c r="G1697" s="118">
        <f t="shared" si="822"/>
        <v>4.3006716003852752E-3</v>
      </c>
      <c r="H1697" s="119">
        <f t="shared" si="836"/>
        <v>45889</v>
      </c>
      <c r="I1697" s="119">
        <f t="shared" si="823"/>
        <v>45889</v>
      </c>
      <c r="J1697" s="120">
        <f t="shared" si="831"/>
        <v>22</v>
      </c>
      <c r="K1697" s="120">
        <f t="shared" si="819"/>
        <v>10</v>
      </c>
      <c r="L1697" s="8">
        <f t="shared" si="832"/>
        <v>1.0019525600000001</v>
      </c>
      <c r="M1697" s="121">
        <f t="shared" si="820"/>
        <v>1.0043006699999999</v>
      </c>
      <c r="N1697" s="121">
        <f t="shared" si="840"/>
        <v>1.3753488323854708</v>
      </c>
      <c r="O1697" s="114">
        <f t="shared" si="816"/>
        <v>1.3780342800000001</v>
      </c>
      <c r="P1697" s="114">
        <f t="shared" si="824"/>
        <v>211.51986058</v>
      </c>
      <c r="Q1697" s="11">
        <f t="shared" si="837"/>
        <v>0</v>
      </c>
      <c r="R1697" s="30">
        <f t="shared" si="833"/>
        <v>0</v>
      </c>
      <c r="S1697" s="8">
        <f t="shared" si="825"/>
        <v>0</v>
      </c>
      <c r="T1697" s="123">
        <f t="shared" si="834"/>
        <v>8.5599999999999996E-2</v>
      </c>
      <c r="U1697" s="122">
        <f t="shared" si="815"/>
        <v>10</v>
      </c>
      <c r="V1697" s="122">
        <v>252</v>
      </c>
      <c r="W1697" s="121">
        <f t="shared" si="826"/>
        <v>1.003264556</v>
      </c>
      <c r="X1697" s="114">
        <f t="shared" si="827"/>
        <v>0.69051841999999997</v>
      </c>
      <c r="Y1697" s="114">
        <f t="shared" si="828"/>
        <v>0</v>
      </c>
      <c r="Z1697" s="126" t="str">
        <f t="shared" si="838"/>
        <v>A+J=</v>
      </c>
      <c r="AA1697" s="119">
        <f t="shared" si="839"/>
        <v>45889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>
        <f t="shared" si="829"/>
        <v>45874</v>
      </c>
      <c r="B1698" s="114">
        <f t="shared" si="821"/>
        <v>212.32096530999999</v>
      </c>
      <c r="C1698" s="114">
        <f t="shared" si="835"/>
        <v>153.49390335000001</v>
      </c>
      <c r="D1698" s="115">
        <f t="shared" si="830"/>
        <v>7245.38</v>
      </c>
      <c r="E1698" s="116">
        <f t="shared" si="817"/>
        <v>7276.54</v>
      </c>
      <c r="F1698" s="117">
        <f t="shared" si="818"/>
        <v>45829</v>
      </c>
      <c r="G1698" s="118">
        <f t="shared" si="822"/>
        <v>4.3006716003852752E-3</v>
      </c>
      <c r="H1698" s="119">
        <f t="shared" si="836"/>
        <v>45889</v>
      </c>
      <c r="I1698" s="119">
        <f t="shared" si="823"/>
        <v>45889</v>
      </c>
      <c r="J1698" s="120">
        <f t="shared" si="831"/>
        <v>22</v>
      </c>
      <c r="K1698" s="120">
        <f t="shared" si="819"/>
        <v>11</v>
      </c>
      <c r="L1698" s="8">
        <f t="shared" si="832"/>
        <v>1.0021480199999999</v>
      </c>
      <c r="M1698" s="121">
        <f t="shared" si="820"/>
        <v>1.0043006699999999</v>
      </c>
      <c r="N1698" s="121">
        <f t="shared" si="840"/>
        <v>1.3753488323854708</v>
      </c>
      <c r="O1698" s="114">
        <f t="shared" si="816"/>
        <v>1.3783030999999999</v>
      </c>
      <c r="P1698" s="114">
        <f t="shared" si="824"/>
        <v>211.56112281</v>
      </c>
      <c r="Q1698" s="11">
        <f t="shared" si="837"/>
        <v>0</v>
      </c>
      <c r="R1698" s="30">
        <f t="shared" si="833"/>
        <v>0</v>
      </c>
      <c r="S1698" s="8">
        <f t="shared" si="825"/>
        <v>0</v>
      </c>
      <c r="T1698" s="123">
        <f t="shared" si="834"/>
        <v>8.5599999999999996E-2</v>
      </c>
      <c r="U1698" s="122">
        <f t="shared" si="815"/>
        <v>11</v>
      </c>
      <c r="V1698" s="122">
        <v>252</v>
      </c>
      <c r="W1698" s="121">
        <f t="shared" si="826"/>
        <v>1.0035915980000001</v>
      </c>
      <c r="X1698" s="114">
        <f t="shared" si="827"/>
        <v>0.75984249999999998</v>
      </c>
      <c r="Y1698" s="114">
        <f t="shared" si="828"/>
        <v>0</v>
      </c>
      <c r="Z1698" s="126" t="str">
        <f t="shared" si="838"/>
        <v>A+J=</v>
      </c>
      <c r="AA1698" s="119">
        <f t="shared" si="839"/>
        <v>45889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>
        <f t="shared" si="829"/>
        <v>45875</v>
      </c>
      <c r="B1699" s="114">
        <f t="shared" si="821"/>
        <v>212.43161315</v>
      </c>
      <c r="C1699" s="114">
        <f t="shared" si="835"/>
        <v>153.49390335000001</v>
      </c>
      <c r="D1699" s="115">
        <f t="shared" si="830"/>
        <v>7245.38</v>
      </c>
      <c r="E1699" s="116">
        <f t="shared" si="817"/>
        <v>7276.54</v>
      </c>
      <c r="F1699" s="117">
        <f t="shared" si="818"/>
        <v>45829</v>
      </c>
      <c r="G1699" s="118">
        <f t="shared" si="822"/>
        <v>4.3006716003852752E-3</v>
      </c>
      <c r="H1699" s="119">
        <f t="shared" si="836"/>
        <v>45889</v>
      </c>
      <c r="I1699" s="119">
        <f t="shared" si="823"/>
        <v>45889</v>
      </c>
      <c r="J1699" s="120">
        <f t="shared" si="831"/>
        <v>22</v>
      </c>
      <c r="K1699" s="120">
        <f t="shared" si="819"/>
        <v>12</v>
      </c>
      <c r="L1699" s="8">
        <f t="shared" si="832"/>
        <v>1.0023435300000001</v>
      </c>
      <c r="M1699" s="121">
        <f t="shared" si="820"/>
        <v>1.0043006699999999</v>
      </c>
      <c r="N1699" s="121">
        <f t="shared" si="840"/>
        <v>1.3753488323854708</v>
      </c>
      <c r="O1699" s="114">
        <f t="shared" si="816"/>
        <v>1.3785719999999999</v>
      </c>
      <c r="P1699" s="114">
        <f t="shared" si="824"/>
        <v>211.60239731999999</v>
      </c>
      <c r="Q1699" s="11">
        <f t="shared" si="837"/>
        <v>0</v>
      </c>
      <c r="R1699" s="30">
        <f t="shared" si="833"/>
        <v>0</v>
      </c>
      <c r="S1699" s="8">
        <f t="shared" si="825"/>
        <v>0</v>
      </c>
      <c r="T1699" s="123">
        <f t="shared" si="834"/>
        <v>8.5599999999999996E-2</v>
      </c>
      <c r="U1699" s="122">
        <f t="shared" si="815"/>
        <v>12</v>
      </c>
      <c r="V1699" s="122">
        <v>252</v>
      </c>
      <c r="W1699" s="121">
        <f t="shared" si="826"/>
        <v>1.003918745</v>
      </c>
      <c r="X1699" s="114">
        <f t="shared" si="827"/>
        <v>0.82921582999999999</v>
      </c>
      <c r="Y1699" s="114">
        <f t="shared" si="828"/>
        <v>0</v>
      </c>
      <c r="Z1699" s="126" t="str">
        <f t="shared" si="838"/>
        <v>A+J=</v>
      </c>
      <c r="AA1699" s="119">
        <f t="shared" si="839"/>
        <v>45889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>
        <f t="shared" si="829"/>
        <v>45876</v>
      </c>
      <c r="B1700" s="114">
        <f t="shared" si="821"/>
        <v>212.54231549000002</v>
      </c>
      <c r="C1700" s="114">
        <f t="shared" si="835"/>
        <v>153.49390335000001</v>
      </c>
      <c r="D1700" s="115">
        <f t="shared" si="830"/>
        <v>7245.38</v>
      </c>
      <c r="E1700" s="116">
        <f t="shared" si="817"/>
        <v>7276.54</v>
      </c>
      <c r="F1700" s="117">
        <f t="shared" si="818"/>
        <v>45829</v>
      </c>
      <c r="G1700" s="118">
        <f t="shared" si="822"/>
        <v>4.3006716003852752E-3</v>
      </c>
      <c r="H1700" s="119">
        <f t="shared" si="836"/>
        <v>45889</v>
      </c>
      <c r="I1700" s="119">
        <f t="shared" si="823"/>
        <v>45889</v>
      </c>
      <c r="J1700" s="120">
        <f t="shared" si="831"/>
        <v>22</v>
      </c>
      <c r="K1700" s="120">
        <f t="shared" si="819"/>
        <v>13</v>
      </c>
      <c r="L1700" s="8">
        <f t="shared" si="832"/>
        <v>1.0025390700000001</v>
      </c>
      <c r="M1700" s="121">
        <f t="shared" si="820"/>
        <v>1.0043006699999999</v>
      </c>
      <c r="N1700" s="121">
        <f t="shared" si="840"/>
        <v>1.3753488323854708</v>
      </c>
      <c r="O1700" s="114">
        <f t="shared" si="816"/>
        <v>1.37884093</v>
      </c>
      <c r="P1700" s="114">
        <f t="shared" si="824"/>
        <v>211.64367644000001</v>
      </c>
      <c r="Q1700" s="11">
        <f t="shared" si="837"/>
        <v>0</v>
      </c>
      <c r="R1700" s="30">
        <f t="shared" si="833"/>
        <v>0</v>
      </c>
      <c r="S1700" s="8">
        <f t="shared" si="825"/>
        <v>0</v>
      </c>
      <c r="T1700" s="123">
        <f t="shared" si="834"/>
        <v>8.5599999999999996E-2</v>
      </c>
      <c r="U1700" s="122">
        <f t="shared" si="815"/>
        <v>13</v>
      </c>
      <c r="V1700" s="122">
        <v>252</v>
      </c>
      <c r="W1700" s="121">
        <f t="shared" si="826"/>
        <v>1.004246</v>
      </c>
      <c r="X1700" s="114">
        <f t="shared" si="827"/>
        <v>0.89863904999999999</v>
      </c>
      <c r="Y1700" s="114">
        <f t="shared" si="828"/>
        <v>0</v>
      </c>
      <c r="Z1700" s="126" t="str">
        <f t="shared" si="838"/>
        <v>A+J=</v>
      </c>
      <c r="AA1700" s="119">
        <f t="shared" si="839"/>
        <v>45889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>
        <f t="shared" si="829"/>
        <v>45877</v>
      </c>
      <c r="B1701" s="114">
        <f t="shared" si="821"/>
        <v>212.65307806000001</v>
      </c>
      <c r="C1701" s="114">
        <f t="shared" si="835"/>
        <v>153.49390335000001</v>
      </c>
      <c r="D1701" s="115">
        <f t="shared" si="830"/>
        <v>7245.38</v>
      </c>
      <c r="E1701" s="116">
        <f t="shared" si="817"/>
        <v>7276.54</v>
      </c>
      <c r="F1701" s="117">
        <f t="shared" si="818"/>
        <v>45829</v>
      </c>
      <c r="G1701" s="118">
        <f t="shared" si="822"/>
        <v>4.3006716003852752E-3</v>
      </c>
      <c r="H1701" s="119">
        <f t="shared" si="836"/>
        <v>45889</v>
      </c>
      <c r="I1701" s="119">
        <f t="shared" si="823"/>
        <v>45889</v>
      </c>
      <c r="J1701" s="120">
        <f t="shared" si="831"/>
        <v>22</v>
      </c>
      <c r="K1701" s="120">
        <f t="shared" si="819"/>
        <v>14</v>
      </c>
      <c r="L1701" s="8">
        <f t="shared" si="832"/>
        <v>1.0027346500000001</v>
      </c>
      <c r="M1701" s="121">
        <f t="shared" si="820"/>
        <v>1.0043006699999999</v>
      </c>
      <c r="N1701" s="121">
        <f t="shared" si="840"/>
        <v>1.3753488323854708</v>
      </c>
      <c r="O1701" s="114">
        <f t="shared" si="816"/>
        <v>1.37910993</v>
      </c>
      <c r="P1701" s="114">
        <f t="shared" si="824"/>
        <v>211.68496630000001</v>
      </c>
      <c r="Q1701" s="11">
        <f t="shared" si="837"/>
        <v>0</v>
      </c>
      <c r="R1701" s="30">
        <f t="shared" si="833"/>
        <v>0</v>
      </c>
      <c r="S1701" s="8">
        <f t="shared" si="825"/>
        <v>0</v>
      </c>
      <c r="T1701" s="123">
        <f t="shared" si="834"/>
        <v>8.5599999999999996E-2</v>
      </c>
      <c r="U1701" s="122">
        <f t="shared" ref="U1701:U1764" si="841">IF(Q1700&gt;0,1,IF(K1701=K1700,U1700,U1700+1))</f>
        <v>14</v>
      </c>
      <c r="V1701" s="122">
        <v>252</v>
      </c>
      <c r="W1701" s="121">
        <f t="shared" si="826"/>
        <v>1.0045733610000001</v>
      </c>
      <c r="X1701" s="114">
        <f t="shared" si="827"/>
        <v>0.96811175999999999</v>
      </c>
      <c r="Y1701" s="114">
        <f t="shared" si="828"/>
        <v>0</v>
      </c>
      <c r="Z1701" s="126" t="str">
        <f t="shared" si="838"/>
        <v>A+J=</v>
      </c>
      <c r="AA1701" s="119">
        <f t="shared" si="839"/>
        <v>45889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>
        <f t="shared" si="829"/>
        <v>45878</v>
      </c>
      <c r="B1702" s="114">
        <f t="shared" si="821"/>
        <v>212.76389650000002</v>
      </c>
      <c r="C1702" s="114">
        <f t="shared" si="835"/>
        <v>153.49390335000001</v>
      </c>
      <c r="D1702" s="115">
        <f t="shared" si="830"/>
        <v>7245.38</v>
      </c>
      <c r="E1702" s="116">
        <f t="shared" si="817"/>
        <v>7276.54</v>
      </c>
      <c r="F1702" s="117">
        <f t="shared" si="818"/>
        <v>45829</v>
      </c>
      <c r="G1702" s="118">
        <f t="shared" si="822"/>
        <v>4.3006716003852752E-3</v>
      </c>
      <c r="H1702" s="119">
        <f t="shared" si="836"/>
        <v>45889</v>
      </c>
      <c r="I1702" s="119">
        <f t="shared" si="823"/>
        <v>45889</v>
      </c>
      <c r="J1702" s="120">
        <f t="shared" si="831"/>
        <v>22</v>
      </c>
      <c r="K1702" s="120">
        <f t="shared" si="819"/>
        <v>15</v>
      </c>
      <c r="L1702" s="8">
        <f t="shared" si="832"/>
        <v>1.00293027</v>
      </c>
      <c r="M1702" s="121">
        <f t="shared" si="820"/>
        <v>1.0043006699999999</v>
      </c>
      <c r="N1702" s="121">
        <f t="shared" si="840"/>
        <v>1.3753488323854708</v>
      </c>
      <c r="O1702" s="114">
        <f t="shared" si="816"/>
        <v>1.3793789700000001</v>
      </c>
      <c r="P1702" s="114">
        <f t="shared" si="824"/>
        <v>211.7262623</v>
      </c>
      <c r="Q1702" s="11">
        <f t="shared" si="837"/>
        <v>0</v>
      </c>
      <c r="R1702" s="30">
        <f t="shared" si="833"/>
        <v>0</v>
      </c>
      <c r="S1702" s="8">
        <f t="shared" si="825"/>
        <v>0</v>
      </c>
      <c r="T1702" s="123">
        <f t="shared" si="834"/>
        <v>8.5599999999999996E-2</v>
      </c>
      <c r="U1702" s="122">
        <f t="shared" si="841"/>
        <v>15</v>
      </c>
      <c r="V1702" s="122">
        <v>252</v>
      </c>
      <c r="W1702" s="121">
        <f t="shared" si="826"/>
        <v>1.0049008290000001</v>
      </c>
      <c r="X1702" s="114">
        <f t="shared" si="827"/>
        <v>1.0376342000000001</v>
      </c>
      <c r="Y1702" s="114">
        <f t="shared" si="828"/>
        <v>0</v>
      </c>
      <c r="Z1702" s="126" t="str">
        <f t="shared" si="838"/>
        <v>A+J=</v>
      </c>
      <c r="AA1702" s="119">
        <f t="shared" si="839"/>
        <v>45889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>
        <f t="shared" si="829"/>
        <v>45879</v>
      </c>
      <c r="B1703" s="114">
        <f t="shared" si="821"/>
        <v>212.76389650000002</v>
      </c>
      <c r="C1703" s="114">
        <f t="shared" si="835"/>
        <v>153.49390335000001</v>
      </c>
      <c r="D1703" s="115">
        <f t="shared" si="830"/>
        <v>7245.38</v>
      </c>
      <c r="E1703" s="116">
        <f t="shared" si="817"/>
        <v>7276.54</v>
      </c>
      <c r="F1703" s="117">
        <f t="shared" si="818"/>
        <v>45829</v>
      </c>
      <c r="G1703" s="118">
        <f t="shared" si="822"/>
        <v>4.3006716003852752E-3</v>
      </c>
      <c r="H1703" s="119">
        <f t="shared" si="836"/>
        <v>45889</v>
      </c>
      <c r="I1703" s="119">
        <f t="shared" si="823"/>
        <v>45889</v>
      </c>
      <c r="J1703" s="120">
        <f t="shared" si="831"/>
        <v>22</v>
      </c>
      <c r="K1703" s="120">
        <f t="shared" si="819"/>
        <v>15</v>
      </c>
      <c r="L1703" s="8">
        <f t="shared" si="832"/>
        <v>1.00293027</v>
      </c>
      <c r="M1703" s="121">
        <f t="shared" si="820"/>
        <v>1.0043006699999999</v>
      </c>
      <c r="N1703" s="121">
        <f t="shared" si="840"/>
        <v>1.3753488323854708</v>
      </c>
      <c r="O1703" s="114">
        <f t="shared" si="816"/>
        <v>1.3793789700000001</v>
      </c>
      <c r="P1703" s="114">
        <f t="shared" si="824"/>
        <v>211.7262623</v>
      </c>
      <c r="Q1703" s="11">
        <f t="shared" si="837"/>
        <v>0</v>
      </c>
      <c r="R1703" s="30">
        <f t="shared" si="833"/>
        <v>0</v>
      </c>
      <c r="S1703" s="8">
        <f t="shared" si="825"/>
        <v>0</v>
      </c>
      <c r="T1703" s="123">
        <f t="shared" si="834"/>
        <v>8.5599999999999996E-2</v>
      </c>
      <c r="U1703" s="122">
        <f t="shared" si="841"/>
        <v>15</v>
      </c>
      <c r="V1703" s="122">
        <v>252</v>
      </c>
      <c r="W1703" s="121">
        <f t="shared" si="826"/>
        <v>1.0049008290000001</v>
      </c>
      <c r="X1703" s="114">
        <f t="shared" si="827"/>
        <v>1.0376342000000001</v>
      </c>
      <c r="Y1703" s="114">
        <f t="shared" si="828"/>
        <v>0</v>
      </c>
      <c r="Z1703" s="126" t="str">
        <f t="shared" si="838"/>
        <v>A+J=</v>
      </c>
      <c r="AA1703" s="119">
        <f t="shared" si="839"/>
        <v>45889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>
        <f t="shared" si="829"/>
        <v>45880</v>
      </c>
      <c r="B1704" s="114">
        <f t="shared" si="821"/>
        <v>212.76389650000002</v>
      </c>
      <c r="C1704" s="114">
        <f t="shared" si="835"/>
        <v>153.49390335000001</v>
      </c>
      <c r="D1704" s="115">
        <f t="shared" si="830"/>
        <v>7245.38</v>
      </c>
      <c r="E1704" s="116">
        <f t="shared" si="817"/>
        <v>7276.54</v>
      </c>
      <c r="F1704" s="117">
        <f t="shared" si="818"/>
        <v>45829</v>
      </c>
      <c r="G1704" s="118">
        <f t="shared" si="822"/>
        <v>4.3006716003852752E-3</v>
      </c>
      <c r="H1704" s="119">
        <f t="shared" si="836"/>
        <v>45889</v>
      </c>
      <c r="I1704" s="119">
        <f t="shared" si="823"/>
        <v>45889</v>
      </c>
      <c r="J1704" s="120">
        <f t="shared" si="831"/>
        <v>22</v>
      </c>
      <c r="K1704" s="120">
        <f t="shared" si="819"/>
        <v>15</v>
      </c>
      <c r="L1704" s="8">
        <f t="shared" si="832"/>
        <v>1.00293027</v>
      </c>
      <c r="M1704" s="121">
        <f t="shared" si="820"/>
        <v>1.0043006699999999</v>
      </c>
      <c r="N1704" s="121">
        <f t="shared" si="840"/>
        <v>1.3753488323854708</v>
      </c>
      <c r="O1704" s="114">
        <f t="shared" si="816"/>
        <v>1.3793789700000001</v>
      </c>
      <c r="P1704" s="114">
        <f t="shared" si="824"/>
        <v>211.7262623</v>
      </c>
      <c r="Q1704" s="11">
        <f t="shared" si="837"/>
        <v>0</v>
      </c>
      <c r="R1704" s="30">
        <f t="shared" si="833"/>
        <v>0</v>
      </c>
      <c r="S1704" s="8">
        <f t="shared" si="825"/>
        <v>0</v>
      </c>
      <c r="T1704" s="123">
        <f t="shared" si="834"/>
        <v>8.5599999999999996E-2</v>
      </c>
      <c r="U1704" s="122">
        <f t="shared" si="841"/>
        <v>15</v>
      </c>
      <c r="V1704" s="122">
        <v>252</v>
      </c>
      <c r="W1704" s="121">
        <f t="shared" si="826"/>
        <v>1.0049008290000001</v>
      </c>
      <c r="X1704" s="114">
        <f t="shared" si="827"/>
        <v>1.0376342000000001</v>
      </c>
      <c r="Y1704" s="114">
        <f t="shared" si="828"/>
        <v>0</v>
      </c>
      <c r="Z1704" s="126" t="str">
        <f t="shared" si="838"/>
        <v>A+J=</v>
      </c>
      <c r="AA1704" s="119">
        <f t="shared" si="839"/>
        <v>45889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>
        <f t="shared" si="829"/>
        <v>45881</v>
      </c>
      <c r="B1705" s="114">
        <f t="shared" si="821"/>
        <v>212.87477368999998</v>
      </c>
      <c r="C1705" s="114">
        <f t="shared" si="835"/>
        <v>153.49390335000001</v>
      </c>
      <c r="D1705" s="115">
        <f t="shared" si="830"/>
        <v>7245.38</v>
      </c>
      <c r="E1705" s="116">
        <f t="shared" si="817"/>
        <v>7276.54</v>
      </c>
      <c r="F1705" s="117">
        <f t="shared" si="818"/>
        <v>45829</v>
      </c>
      <c r="G1705" s="118">
        <f t="shared" si="822"/>
        <v>4.3006716003852752E-3</v>
      </c>
      <c r="H1705" s="119">
        <f t="shared" si="836"/>
        <v>45889</v>
      </c>
      <c r="I1705" s="119">
        <f t="shared" si="823"/>
        <v>45889</v>
      </c>
      <c r="J1705" s="120">
        <f t="shared" si="831"/>
        <v>22</v>
      </c>
      <c r="K1705" s="120">
        <f t="shared" si="819"/>
        <v>16</v>
      </c>
      <c r="L1705" s="8">
        <f t="shared" si="832"/>
        <v>1.0031259299999999</v>
      </c>
      <c r="M1705" s="121">
        <f t="shared" si="820"/>
        <v>1.0043006699999999</v>
      </c>
      <c r="N1705" s="121">
        <f t="shared" si="840"/>
        <v>1.3753488323854708</v>
      </c>
      <c r="O1705" s="114">
        <f t="shared" ref="O1705:O1768" si="842">TRUNC(TRUNC((L1705*N1705),15),8)</f>
        <v>1.37964807</v>
      </c>
      <c r="P1705" s="114">
        <f t="shared" si="824"/>
        <v>211.76756750999999</v>
      </c>
      <c r="Q1705" s="11">
        <f t="shared" si="837"/>
        <v>0</v>
      </c>
      <c r="R1705" s="30">
        <f t="shared" si="833"/>
        <v>0</v>
      </c>
      <c r="S1705" s="8">
        <f t="shared" si="825"/>
        <v>0</v>
      </c>
      <c r="T1705" s="123">
        <f t="shared" si="834"/>
        <v>8.5599999999999996E-2</v>
      </c>
      <c r="U1705" s="122">
        <f t="shared" si="841"/>
        <v>16</v>
      </c>
      <c r="V1705" s="122">
        <v>252</v>
      </c>
      <c r="W1705" s="121">
        <f t="shared" si="826"/>
        <v>1.005228403</v>
      </c>
      <c r="X1705" s="114">
        <f t="shared" si="827"/>
        <v>1.1072061799999999</v>
      </c>
      <c r="Y1705" s="114">
        <f t="shared" si="828"/>
        <v>0</v>
      </c>
      <c r="Z1705" s="126" t="str">
        <f t="shared" si="838"/>
        <v>A+J=</v>
      </c>
      <c r="AA1705" s="119">
        <f t="shared" si="839"/>
        <v>45889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>
        <f t="shared" si="829"/>
        <v>45882</v>
      </c>
      <c r="B1706" s="114">
        <f t="shared" si="821"/>
        <v>212.98570698999998</v>
      </c>
      <c r="C1706" s="114">
        <f t="shared" si="835"/>
        <v>153.49390335000001</v>
      </c>
      <c r="D1706" s="115">
        <f t="shared" si="830"/>
        <v>7245.38</v>
      </c>
      <c r="E1706" s="116">
        <f t="shared" ref="E1706:E1769" si="843">IF($K1706=1,VLOOKUP($A1705,$AO$10:$AS$131,4),E1705)</f>
        <v>7276.54</v>
      </c>
      <c r="F1706" s="117">
        <f t="shared" ref="F1706:F1769" si="844">IF($K1706=1,VLOOKUP($A1705,$AO$10:$AS$131,5),F1705)</f>
        <v>45829</v>
      </c>
      <c r="G1706" s="118">
        <f t="shared" si="822"/>
        <v>4.3006716003852752E-3</v>
      </c>
      <c r="H1706" s="119">
        <f t="shared" si="836"/>
        <v>45889</v>
      </c>
      <c r="I1706" s="119">
        <f t="shared" si="823"/>
        <v>45889</v>
      </c>
      <c r="J1706" s="120">
        <f t="shared" si="831"/>
        <v>22</v>
      </c>
      <c r="K1706" s="120">
        <f t="shared" ref="K1706:K1769" si="845">(J1706-(NETWORKDAYS(A1706,I1706,AD$176:AD$502)-1))</f>
        <v>17</v>
      </c>
      <c r="L1706" s="8">
        <f t="shared" si="832"/>
        <v>1.0033216199999999</v>
      </c>
      <c r="M1706" s="121">
        <f t="shared" ref="M1706:M1769" si="846">IF(I1706&gt;I1705,L1705,M1705)</f>
        <v>1.0043006699999999</v>
      </c>
      <c r="N1706" s="121">
        <f t="shared" si="840"/>
        <v>1.3753488323854708</v>
      </c>
      <c r="O1706" s="114">
        <f t="shared" si="842"/>
        <v>1.3799172099999999</v>
      </c>
      <c r="P1706" s="114">
        <f t="shared" si="824"/>
        <v>211.80887885999999</v>
      </c>
      <c r="Q1706" s="11">
        <f t="shared" si="837"/>
        <v>0</v>
      </c>
      <c r="R1706" s="30">
        <f t="shared" si="833"/>
        <v>0</v>
      </c>
      <c r="S1706" s="8">
        <f t="shared" si="825"/>
        <v>0</v>
      </c>
      <c r="T1706" s="123">
        <f t="shared" si="834"/>
        <v>8.5599999999999996E-2</v>
      </c>
      <c r="U1706" s="122">
        <f t="shared" si="841"/>
        <v>17</v>
      </c>
      <c r="V1706" s="122">
        <v>252</v>
      </c>
      <c r="W1706" s="121">
        <f t="shared" si="826"/>
        <v>1.005556085</v>
      </c>
      <c r="X1706" s="114">
        <f t="shared" si="827"/>
        <v>1.1768281300000001</v>
      </c>
      <c r="Y1706" s="114">
        <f t="shared" si="828"/>
        <v>0</v>
      </c>
      <c r="Z1706" s="126" t="str">
        <f t="shared" si="838"/>
        <v>A+J=</v>
      </c>
      <c r="AA1706" s="119">
        <f t="shared" si="839"/>
        <v>45889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>
        <f t="shared" si="829"/>
        <v>45883</v>
      </c>
      <c r="B1707" s="114">
        <f t="shared" si="821"/>
        <v>213.09669908000001</v>
      </c>
      <c r="C1707" s="114">
        <f t="shared" si="835"/>
        <v>153.49390335000001</v>
      </c>
      <c r="D1707" s="115">
        <f t="shared" si="830"/>
        <v>7245.38</v>
      </c>
      <c r="E1707" s="116">
        <f t="shared" si="843"/>
        <v>7276.54</v>
      </c>
      <c r="F1707" s="117">
        <f t="shared" si="844"/>
        <v>45829</v>
      </c>
      <c r="G1707" s="118">
        <f t="shared" si="822"/>
        <v>4.3006716003852752E-3</v>
      </c>
      <c r="H1707" s="119">
        <f t="shared" si="836"/>
        <v>45889</v>
      </c>
      <c r="I1707" s="119">
        <f t="shared" si="823"/>
        <v>45889</v>
      </c>
      <c r="J1707" s="120">
        <f t="shared" si="831"/>
        <v>22</v>
      </c>
      <c r="K1707" s="120">
        <f t="shared" si="845"/>
        <v>18</v>
      </c>
      <c r="L1707" s="8">
        <f t="shared" si="832"/>
        <v>1.0035173500000001</v>
      </c>
      <c r="M1707" s="121">
        <f t="shared" si="846"/>
        <v>1.0043006699999999</v>
      </c>
      <c r="N1707" s="121">
        <f t="shared" si="840"/>
        <v>1.3753488323854708</v>
      </c>
      <c r="O1707" s="114">
        <f t="shared" si="842"/>
        <v>1.3801864100000001</v>
      </c>
      <c r="P1707" s="114">
        <f t="shared" si="824"/>
        <v>211.85019942</v>
      </c>
      <c r="Q1707" s="11">
        <f t="shared" si="837"/>
        <v>0</v>
      </c>
      <c r="R1707" s="30">
        <f t="shared" si="833"/>
        <v>0</v>
      </c>
      <c r="S1707" s="8">
        <f t="shared" si="825"/>
        <v>0</v>
      </c>
      <c r="T1707" s="123">
        <f t="shared" si="834"/>
        <v>8.5599999999999996E-2</v>
      </c>
      <c r="U1707" s="122">
        <f t="shared" si="841"/>
        <v>18</v>
      </c>
      <c r="V1707" s="122">
        <v>252</v>
      </c>
      <c r="W1707" s="121">
        <f t="shared" si="826"/>
        <v>1.0058838729999999</v>
      </c>
      <c r="X1707" s="114">
        <f t="shared" si="827"/>
        <v>1.24649966</v>
      </c>
      <c r="Y1707" s="114">
        <f t="shared" si="828"/>
        <v>0</v>
      </c>
      <c r="Z1707" s="126" t="str">
        <f t="shared" si="838"/>
        <v>A+J=</v>
      </c>
      <c r="AA1707" s="119">
        <f t="shared" si="839"/>
        <v>45889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>
        <f t="shared" si="829"/>
        <v>45884</v>
      </c>
      <c r="B1708" s="114">
        <f t="shared" si="821"/>
        <v>213.20774865999999</v>
      </c>
      <c r="C1708" s="114">
        <f t="shared" si="835"/>
        <v>153.49390335000001</v>
      </c>
      <c r="D1708" s="115">
        <f t="shared" si="830"/>
        <v>7245.38</v>
      </c>
      <c r="E1708" s="116">
        <f t="shared" si="843"/>
        <v>7276.54</v>
      </c>
      <c r="F1708" s="117">
        <f t="shared" si="844"/>
        <v>45829</v>
      </c>
      <c r="G1708" s="118">
        <f t="shared" si="822"/>
        <v>4.3006716003852752E-3</v>
      </c>
      <c r="H1708" s="119">
        <f t="shared" si="836"/>
        <v>45889</v>
      </c>
      <c r="I1708" s="119">
        <f t="shared" si="823"/>
        <v>45889</v>
      </c>
      <c r="J1708" s="120">
        <f t="shared" si="831"/>
        <v>22</v>
      </c>
      <c r="K1708" s="120">
        <f t="shared" si="845"/>
        <v>19</v>
      </c>
      <c r="L1708" s="8">
        <f t="shared" si="832"/>
        <v>1.00371312</v>
      </c>
      <c r="M1708" s="121">
        <f t="shared" si="846"/>
        <v>1.0043006699999999</v>
      </c>
      <c r="N1708" s="121">
        <f t="shared" si="840"/>
        <v>1.3753488323854708</v>
      </c>
      <c r="O1708" s="114">
        <f t="shared" si="842"/>
        <v>1.38045566</v>
      </c>
      <c r="P1708" s="114">
        <f t="shared" si="824"/>
        <v>211.89152765</v>
      </c>
      <c r="Q1708" s="11">
        <f t="shared" si="837"/>
        <v>0</v>
      </c>
      <c r="R1708" s="30">
        <f t="shared" si="833"/>
        <v>0</v>
      </c>
      <c r="S1708" s="8">
        <f t="shared" si="825"/>
        <v>0</v>
      </c>
      <c r="T1708" s="123">
        <f t="shared" si="834"/>
        <v>8.5599999999999996E-2</v>
      </c>
      <c r="U1708" s="122">
        <f t="shared" si="841"/>
        <v>19</v>
      </c>
      <c r="V1708" s="122">
        <v>252</v>
      </c>
      <c r="W1708" s="121">
        <f t="shared" si="826"/>
        <v>1.006211768</v>
      </c>
      <c r="X1708" s="114">
        <f t="shared" si="827"/>
        <v>1.31622101</v>
      </c>
      <c r="Y1708" s="114">
        <f t="shared" si="828"/>
        <v>0</v>
      </c>
      <c r="Z1708" s="126" t="str">
        <f t="shared" si="838"/>
        <v>A+J=</v>
      </c>
      <c r="AA1708" s="119">
        <f t="shared" si="839"/>
        <v>45889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>
        <f t="shared" si="829"/>
        <v>45885</v>
      </c>
      <c r="B1709" s="114">
        <f t="shared" si="821"/>
        <v>213.31885728</v>
      </c>
      <c r="C1709" s="114">
        <f t="shared" si="835"/>
        <v>153.49390335000001</v>
      </c>
      <c r="D1709" s="115">
        <f t="shared" si="830"/>
        <v>7245.38</v>
      </c>
      <c r="E1709" s="116">
        <f t="shared" si="843"/>
        <v>7276.54</v>
      </c>
      <c r="F1709" s="117">
        <f t="shared" si="844"/>
        <v>45829</v>
      </c>
      <c r="G1709" s="118">
        <f t="shared" si="822"/>
        <v>4.3006716003852752E-3</v>
      </c>
      <c r="H1709" s="119">
        <f t="shared" si="836"/>
        <v>45889</v>
      </c>
      <c r="I1709" s="119">
        <f t="shared" si="823"/>
        <v>45889</v>
      </c>
      <c r="J1709" s="120">
        <f t="shared" si="831"/>
        <v>22</v>
      </c>
      <c r="K1709" s="120">
        <f t="shared" si="845"/>
        <v>20</v>
      </c>
      <c r="L1709" s="8">
        <f t="shared" si="832"/>
        <v>1.0039089299999999</v>
      </c>
      <c r="M1709" s="121">
        <f t="shared" si="846"/>
        <v>1.0043006699999999</v>
      </c>
      <c r="N1709" s="121">
        <f t="shared" si="840"/>
        <v>1.3753488323854708</v>
      </c>
      <c r="O1709" s="114">
        <f t="shared" si="842"/>
        <v>1.3807249699999999</v>
      </c>
      <c r="P1709" s="114">
        <f t="shared" si="824"/>
        <v>211.93286509000001</v>
      </c>
      <c r="Q1709" s="11">
        <f t="shared" si="837"/>
        <v>0</v>
      </c>
      <c r="R1709" s="30">
        <f t="shared" si="833"/>
        <v>0</v>
      </c>
      <c r="S1709" s="8">
        <f t="shared" si="825"/>
        <v>0</v>
      </c>
      <c r="T1709" s="123">
        <f t="shared" si="834"/>
        <v>8.5599999999999996E-2</v>
      </c>
      <c r="U1709" s="122">
        <f t="shared" si="841"/>
        <v>20</v>
      </c>
      <c r="V1709" s="122">
        <v>252</v>
      </c>
      <c r="W1709" s="121">
        <f t="shared" si="826"/>
        <v>1.0065397700000001</v>
      </c>
      <c r="X1709" s="114">
        <f t="shared" si="827"/>
        <v>1.3859921900000001</v>
      </c>
      <c r="Y1709" s="114">
        <f t="shared" si="828"/>
        <v>0</v>
      </c>
      <c r="Z1709" s="126" t="str">
        <f t="shared" si="838"/>
        <v>A+J=</v>
      </c>
      <c r="AA1709" s="119">
        <f t="shared" si="839"/>
        <v>45889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>
        <f t="shared" si="829"/>
        <v>45886</v>
      </c>
      <c r="B1710" s="114">
        <f t="shared" si="821"/>
        <v>213.31885728</v>
      </c>
      <c r="C1710" s="114">
        <f t="shared" si="835"/>
        <v>153.49390335000001</v>
      </c>
      <c r="D1710" s="115">
        <f t="shared" si="830"/>
        <v>7245.38</v>
      </c>
      <c r="E1710" s="116">
        <f t="shared" si="843"/>
        <v>7276.54</v>
      </c>
      <c r="F1710" s="117">
        <f t="shared" si="844"/>
        <v>45829</v>
      </c>
      <c r="G1710" s="118">
        <f t="shared" si="822"/>
        <v>4.3006716003852752E-3</v>
      </c>
      <c r="H1710" s="119">
        <f t="shared" si="836"/>
        <v>45889</v>
      </c>
      <c r="I1710" s="119">
        <f t="shared" si="823"/>
        <v>45889</v>
      </c>
      <c r="J1710" s="120">
        <f t="shared" si="831"/>
        <v>22</v>
      </c>
      <c r="K1710" s="120">
        <f t="shared" si="845"/>
        <v>20</v>
      </c>
      <c r="L1710" s="8">
        <f t="shared" si="832"/>
        <v>1.0039089299999999</v>
      </c>
      <c r="M1710" s="121">
        <f t="shared" si="846"/>
        <v>1.0043006699999999</v>
      </c>
      <c r="N1710" s="121">
        <f t="shared" si="840"/>
        <v>1.3753488323854708</v>
      </c>
      <c r="O1710" s="114">
        <f t="shared" si="842"/>
        <v>1.3807249699999999</v>
      </c>
      <c r="P1710" s="114">
        <f t="shared" si="824"/>
        <v>211.93286509000001</v>
      </c>
      <c r="Q1710" s="11">
        <f t="shared" si="837"/>
        <v>0</v>
      </c>
      <c r="R1710" s="30">
        <f t="shared" si="833"/>
        <v>0</v>
      </c>
      <c r="S1710" s="8">
        <f t="shared" si="825"/>
        <v>0</v>
      </c>
      <c r="T1710" s="123">
        <f t="shared" si="834"/>
        <v>8.5599999999999996E-2</v>
      </c>
      <c r="U1710" s="122">
        <f t="shared" si="841"/>
        <v>20</v>
      </c>
      <c r="V1710" s="122">
        <v>252</v>
      </c>
      <c r="W1710" s="121">
        <f t="shared" si="826"/>
        <v>1.0065397700000001</v>
      </c>
      <c r="X1710" s="114">
        <f t="shared" si="827"/>
        <v>1.3859921900000001</v>
      </c>
      <c r="Y1710" s="114">
        <f t="shared" si="828"/>
        <v>0</v>
      </c>
      <c r="Z1710" s="126" t="str">
        <f t="shared" si="838"/>
        <v>A+J=</v>
      </c>
      <c r="AA1710" s="119">
        <f t="shared" si="839"/>
        <v>45889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>
        <f t="shared" si="829"/>
        <v>45887</v>
      </c>
      <c r="B1711" s="114">
        <f t="shared" si="821"/>
        <v>213.31885728</v>
      </c>
      <c r="C1711" s="114">
        <f t="shared" si="835"/>
        <v>153.49390335000001</v>
      </c>
      <c r="D1711" s="115">
        <f t="shared" si="830"/>
        <v>7245.38</v>
      </c>
      <c r="E1711" s="116">
        <f t="shared" si="843"/>
        <v>7276.54</v>
      </c>
      <c r="F1711" s="117">
        <f t="shared" si="844"/>
        <v>45829</v>
      </c>
      <c r="G1711" s="118">
        <f t="shared" si="822"/>
        <v>4.3006716003852752E-3</v>
      </c>
      <c r="H1711" s="119">
        <f t="shared" si="836"/>
        <v>45889</v>
      </c>
      <c r="I1711" s="119">
        <f t="shared" si="823"/>
        <v>45889</v>
      </c>
      <c r="J1711" s="120">
        <f t="shared" si="831"/>
        <v>22</v>
      </c>
      <c r="K1711" s="120">
        <f t="shared" si="845"/>
        <v>20</v>
      </c>
      <c r="L1711" s="8">
        <f t="shared" si="832"/>
        <v>1.0039089299999999</v>
      </c>
      <c r="M1711" s="121">
        <f t="shared" si="846"/>
        <v>1.0043006699999999</v>
      </c>
      <c r="N1711" s="121">
        <f t="shared" si="840"/>
        <v>1.3753488323854708</v>
      </c>
      <c r="O1711" s="114">
        <f t="shared" si="842"/>
        <v>1.3807249699999999</v>
      </c>
      <c r="P1711" s="114">
        <f t="shared" si="824"/>
        <v>211.93286509000001</v>
      </c>
      <c r="Q1711" s="11">
        <f t="shared" si="837"/>
        <v>0</v>
      </c>
      <c r="R1711" s="30">
        <f t="shared" si="833"/>
        <v>0</v>
      </c>
      <c r="S1711" s="8">
        <f t="shared" si="825"/>
        <v>0</v>
      </c>
      <c r="T1711" s="123">
        <f t="shared" si="834"/>
        <v>8.5599999999999996E-2</v>
      </c>
      <c r="U1711" s="122">
        <f t="shared" si="841"/>
        <v>20</v>
      </c>
      <c r="V1711" s="122">
        <v>252</v>
      </c>
      <c r="W1711" s="121">
        <f t="shared" si="826"/>
        <v>1.0065397700000001</v>
      </c>
      <c r="X1711" s="114">
        <f t="shared" si="827"/>
        <v>1.3859921900000001</v>
      </c>
      <c r="Y1711" s="114">
        <f t="shared" si="828"/>
        <v>0</v>
      </c>
      <c r="Z1711" s="126" t="str">
        <f t="shared" si="838"/>
        <v>A+J=</v>
      </c>
      <c r="AA1711" s="119">
        <f t="shared" si="839"/>
        <v>45889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>
        <f t="shared" si="829"/>
        <v>45888</v>
      </c>
      <c r="B1712" s="114">
        <f t="shared" si="821"/>
        <v>213.43002343000001</v>
      </c>
      <c r="C1712" s="114">
        <f t="shared" si="835"/>
        <v>153.49390335000001</v>
      </c>
      <c r="D1712" s="115">
        <f t="shared" si="830"/>
        <v>7245.38</v>
      </c>
      <c r="E1712" s="116">
        <f t="shared" si="843"/>
        <v>7276.54</v>
      </c>
      <c r="F1712" s="117">
        <f t="shared" si="844"/>
        <v>45829</v>
      </c>
      <c r="G1712" s="118">
        <f t="shared" si="822"/>
        <v>4.3006716003852752E-3</v>
      </c>
      <c r="H1712" s="119">
        <f t="shared" si="836"/>
        <v>45889</v>
      </c>
      <c r="I1712" s="119">
        <f t="shared" si="823"/>
        <v>45889</v>
      </c>
      <c r="J1712" s="120">
        <f t="shared" si="831"/>
        <v>22</v>
      </c>
      <c r="K1712" s="120">
        <f t="shared" si="845"/>
        <v>21</v>
      </c>
      <c r="L1712" s="8">
        <f t="shared" si="832"/>
        <v>1.00410478</v>
      </c>
      <c r="M1712" s="121">
        <f t="shared" si="846"/>
        <v>1.0043006699999999</v>
      </c>
      <c r="N1712" s="121">
        <f t="shared" si="840"/>
        <v>1.3753488323854708</v>
      </c>
      <c r="O1712" s="114">
        <f t="shared" si="842"/>
        <v>1.38099433</v>
      </c>
      <c r="P1712" s="114">
        <f t="shared" si="824"/>
        <v>211.97421021</v>
      </c>
      <c r="Q1712" s="11">
        <f t="shared" si="837"/>
        <v>0</v>
      </c>
      <c r="R1712" s="30">
        <f t="shared" si="833"/>
        <v>0</v>
      </c>
      <c r="S1712" s="8">
        <f t="shared" si="825"/>
        <v>0</v>
      </c>
      <c r="T1712" s="123">
        <f t="shared" si="834"/>
        <v>8.5599999999999996E-2</v>
      </c>
      <c r="U1712" s="122">
        <f t="shared" si="841"/>
        <v>21</v>
      </c>
      <c r="V1712" s="122">
        <v>252</v>
      </c>
      <c r="W1712" s="121">
        <f t="shared" si="826"/>
        <v>1.0068678790000001</v>
      </c>
      <c r="X1712" s="114">
        <f t="shared" si="827"/>
        <v>1.45581322</v>
      </c>
      <c r="Y1712" s="114">
        <f t="shared" si="828"/>
        <v>0</v>
      </c>
      <c r="Z1712" s="126" t="str">
        <f t="shared" si="838"/>
        <v>A+J=</v>
      </c>
      <c r="AA1712" s="119">
        <f t="shared" si="839"/>
        <v>45889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>
        <f t="shared" si="829"/>
        <v>45889</v>
      </c>
      <c r="B1713" s="114">
        <f t="shared" si="821"/>
        <v>213.54124868000002</v>
      </c>
      <c r="C1713" s="114">
        <f t="shared" si="835"/>
        <v>153.49390335000001</v>
      </c>
      <c r="D1713" s="115">
        <f t="shared" si="830"/>
        <v>7245.38</v>
      </c>
      <c r="E1713" s="116">
        <f t="shared" si="843"/>
        <v>7276.54</v>
      </c>
      <c r="F1713" s="117">
        <f t="shared" si="844"/>
        <v>45829</v>
      </c>
      <c r="G1713" s="118">
        <f t="shared" si="822"/>
        <v>4.3006716003852752E-3</v>
      </c>
      <c r="H1713" s="119">
        <f t="shared" si="836"/>
        <v>45922</v>
      </c>
      <c r="I1713" s="119">
        <f t="shared" si="823"/>
        <v>45889</v>
      </c>
      <c r="J1713" s="120">
        <f t="shared" si="831"/>
        <v>22</v>
      </c>
      <c r="K1713" s="120">
        <f t="shared" si="845"/>
        <v>22</v>
      </c>
      <c r="L1713" s="8">
        <f t="shared" si="832"/>
        <v>1.0043006699999999</v>
      </c>
      <c r="M1713" s="121">
        <f t="shared" si="846"/>
        <v>1.0043006699999999</v>
      </c>
      <c r="N1713" s="121">
        <f t="shared" si="840"/>
        <v>1.3753488323854708</v>
      </c>
      <c r="O1713" s="114">
        <f t="shared" si="842"/>
        <v>1.38126375</v>
      </c>
      <c r="P1713" s="114">
        <f t="shared" si="824"/>
        <v>212.01556454000001</v>
      </c>
      <c r="Q1713" s="11">
        <f t="shared" si="837"/>
        <v>56</v>
      </c>
      <c r="R1713" s="30">
        <f t="shared" si="833"/>
        <v>0.197685</v>
      </c>
      <c r="S1713" s="8">
        <f t="shared" si="825"/>
        <v>41.912296869999999</v>
      </c>
      <c r="T1713" s="123">
        <f t="shared" si="834"/>
        <v>8.5599999999999996E-2</v>
      </c>
      <c r="U1713" s="122">
        <f t="shared" si="841"/>
        <v>22</v>
      </c>
      <c r="V1713" s="122">
        <v>252</v>
      </c>
      <c r="W1713" s="121">
        <f t="shared" si="826"/>
        <v>1.0071960950000001</v>
      </c>
      <c r="X1713" s="114">
        <f t="shared" si="827"/>
        <v>1.5256841400000001</v>
      </c>
      <c r="Y1713" s="114">
        <f t="shared" si="828"/>
        <v>43.437981010000001</v>
      </c>
      <c r="Z1713" s="126" t="str">
        <f t="shared" si="838"/>
        <v>A+J=</v>
      </c>
      <c r="AA1713" s="119">
        <f t="shared" si="839"/>
        <v>45889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>
        <f t="shared" si="829"/>
        <v>45890</v>
      </c>
      <c r="B1714" s="114">
        <f t="shared" si="821"/>
        <v>170.19046856</v>
      </c>
      <c r="C1714" s="114">
        <f t="shared" si="835"/>
        <v>123.15046107000001</v>
      </c>
      <c r="D1714" s="115">
        <f t="shared" si="830"/>
        <v>7245.38</v>
      </c>
      <c r="E1714" s="116">
        <f t="shared" si="843"/>
        <v>7276.54</v>
      </c>
      <c r="F1714" s="117">
        <f t="shared" si="844"/>
        <v>45858</v>
      </c>
      <c r="G1714" s="118">
        <f t="shared" si="822"/>
        <v>4.3006716003852752E-3</v>
      </c>
      <c r="H1714" s="119">
        <f t="shared" si="836"/>
        <v>45922</v>
      </c>
      <c r="I1714" s="119">
        <f t="shared" si="823"/>
        <v>45922</v>
      </c>
      <c r="J1714" s="120">
        <f t="shared" si="831"/>
        <v>23</v>
      </c>
      <c r="K1714" s="120">
        <f t="shared" si="845"/>
        <v>1</v>
      </c>
      <c r="L1714" s="8">
        <f t="shared" si="832"/>
        <v>1.0001865999999999</v>
      </c>
      <c r="M1714" s="121">
        <f t="shared" si="846"/>
        <v>1.0043006699999999</v>
      </c>
      <c r="N1714" s="121">
        <f t="shared" si="840"/>
        <v>1.3812637538484458</v>
      </c>
      <c r="O1714" s="114">
        <f t="shared" si="842"/>
        <v>1.3815214899999999</v>
      </c>
      <c r="P1714" s="114">
        <f t="shared" si="824"/>
        <v>170.13500847</v>
      </c>
      <c r="Q1714" s="11">
        <f t="shared" si="837"/>
        <v>0</v>
      </c>
      <c r="R1714" s="30">
        <f t="shared" si="833"/>
        <v>0</v>
      </c>
      <c r="S1714" s="8">
        <f t="shared" si="825"/>
        <v>0</v>
      </c>
      <c r="T1714" s="123">
        <f t="shared" si="834"/>
        <v>8.5599999999999996E-2</v>
      </c>
      <c r="U1714" s="122">
        <f t="shared" si="841"/>
        <v>1</v>
      </c>
      <c r="V1714" s="122">
        <v>252</v>
      </c>
      <c r="W1714" s="121">
        <f t="shared" si="826"/>
        <v>1.0003259769999999</v>
      </c>
      <c r="X1714" s="114">
        <f t="shared" si="827"/>
        <v>5.5460089999999997E-2</v>
      </c>
      <c r="Y1714" s="114">
        <f t="shared" si="828"/>
        <v>0</v>
      </c>
      <c r="Z1714" s="126" t="str">
        <f t="shared" si="838"/>
        <v>A+J=</v>
      </c>
      <c r="AA1714" s="119">
        <f t="shared" si="839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>
        <f t="shared" si="829"/>
        <v>45891</v>
      </c>
      <c r="B1715" s="114">
        <f t="shared" si="821"/>
        <v>170.27771435</v>
      </c>
      <c r="C1715" s="114">
        <f t="shared" si="835"/>
        <v>123.15046107000001</v>
      </c>
      <c r="D1715" s="115">
        <f t="shared" si="830"/>
        <v>7245.38</v>
      </c>
      <c r="E1715" s="116">
        <f t="shared" si="843"/>
        <v>7276.54</v>
      </c>
      <c r="F1715" s="117">
        <f t="shared" si="844"/>
        <v>45858</v>
      </c>
      <c r="G1715" s="118">
        <f t="shared" si="822"/>
        <v>4.3006716003852752E-3</v>
      </c>
      <c r="H1715" s="119">
        <f t="shared" si="836"/>
        <v>45922</v>
      </c>
      <c r="I1715" s="119">
        <f t="shared" si="823"/>
        <v>45922</v>
      </c>
      <c r="J1715" s="120">
        <f t="shared" si="831"/>
        <v>23</v>
      </c>
      <c r="K1715" s="120">
        <f t="shared" si="845"/>
        <v>2</v>
      </c>
      <c r="L1715" s="8">
        <f t="shared" si="832"/>
        <v>1.0003732299999999</v>
      </c>
      <c r="M1715" s="121">
        <f t="shared" si="846"/>
        <v>1.0043006699999999</v>
      </c>
      <c r="N1715" s="121">
        <f t="shared" si="840"/>
        <v>1.3812637538484458</v>
      </c>
      <c r="O1715" s="114">
        <f t="shared" si="842"/>
        <v>1.3817792799999999</v>
      </c>
      <c r="P1715" s="114">
        <f t="shared" si="824"/>
        <v>170.16675541999999</v>
      </c>
      <c r="Q1715" s="11">
        <f t="shared" si="837"/>
        <v>0</v>
      </c>
      <c r="R1715" s="30">
        <f t="shared" si="833"/>
        <v>0</v>
      </c>
      <c r="S1715" s="8">
        <f t="shared" si="825"/>
        <v>0</v>
      </c>
      <c r="T1715" s="123">
        <f t="shared" si="834"/>
        <v>8.5599999999999996E-2</v>
      </c>
      <c r="U1715" s="122">
        <f t="shared" si="841"/>
        <v>2</v>
      </c>
      <c r="V1715" s="122">
        <v>252</v>
      </c>
      <c r="W1715" s="121">
        <f t="shared" si="826"/>
        <v>1.00065206</v>
      </c>
      <c r="X1715" s="114">
        <f t="shared" si="827"/>
        <v>0.11095893</v>
      </c>
      <c r="Y1715" s="114">
        <f t="shared" si="828"/>
        <v>0</v>
      </c>
      <c r="Z1715" s="126" t="str">
        <f t="shared" si="838"/>
        <v>A+J=</v>
      </c>
      <c r="AA1715" s="119">
        <f t="shared" si="839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>
        <f t="shared" si="829"/>
        <v>45892</v>
      </c>
      <c r="B1716" s="114">
        <f t="shared" si="821"/>
        <v>170.36500645999999</v>
      </c>
      <c r="C1716" s="114">
        <f t="shared" si="835"/>
        <v>123.15046107000001</v>
      </c>
      <c r="D1716" s="115">
        <f t="shared" si="830"/>
        <v>7245.38</v>
      </c>
      <c r="E1716" s="116">
        <f t="shared" si="843"/>
        <v>7276.54</v>
      </c>
      <c r="F1716" s="117">
        <f t="shared" si="844"/>
        <v>45858</v>
      </c>
      <c r="G1716" s="118">
        <f t="shared" si="822"/>
        <v>4.3006716003852752E-3</v>
      </c>
      <c r="H1716" s="119">
        <f t="shared" si="836"/>
        <v>45922</v>
      </c>
      <c r="I1716" s="119">
        <f t="shared" si="823"/>
        <v>45922</v>
      </c>
      <c r="J1716" s="120">
        <f t="shared" si="831"/>
        <v>23</v>
      </c>
      <c r="K1716" s="120">
        <f t="shared" si="845"/>
        <v>3</v>
      </c>
      <c r="L1716" s="8">
        <f t="shared" si="832"/>
        <v>1.00055991</v>
      </c>
      <c r="M1716" s="121">
        <f t="shared" si="846"/>
        <v>1.0043006699999999</v>
      </c>
      <c r="N1716" s="121">
        <f t="shared" si="840"/>
        <v>1.3812637538484458</v>
      </c>
      <c r="O1716" s="114">
        <f t="shared" si="842"/>
        <v>1.3820371300000001</v>
      </c>
      <c r="P1716" s="114">
        <f t="shared" si="824"/>
        <v>170.19850976999999</v>
      </c>
      <c r="Q1716" s="11">
        <f t="shared" si="837"/>
        <v>0</v>
      </c>
      <c r="R1716" s="30">
        <f t="shared" si="833"/>
        <v>0</v>
      </c>
      <c r="S1716" s="8">
        <f t="shared" si="825"/>
        <v>0</v>
      </c>
      <c r="T1716" s="123">
        <f t="shared" si="834"/>
        <v>8.5599999999999996E-2</v>
      </c>
      <c r="U1716" s="122">
        <f t="shared" si="841"/>
        <v>3</v>
      </c>
      <c r="V1716" s="122">
        <v>252</v>
      </c>
      <c r="W1716" s="121">
        <f t="shared" si="826"/>
        <v>1.00097825</v>
      </c>
      <c r="X1716" s="114">
        <f t="shared" si="827"/>
        <v>0.16649669</v>
      </c>
      <c r="Y1716" s="114">
        <f t="shared" si="828"/>
        <v>0</v>
      </c>
      <c r="Z1716" s="126" t="str">
        <f t="shared" si="838"/>
        <v>A+J=</v>
      </c>
      <c r="AA1716" s="119">
        <f t="shared" si="839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>
        <f t="shared" si="829"/>
        <v>45893</v>
      </c>
      <c r="B1717" s="114">
        <f t="shared" si="821"/>
        <v>170.36500645999999</v>
      </c>
      <c r="C1717" s="114">
        <f t="shared" si="835"/>
        <v>123.15046107000001</v>
      </c>
      <c r="D1717" s="115">
        <f t="shared" si="830"/>
        <v>7245.38</v>
      </c>
      <c r="E1717" s="116">
        <f t="shared" si="843"/>
        <v>7276.54</v>
      </c>
      <c r="F1717" s="117">
        <f t="shared" si="844"/>
        <v>45858</v>
      </c>
      <c r="G1717" s="118">
        <f t="shared" si="822"/>
        <v>4.3006716003852752E-3</v>
      </c>
      <c r="H1717" s="119">
        <f t="shared" si="836"/>
        <v>45922</v>
      </c>
      <c r="I1717" s="119">
        <f t="shared" si="823"/>
        <v>45922</v>
      </c>
      <c r="J1717" s="120">
        <f t="shared" si="831"/>
        <v>23</v>
      </c>
      <c r="K1717" s="120">
        <f t="shared" si="845"/>
        <v>3</v>
      </c>
      <c r="L1717" s="8">
        <f t="shared" si="832"/>
        <v>1.00055991</v>
      </c>
      <c r="M1717" s="121">
        <f t="shared" si="846"/>
        <v>1.0043006699999999</v>
      </c>
      <c r="N1717" s="121">
        <f t="shared" si="840"/>
        <v>1.3812637538484458</v>
      </c>
      <c r="O1717" s="114">
        <f t="shared" si="842"/>
        <v>1.3820371300000001</v>
      </c>
      <c r="P1717" s="114">
        <f t="shared" si="824"/>
        <v>170.19850976999999</v>
      </c>
      <c r="Q1717" s="11">
        <f t="shared" si="837"/>
        <v>0</v>
      </c>
      <c r="R1717" s="30">
        <f t="shared" si="833"/>
        <v>0</v>
      </c>
      <c r="S1717" s="8">
        <f t="shared" si="825"/>
        <v>0</v>
      </c>
      <c r="T1717" s="123">
        <f t="shared" si="834"/>
        <v>8.5599999999999996E-2</v>
      </c>
      <c r="U1717" s="122">
        <f t="shared" si="841"/>
        <v>3</v>
      </c>
      <c r="V1717" s="122">
        <v>252</v>
      </c>
      <c r="W1717" s="121">
        <f t="shared" si="826"/>
        <v>1.00097825</v>
      </c>
      <c r="X1717" s="114">
        <f t="shared" si="827"/>
        <v>0.16649669</v>
      </c>
      <c r="Y1717" s="114">
        <f t="shared" si="828"/>
        <v>0</v>
      </c>
      <c r="Z1717" s="126" t="str">
        <f t="shared" si="838"/>
        <v>A+J=</v>
      </c>
      <c r="AA1717" s="119">
        <f t="shared" si="839"/>
        <v>45922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>
        <f t="shared" si="829"/>
        <v>45894</v>
      </c>
      <c r="B1718" s="114">
        <f t="shared" si="821"/>
        <v>170.36500645999999</v>
      </c>
      <c r="C1718" s="114">
        <f t="shared" si="835"/>
        <v>123.15046107000001</v>
      </c>
      <c r="D1718" s="115">
        <f t="shared" si="830"/>
        <v>7245.38</v>
      </c>
      <c r="E1718" s="116">
        <f t="shared" si="843"/>
        <v>7276.54</v>
      </c>
      <c r="F1718" s="117">
        <f t="shared" si="844"/>
        <v>45858</v>
      </c>
      <c r="G1718" s="118">
        <f t="shared" si="822"/>
        <v>4.3006716003852752E-3</v>
      </c>
      <c r="H1718" s="119">
        <f t="shared" si="836"/>
        <v>45922</v>
      </c>
      <c r="I1718" s="119">
        <f t="shared" si="823"/>
        <v>45922</v>
      </c>
      <c r="J1718" s="120">
        <f t="shared" si="831"/>
        <v>23</v>
      </c>
      <c r="K1718" s="120">
        <f t="shared" si="845"/>
        <v>3</v>
      </c>
      <c r="L1718" s="8">
        <f t="shared" si="832"/>
        <v>1.00055991</v>
      </c>
      <c r="M1718" s="121">
        <f t="shared" si="846"/>
        <v>1.0043006699999999</v>
      </c>
      <c r="N1718" s="121">
        <f t="shared" si="840"/>
        <v>1.3812637538484458</v>
      </c>
      <c r="O1718" s="114">
        <f t="shared" si="842"/>
        <v>1.3820371300000001</v>
      </c>
      <c r="P1718" s="114">
        <f t="shared" si="824"/>
        <v>170.19850976999999</v>
      </c>
      <c r="Q1718" s="11">
        <f t="shared" si="837"/>
        <v>0</v>
      </c>
      <c r="R1718" s="30">
        <f t="shared" si="833"/>
        <v>0</v>
      </c>
      <c r="S1718" s="8">
        <f t="shared" si="825"/>
        <v>0</v>
      </c>
      <c r="T1718" s="123">
        <f t="shared" si="834"/>
        <v>8.5599999999999996E-2</v>
      </c>
      <c r="U1718" s="122">
        <f t="shared" si="841"/>
        <v>3</v>
      </c>
      <c r="V1718" s="122">
        <v>252</v>
      </c>
      <c r="W1718" s="121">
        <f t="shared" si="826"/>
        <v>1.00097825</v>
      </c>
      <c r="X1718" s="114">
        <f t="shared" si="827"/>
        <v>0.16649669</v>
      </c>
      <c r="Y1718" s="114">
        <f t="shared" si="828"/>
        <v>0</v>
      </c>
      <c r="Z1718" s="126" t="str">
        <f t="shared" si="838"/>
        <v>A+J=</v>
      </c>
      <c r="AA1718" s="119">
        <f t="shared" si="839"/>
        <v>45922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>
        <f t="shared" si="829"/>
        <v>45895</v>
      </c>
      <c r="B1719" s="114">
        <f t="shared" si="821"/>
        <v>170.45234101999998</v>
      </c>
      <c r="C1719" s="114">
        <f t="shared" si="835"/>
        <v>123.15046107000001</v>
      </c>
      <c r="D1719" s="115">
        <f t="shared" si="830"/>
        <v>7245.38</v>
      </c>
      <c r="E1719" s="116">
        <f t="shared" si="843"/>
        <v>7276.54</v>
      </c>
      <c r="F1719" s="117">
        <f t="shared" si="844"/>
        <v>45858</v>
      </c>
      <c r="G1719" s="118">
        <f t="shared" si="822"/>
        <v>4.3006716003852752E-3</v>
      </c>
      <c r="H1719" s="119">
        <f t="shared" si="836"/>
        <v>45922</v>
      </c>
      <c r="I1719" s="119">
        <f t="shared" si="823"/>
        <v>45922</v>
      </c>
      <c r="J1719" s="120">
        <f t="shared" si="831"/>
        <v>23</v>
      </c>
      <c r="K1719" s="120">
        <f t="shared" si="845"/>
        <v>4</v>
      </c>
      <c r="L1719" s="8">
        <f t="shared" si="832"/>
        <v>1.00074661</v>
      </c>
      <c r="M1719" s="121">
        <f t="shared" si="846"/>
        <v>1.0043006699999999</v>
      </c>
      <c r="N1719" s="121">
        <f t="shared" si="840"/>
        <v>1.3812637538484458</v>
      </c>
      <c r="O1719" s="114">
        <f t="shared" si="842"/>
        <v>1.38229501</v>
      </c>
      <c r="P1719" s="114">
        <f t="shared" si="824"/>
        <v>170.23026780999999</v>
      </c>
      <c r="Q1719" s="11">
        <f t="shared" si="837"/>
        <v>0</v>
      </c>
      <c r="R1719" s="30">
        <f t="shared" si="833"/>
        <v>0</v>
      </c>
      <c r="S1719" s="8">
        <f t="shared" si="825"/>
        <v>0</v>
      </c>
      <c r="T1719" s="123">
        <f t="shared" si="834"/>
        <v>8.5599999999999996E-2</v>
      </c>
      <c r="U1719" s="122">
        <f t="shared" si="841"/>
        <v>4</v>
      </c>
      <c r="V1719" s="122">
        <v>252</v>
      </c>
      <c r="W1719" s="121">
        <f t="shared" si="826"/>
        <v>1.0013045460000001</v>
      </c>
      <c r="X1719" s="114">
        <f t="shared" si="827"/>
        <v>0.22207320999999999</v>
      </c>
      <c r="Y1719" s="114">
        <f t="shared" si="828"/>
        <v>0</v>
      </c>
      <c r="Z1719" s="126" t="str">
        <f t="shared" si="838"/>
        <v>A+J=</v>
      </c>
      <c r="AA1719" s="119">
        <f t="shared" si="839"/>
        <v>45922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>
        <f t="shared" si="829"/>
        <v>45896</v>
      </c>
      <c r="B1720" s="114">
        <f t="shared" si="821"/>
        <v>170.53972175999999</v>
      </c>
      <c r="C1720" s="114">
        <f t="shared" si="835"/>
        <v>123.15046107000001</v>
      </c>
      <c r="D1720" s="115">
        <f t="shared" si="830"/>
        <v>7245.38</v>
      </c>
      <c r="E1720" s="116">
        <f t="shared" si="843"/>
        <v>7276.54</v>
      </c>
      <c r="F1720" s="117">
        <f t="shared" si="844"/>
        <v>45858</v>
      </c>
      <c r="G1720" s="118">
        <f t="shared" si="822"/>
        <v>4.3006716003852752E-3</v>
      </c>
      <c r="H1720" s="119">
        <f t="shared" si="836"/>
        <v>45922</v>
      </c>
      <c r="I1720" s="119">
        <f t="shared" si="823"/>
        <v>45922</v>
      </c>
      <c r="J1720" s="120">
        <f t="shared" si="831"/>
        <v>23</v>
      </c>
      <c r="K1720" s="120">
        <f t="shared" si="845"/>
        <v>5</v>
      </c>
      <c r="L1720" s="8">
        <f t="shared" si="832"/>
        <v>1.0009333499999999</v>
      </c>
      <c r="M1720" s="121">
        <f t="shared" si="846"/>
        <v>1.0043006699999999</v>
      </c>
      <c r="N1720" s="121">
        <f t="shared" si="840"/>
        <v>1.3812637538484458</v>
      </c>
      <c r="O1720" s="114">
        <f t="shared" si="842"/>
        <v>1.38255295</v>
      </c>
      <c r="P1720" s="114">
        <f t="shared" si="824"/>
        <v>170.26203323999999</v>
      </c>
      <c r="Q1720" s="11">
        <f t="shared" si="837"/>
        <v>0</v>
      </c>
      <c r="R1720" s="30">
        <f t="shared" si="833"/>
        <v>0</v>
      </c>
      <c r="S1720" s="8">
        <f t="shared" si="825"/>
        <v>0</v>
      </c>
      <c r="T1720" s="123">
        <f t="shared" si="834"/>
        <v>8.5599999999999996E-2</v>
      </c>
      <c r="U1720" s="122">
        <f t="shared" si="841"/>
        <v>5</v>
      </c>
      <c r="V1720" s="122">
        <v>252</v>
      </c>
      <c r="W1720" s="121">
        <f t="shared" si="826"/>
        <v>1.0016309480000001</v>
      </c>
      <c r="X1720" s="114">
        <f t="shared" si="827"/>
        <v>0.27768851999999999</v>
      </c>
      <c r="Y1720" s="114">
        <f t="shared" si="828"/>
        <v>0</v>
      </c>
      <c r="Z1720" s="126" t="str">
        <f t="shared" si="838"/>
        <v>A+J=</v>
      </c>
      <c r="AA1720" s="119">
        <f t="shared" si="839"/>
        <v>45922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>
        <f t="shared" si="829"/>
        <v>45897</v>
      </c>
      <c r="B1721" s="114">
        <f t="shared" si="821"/>
        <v>170.62714763</v>
      </c>
      <c r="C1721" s="114">
        <f t="shared" si="835"/>
        <v>123.15046107000001</v>
      </c>
      <c r="D1721" s="115">
        <f t="shared" si="830"/>
        <v>7245.38</v>
      </c>
      <c r="E1721" s="116">
        <f t="shared" si="843"/>
        <v>7276.54</v>
      </c>
      <c r="F1721" s="117">
        <f t="shared" si="844"/>
        <v>45858</v>
      </c>
      <c r="G1721" s="118">
        <f t="shared" si="822"/>
        <v>4.3006716003852752E-3</v>
      </c>
      <c r="H1721" s="119">
        <f t="shared" si="836"/>
        <v>45922</v>
      </c>
      <c r="I1721" s="119">
        <f t="shared" si="823"/>
        <v>45922</v>
      </c>
      <c r="J1721" s="120">
        <f t="shared" si="831"/>
        <v>23</v>
      </c>
      <c r="K1721" s="120">
        <f t="shared" si="845"/>
        <v>6</v>
      </c>
      <c r="L1721" s="8">
        <f t="shared" si="832"/>
        <v>1.0011201300000001</v>
      </c>
      <c r="M1721" s="121">
        <f t="shared" si="846"/>
        <v>1.0043006699999999</v>
      </c>
      <c r="N1721" s="121">
        <f t="shared" si="840"/>
        <v>1.3812637538484458</v>
      </c>
      <c r="O1721" s="114">
        <f t="shared" si="842"/>
        <v>1.3828109399999999</v>
      </c>
      <c r="P1721" s="114">
        <f t="shared" si="824"/>
        <v>170.29380483</v>
      </c>
      <c r="Q1721" s="11">
        <f t="shared" si="837"/>
        <v>0</v>
      </c>
      <c r="R1721" s="30">
        <f t="shared" si="833"/>
        <v>0</v>
      </c>
      <c r="S1721" s="8">
        <f t="shared" si="825"/>
        <v>0</v>
      </c>
      <c r="T1721" s="123">
        <f t="shared" si="834"/>
        <v>8.5599999999999996E-2</v>
      </c>
      <c r="U1721" s="122">
        <f t="shared" si="841"/>
        <v>6</v>
      </c>
      <c r="V1721" s="122">
        <v>252</v>
      </c>
      <c r="W1721" s="121">
        <f t="shared" si="826"/>
        <v>1.0019574570000001</v>
      </c>
      <c r="X1721" s="114">
        <f t="shared" si="827"/>
        <v>0.33334279999999999</v>
      </c>
      <c r="Y1721" s="114">
        <f t="shared" si="828"/>
        <v>0</v>
      </c>
      <c r="Z1721" s="126" t="str">
        <f t="shared" si="838"/>
        <v>A+J=</v>
      </c>
      <c r="AA1721" s="119">
        <f t="shared" si="839"/>
        <v>45922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>
        <f t="shared" si="829"/>
        <v>45898</v>
      </c>
      <c r="B1722" s="114">
        <f t="shared" si="821"/>
        <v>170.71461846</v>
      </c>
      <c r="C1722" s="114">
        <f t="shared" si="835"/>
        <v>123.15046107000001</v>
      </c>
      <c r="D1722" s="115">
        <f t="shared" si="830"/>
        <v>7245.38</v>
      </c>
      <c r="E1722" s="116">
        <f t="shared" si="843"/>
        <v>7276.54</v>
      </c>
      <c r="F1722" s="117">
        <f t="shared" si="844"/>
        <v>45858</v>
      </c>
      <c r="G1722" s="118">
        <f t="shared" si="822"/>
        <v>4.3006716003852752E-3</v>
      </c>
      <c r="H1722" s="119">
        <f t="shared" si="836"/>
        <v>45922</v>
      </c>
      <c r="I1722" s="119">
        <f t="shared" si="823"/>
        <v>45922</v>
      </c>
      <c r="J1722" s="120">
        <f t="shared" si="831"/>
        <v>23</v>
      </c>
      <c r="K1722" s="120">
        <f t="shared" si="845"/>
        <v>7</v>
      </c>
      <c r="L1722" s="8">
        <f t="shared" si="832"/>
        <v>1.0013069400000001</v>
      </c>
      <c r="M1722" s="121">
        <f t="shared" si="846"/>
        <v>1.0043006699999999</v>
      </c>
      <c r="N1722" s="121">
        <f t="shared" si="840"/>
        <v>1.3812637538484458</v>
      </c>
      <c r="O1722" s="114">
        <f t="shared" si="842"/>
        <v>1.38306898</v>
      </c>
      <c r="P1722" s="114">
        <f t="shared" si="824"/>
        <v>170.32558256999999</v>
      </c>
      <c r="Q1722" s="11">
        <f t="shared" si="837"/>
        <v>0</v>
      </c>
      <c r="R1722" s="30">
        <f t="shared" si="833"/>
        <v>0</v>
      </c>
      <c r="S1722" s="8">
        <f t="shared" si="825"/>
        <v>0</v>
      </c>
      <c r="T1722" s="123">
        <f t="shared" si="834"/>
        <v>8.5599999999999996E-2</v>
      </c>
      <c r="U1722" s="122">
        <f t="shared" si="841"/>
        <v>7</v>
      </c>
      <c r="V1722" s="122">
        <v>252</v>
      </c>
      <c r="W1722" s="121">
        <f t="shared" si="826"/>
        <v>1.0022840719999999</v>
      </c>
      <c r="X1722" s="114">
        <f t="shared" si="827"/>
        <v>0.38903589</v>
      </c>
      <c r="Y1722" s="114">
        <f t="shared" si="828"/>
        <v>0</v>
      </c>
      <c r="Z1722" s="126" t="str">
        <f t="shared" si="838"/>
        <v>A+J=</v>
      </c>
      <c r="AA1722" s="119">
        <f t="shared" si="839"/>
        <v>45922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>
        <f t="shared" si="829"/>
        <v>45899</v>
      </c>
      <c r="B1723" s="114">
        <f t="shared" si="821"/>
        <v>170.80213447</v>
      </c>
      <c r="C1723" s="114">
        <f t="shared" si="835"/>
        <v>123.15046107000001</v>
      </c>
      <c r="D1723" s="115">
        <f t="shared" si="830"/>
        <v>7245.38</v>
      </c>
      <c r="E1723" s="116">
        <f t="shared" si="843"/>
        <v>7276.54</v>
      </c>
      <c r="F1723" s="117">
        <f t="shared" si="844"/>
        <v>45858</v>
      </c>
      <c r="G1723" s="118">
        <f t="shared" si="822"/>
        <v>4.3006716003852752E-3</v>
      </c>
      <c r="H1723" s="119">
        <f t="shared" si="836"/>
        <v>45922</v>
      </c>
      <c r="I1723" s="119">
        <f t="shared" si="823"/>
        <v>45922</v>
      </c>
      <c r="J1723" s="120">
        <f t="shared" si="831"/>
        <v>23</v>
      </c>
      <c r="K1723" s="120">
        <f t="shared" si="845"/>
        <v>8</v>
      </c>
      <c r="L1723" s="8">
        <f t="shared" si="832"/>
        <v>1.0014937900000001</v>
      </c>
      <c r="M1723" s="121">
        <f t="shared" si="846"/>
        <v>1.0043006699999999</v>
      </c>
      <c r="N1723" s="121">
        <f t="shared" si="840"/>
        <v>1.3812637538484458</v>
      </c>
      <c r="O1723" s="114">
        <f t="shared" si="842"/>
        <v>1.38332707</v>
      </c>
      <c r="P1723" s="114">
        <f t="shared" si="824"/>
        <v>170.35736648</v>
      </c>
      <c r="Q1723" s="11">
        <f t="shared" si="837"/>
        <v>0</v>
      </c>
      <c r="R1723" s="30">
        <f t="shared" si="833"/>
        <v>0</v>
      </c>
      <c r="S1723" s="8">
        <f t="shared" si="825"/>
        <v>0</v>
      </c>
      <c r="T1723" s="123">
        <f t="shared" si="834"/>
        <v>8.5599999999999996E-2</v>
      </c>
      <c r="U1723" s="122">
        <f t="shared" si="841"/>
        <v>8</v>
      </c>
      <c r="V1723" s="122">
        <v>252</v>
      </c>
      <c r="W1723" s="121">
        <f t="shared" si="826"/>
        <v>1.002610794</v>
      </c>
      <c r="X1723" s="114">
        <f t="shared" si="827"/>
        <v>0.44476799</v>
      </c>
      <c r="Y1723" s="114">
        <f t="shared" si="828"/>
        <v>0</v>
      </c>
      <c r="Z1723" s="126" t="str">
        <f t="shared" si="838"/>
        <v>A+J=</v>
      </c>
      <c r="AA1723" s="119">
        <f t="shared" si="839"/>
        <v>45922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>
        <f t="shared" si="829"/>
        <v>45900</v>
      </c>
      <c r="B1724" s="114">
        <f t="shared" si="821"/>
        <v>170.80213447</v>
      </c>
      <c r="C1724" s="114">
        <f t="shared" si="835"/>
        <v>123.15046107000001</v>
      </c>
      <c r="D1724" s="115">
        <f t="shared" si="830"/>
        <v>7245.38</v>
      </c>
      <c r="E1724" s="116">
        <f t="shared" si="843"/>
        <v>7276.54</v>
      </c>
      <c r="F1724" s="117">
        <f t="shared" si="844"/>
        <v>45858</v>
      </c>
      <c r="G1724" s="118">
        <f t="shared" si="822"/>
        <v>4.3006716003852752E-3</v>
      </c>
      <c r="H1724" s="119">
        <f t="shared" si="836"/>
        <v>45922</v>
      </c>
      <c r="I1724" s="119">
        <f t="shared" si="823"/>
        <v>45922</v>
      </c>
      <c r="J1724" s="120">
        <f t="shared" si="831"/>
        <v>23</v>
      </c>
      <c r="K1724" s="120">
        <f t="shared" si="845"/>
        <v>8</v>
      </c>
      <c r="L1724" s="8">
        <f t="shared" si="832"/>
        <v>1.0014937900000001</v>
      </c>
      <c r="M1724" s="121">
        <f t="shared" si="846"/>
        <v>1.0043006699999999</v>
      </c>
      <c r="N1724" s="121">
        <f t="shared" si="840"/>
        <v>1.3812637538484458</v>
      </c>
      <c r="O1724" s="114">
        <f t="shared" si="842"/>
        <v>1.38332707</v>
      </c>
      <c r="P1724" s="114">
        <f t="shared" si="824"/>
        <v>170.35736648</v>
      </c>
      <c r="Q1724" s="11">
        <f t="shared" si="837"/>
        <v>0</v>
      </c>
      <c r="R1724" s="30">
        <f t="shared" si="833"/>
        <v>0</v>
      </c>
      <c r="S1724" s="8">
        <f t="shared" si="825"/>
        <v>0</v>
      </c>
      <c r="T1724" s="123">
        <f t="shared" si="834"/>
        <v>8.5599999999999996E-2</v>
      </c>
      <c r="U1724" s="122">
        <f t="shared" si="841"/>
        <v>8</v>
      </c>
      <c r="V1724" s="122">
        <v>252</v>
      </c>
      <c r="W1724" s="121">
        <f t="shared" si="826"/>
        <v>1.002610794</v>
      </c>
      <c r="X1724" s="114">
        <f t="shared" si="827"/>
        <v>0.44476799</v>
      </c>
      <c r="Y1724" s="114">
        <f t="shared" si="828"/>
        <v>0</v>
      </c>
      <c r="Z1724" s="126" t="str">
        <f t="shared" si="838"/>
        <v>A+J=</v>
      </c>
      <c r="AA1724" s="119">
        <f t="shared" si="839"/>
        <v>45922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>
        <f t="shared" si="829"/>
        <v>45901</v>
      </c>
      <c r="B1725" s="114">
        <f t="shared" si="821"/>
        <v>170.80213447</v>
      </c>
      <c r="C1725" s="114">
        <f t="shared" si="835"/>
        <v>123.15046107000001</v>
      </c>
      <c r="D1725" s="115">
        <f t="shared" si="830"/>
        <v>7245.38</v>
      </c>
      <c r="E1725" s="116">
        <f t="shared" si="843"/>
        <v>7276.54</v>
      </c>
      <c r="F1725" s="117">
        <f t="shared" si="844"/>
        <v>45858</v>
      </c>
      <c r="G1725" s="118">
        <f t="shared" si="822"/>
        <v>4.3006716003852752E-3</v>
      </c>
      <c r="H1725" s="119">
        <f t="shared" si="836"/>
        <v>45922</v>
      </c>
      <c r="I1725" s="119">
        <f t="shared" si="823"/>
        <v>45922</v>
      </c>
      <c r="J1725" s="120">
        <f t="shared" si="831"/>
        <v>23</v>
      </c>
      <c r="K1725" s="120">
        <f t="shared" si="845"/>
        <v>8</v>
      </c>
      <c r="L1725" s="8">
        <f t="shared" si="832"/>
        <v>1.0014937900000001</v>
      </c>
      <c r="M1725" s="121">
        <f t="shared" si="846"/>
        <v>1.0043006699999999</v>
      </c>
      <c r="N1725" s="121">
        <f t="shared" si="840"/>
        <v>1.3812637538484458</v>
      </c>
      <c r="O1725" s="114">
        <f t="shared" si="842"/>
        <v>1.38332707</v>
      </c>
      <c r="P1725" s="114">
        <f t="shared" si="824"/>
        <v>170.35736648</v>
      </c>
      <c r="Q1725" s="11">
        <f t="shared" si="837"/>
        <v>0</v>
      </c>
      <c r="R1725" s="30">
        <f t="shared" si="833"/>
        <v>0</v>
      </c>
      <c r="S1725" s="8">
        <f t="shared" si="825"/>
        <v>0</v>
      </c>
      <c r="T1725" s="123">
        <f t="shared" si="834"/>
        <v>8.5599999999999996E-2</v>
      </c>
      <c r="U1725" s="122">
        <f t="shared" si="841"/>
        <v>8</v>
      </c>
      <c r="V1725" s="122">
        <v>252</v>
      </c>
      <c r="W1725" s="121">
        <f t="shared" si="826"/>
        <v>1.002610794</v>
      </c>
      <c r="X1725" s="114">
        <f t="shared" si="827"/>
        <v>0.44476799</v>
      </c>
      <c r="Y1725" s="114">
        <f t="shared" si="828"/>
        <v>0</v>
      </c>
      <c r="Z1725" s="126" t="str">
        <f t="shared" si="838"/>
        <v>A+J=</v>
      </c>
      <c r="AA1725" s="119">
        <f t="shared" si="839"/>
        <v>45922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>
        <f t="shared" si="829"/>
        <v>45902</v>
      </c>
      <c r="B1726" s="114">
        <f t="shared" si="821"/>
        <v>170.88969423</v>
      </c>
      <c r="C1726" s="114">
        <f t="shared" si="835"/>
        <v>123.15046107000001</v>
      </c>
      <c r="D1726" s="115">
        <f t="shared" si="830"/>
        <v>7245.38</v>
      </c>
      <c r="E1726" s="116">
        <f t="shared" si="843"/>
        <v>7276.54</v>
      </c>
      <c r="F1726" s="117">
        <f t="shared" si="844"/>
        <v>45858</v>
      </c>
      <c r="G1726" s="118">
        <f t="shared" si="822"/>
        <v>4.3006716003852752E-3</v>
      </c>
      <c r="H1726" s="119">
        <f t="shared" si="836"/>
        <v>45922</v>
      </c>
      <c r="I1726" s="119">
        <f t="shared" si="823"/>
        <v>45922</v>
      </c>
      <c r="J1726" s="120">
        <f t="shared" si="831"/>
        <v>23</v>
      </c>
      <c r="K1726" s="120">
        <f t="shared" si="845"/>
        <v>9</v>
      </c>
      <c r="L1726" s="8">
        <f t="shared" si="832"/>
        <v>1.0016806700000001</v>
      </c>
      <c r="M1726" s="121">
        <f t="shared" si="846"/>
        <v>1.0043006699999999</v>
      </c>
      <c r="N1726" s="121">
        <f t="shared" si="840"/>
        <v>1.3812637538484458</v>
      </c>
      <c r="O1726" s="114">
        <f t="shared" si="842"/>
        <v>1.3835852</v>
      </c>
      <c r="P1726" s="114">
        <f t="shared" si="824"/>
        <v>170.3891553</v>
      </c>
      <c r="Q1726" s="11">
        <f t="shared" si="837"/>
        <v>0</v>
      </c>
      <c r="R1726" s="30">
        <f t="shared" si="833"/>
        <v>0</v>
      </c>
      <c r="S1726" s="8">
        <f t="shared" si="825"/>
        <v>0</v>
      </c>
      <c r="T1726" s="123">
        <f t="shared" si="834"/>
        <v>8.5599999999999996E-2</v>
      </c>
      <c r="U1726" s="122">
        <f t="shared" si="841"/>
        <v>9</v>
      </c>
      <c r="V1726" s="122">
        <v>252</v>
      </c>
      <c r="W1726" s="121">
        <f t="shared" si="826"/>
        <v>1.0029376219999999</v>
      </c>
      <c r="X1726" s="114">
        <f t="shared" si="827"/>
        <v>0.50053893000000005</v>
      </c>
      <c r="Y1726" s="114">
        <f t="shared" si="828"/>
        <v>0</v>
      </c>
      <c r="Z1726" s="126" t="str">
        <f t="shared" si="838"/>
        <v>A+J=</v>
      </c>
      <c r="AA1726" s="119">
        <f t="shared" si="839"/>
        <v>45922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>
        <f t="shared" si="829"/>
        <v>45903</v>
      </c>
      <c r="B1727" s="114">
        <f t="shared" si="821"/>
        <v>170.97729778999999</v>
      </c>
      <c r="C1727" s="114">
        <f t="shared" si="835"/>
        <v>123.15046107000001</v>
      </c>
      <c r="D1727" s="115">
        <f t="shared" si="830"/>
        <v>7245.38</v>
      </c>
      <c r="E1727" s="116">
        <f t="shared" si="843"/>
        <v>7276.54</v>
      </c>
      <c r="F1727" s="117">
        <f t="shared" si="844"/>
        <v>45858</v>
      </c>
      <c r="G1727" s="118">
        <f t="shared" si="822"/>
        <v>4.3006716003852752E-3</v>
      </c>
      <c r="H1727" s="119">
        <f t="shared" si="836"/>
        <v>45922</v>
      </c>
      <c r="I1727" s="119">
        <f t="shared" si="823"/>
        <v>45922</v>
      </c>
      <c r="J1727" s="120">
        <f t="shared" si="831"/>
        <v>23</v>
      </c>
      <c r="K1727" s="120">
        <f t="shared" si="845"/>
        <v>10</v>
      </c>
      <c r="L1727" s="8">
        <f t="shared" si="832"/>
        <v>1.0018675800000001</v>
      </c>
      <c r="M1727" s="121">
        <f t="shared" si="846"/>
        <v>1.0043006699999999</v>
      </c>
      <c r="N1727" s="121">
        <f t="shared" si="840"/>
        <v>1.3812637538484458</v>
      </c>
      <c r="O1727" s="114">
        <f t="shared" si="842"/>
        <v>1.3838433699999999</v>
      </c>
      <c r="P1727" s="114">
        <f t="shared" si="824"/>
        <v>170.42094906</v>
      </c>
      <c r="Q1727" s="11">
        <f t="shared" si="837"/>
        <v>0</v>
      </c>
      <c r="R1727" s="30">
        <f t="shared" si="833"/>
        <v>0</v>
      </c>
      <c r="S1727" s="8">
        <f t="shared" si="825"/>
        <v>0</v>
      </c>
      <c r="T1727" s="123">
        <f t="shared" si="834"/>
        <v>8.5599999999999996E-2</v>
      </c>
      <c r="U1727" s="122">
        <f t="shared" si="841"/>
        <v>10</v>
      </c>
      <c r="V1727" s="122">
        <v>252</v>
      </c>
      <c r="W1727" s="121">
        <f t="shared" si="826"/>
        <v>1.003264556</v>
      </c>
      <c r="X1727" s="114">
        <f t="shared" si="827"/>
        <v>0.55634872999999996</v>
      </c>
      <c r="Y1727" s="114">
        <f t="shared" si="828"/>
        <v>0</v>
      </c>
      <c r="Z1727" s="126" t="str">
        <f t="shared" si="838"/>
        <v>A+J=</v>
      </c>
      <c r="AA1727" s="119">
        <f t="shared" si="839"/>
        <v>45922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>
        <f t="shared" si="829"/>
        <v>45904</v>
      </c>
      <c r="B1728" s="114">
        <f t="shared" si="821"/>
        <v>171.06494918999999</v>
      </c>
      <c r="C1728" s="114">
        <f t="shared" si="835"/>
        <v>123.15046107000001</v>
      </c>
      <c r="D1728" s="115">
        <f t="shared" si="830"/>
        <v>7245.38</v>
      </c>
      <c r="E1728" s="116">
        <f t="shared" si="843"/>
        <v>7276.54</v>
      </c>
      <c r="F1728" s="117">
        <f t="shared" si="844"/>
        <v>45858</v>
      </c>
      <c r="G1728" s="118">
        <f t="shared" si="822"/>
        <v>4.3006716003852752E-3</v>
      </c>
      <c r="H1728" s="119">
        <f t="shared" si="836"/>
        <v>45922</v>
      </c>
      <c r="I1728" s="119">
        <f t="shared" si="823"/>
        <v>45922</v>
      </c>
      <c r="J1728" s="120">
        <f t="shared" si="831"/>
        <v>23</v>
      </c>
      <c r="K1728" s="120">
        <f t="shared" si="845"/>
        <v>11</v>
      </c>
      <c r="L1728" s="8">
        <f t="shared" si="832"/>
        <v>1.00205454</v>
      </c>
      <c r="M1728" s="121">
        <f t="shared" si="846"/>
        <v>1.0043006699999999</v>
      </c>
      <c r="N1728" s="121">
        <f t="shared" si="840"/>
        <v>1.3812637538484458</v>
      </c>
      <c r="O1728" s="114">
        <f t="shared" si="842"/>
        <v>1.3841016100000001</v>
      </c>
      <c r="P1728" s="114">
        <f t="shared" si="824"/>
        <v>170.45275143000001</v>
      </c>
      <c r="Q1728" s="11">
        <f t="shared" si="837"/>
        <v>0</v>
      </c>
      <c r="R1728" s="30">
        <f t="shared" si="833"/>
        <v>0</v>
      </c>
      <c r="S1728" s="8">
        <f t="shared" si="825"/>
        <v>0</v>
      </c>
      <c r="T1728" s="123">
        <f t="shared" si="834"/>
        <v>8.5599999999999996E-2</v>
      </c>
      <c r="U1728" s="122">
        <f t="shared" si="841"/>
        <v>11</v>
      </c>
      <c r="V1728" s="122">
        <v>252</v>
      </c>
      <c r="W1728" s="121">
        <f t="shared" si="826"/>
        <v>1.0035915980000001</v>
      </c>
      <c r="X1728" s="114">
        <f t="shared" si="827"/>
        <v>0.61219776000000004</v>
      </c>
      <c r="Y1728" s="114">
        <f t="shared" si="828"/>
        <v>0</v>
      </c>
      <c r="Z1728" s="126" t="str">
        <f t="shared" si="838"/>
        <v>A+J=</v>
      </c>
      <c r="AA1728" s="119">
        <f t="shared" si="839"/>
        <v>45922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>
        <f t="shared" si="829"/>
        <v>45905</v>
      </c>
      <c r="B1729" s="114">
        <f t="shared" si="821"/>
        <v>171.15264299999998</v>
      </c>
      <c r="C1729" s="114">
        <f t="shared" si="835"/>
        <v>123.15046107000001</v>
      </c>
      <c r="D1729" s="115">
        <f t="shared" si="830"/>
        <v>7245.38</v>
      </c>
      <c r="E1729" s="116">
        <f t="shared" si="843"/>
        <v>7276.54</v>
      </c>
      <c r="F1729" s="117">
        <f t="shared" si="844"/>
        <v>45858</v>
      </c>
      <c r="G1729" s="118">
        <f t="shared" si="822"/>
        <v>4.3006716003852752E-3</v>
      </c>
      <c r="H1729" s="119">
        <f t="shared" si="836"/>
        <v>45922</v>
      </c>
      <c r="I1729" s="119">
        <f t="shared" si="823"/>
        <v>45922</v>
      </c>
      <c r="J1729" s="120">
        <f t="shared" si="831"/>
        <v>23</v>
      </c>
      <c r="K1729" s="120">
        <f t="shared" si="845"/>
        <v>12</v>
      </c>
      <c r="L1729" s="8">
        <f t="shared" si="832"/>
        <v>1.0022415200000001</v>
      </c>
      <c r="M1729" s="121">
        <f t="shared" si="846"/>
        <v>1.0043006699999999</v>
      </c>
      <c r="N1729" s="121">
        <f t="shared" si="840"/>
        <v>1.3812637538484458</v>
      </c>
      <c r="O1729" s="114">
        <f t="shared" si="842"/>
        <v>1.3843598800000001</v>
      </c>
      <c r="P1729" s="114">
        <f t="shared" si="824"/>
        <v>170.48455749999999</v>
      </c>
      <c r="Q1729" s="11">
        <f t="shared" si="837"/>
        <v>0</v>
      </c>
      <c r="R1729" s="30">
        <f t="shared" si="833"/>
        <v>0</v>
      </c>
      <c r="S1729" s="8">
        <f t="shared" si="825"/>
        <v>0</v>
      </c>
      <c r="T1729" s="123">
        <f t="shared" si="834"/>
        <v>8.5599999999999996E-2</v>
      </c>
      <c r="U1729" s="122">
        <f t="shared" si="841"/>
        <v>12</v>
      </c>
      <c r="V1729" s="122">
        <v>252</v>
      </c>
      <c r="W1729" s="121">
        <f t="shared" si="826"/>
        <v>1.003918745</v>
      </c>
      <c r="X1729" s="114">
        <f t="shared" si="827"/>
        <v>0.6680855</v>
      </c>
      <c r="Y1729" s="114">
        <f t="shared" si="828"/>
        <v>0</v>
      </c>
      <c r="Z1729" s="126" t="str">
        <f t="shared" si="838"/>
        <v>A+J=</v>
      </c>
      <c r="AA1729" s="119">
        <f t="shared" si="839"/>
        <v>45922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>
        <f t="shared" si="829"/>
        <v>45906</v>
      </c>
      <c r="B1730" s="114">
        <f t="shared" si="821"/>
        <v>171.24038222999999</v>
      </c>
      <c r="C1730" s="114">
        <f t="shared" si="835"/>
        <v>123.15046107000001</v>
      </c>
      <c r="D1730" s="115">
        <f t="shared" si="830"/>
        <v>7245.38</v>
      </c>
      <c r="E1730" s="116">
        <f t="shared" si="843"/>
        <v>7276.54</v>
      </c>
      <c r="F1730" s="117">
        <f t="shared" si="844"/>
        <v>45858</v>
      </c>
      <c r="G1730" s="118">
        <f t="shared" si="822"/>
        <v>4.3006716003852752E-3</v>
      </c>
      <c r="H1730" s="119">
        <f t="shared" si="836"/>
        <v>45922</v>
      </c>
      <c r="I1730" s="119">
        <f t="shared" si="823"/>
        <v>45922</v>
      </c>
      <c r="J1730" s="120">
        <f t="shared" si="831"/>
        <v>23</v>
      </c>
      <c r="K1730" s="120">
        <f t="shared" si="845"/>
        <v>13</v>
      </c>
      <c r="L1730" s="8">
        <f t="shared" si="832"/>
        <v>1.0024285399999999</v>
      </c>
      <c r="M1730" s="121">
        <f t="shared" si="846"/>
        <v>1.0043006699999999</v>
      </c>
      <c r="N1730" s="121">
        <f t="shared" si="840"/>
        <v>1.3812637538484458</v>
      </c>
      <c r="O1730" s="114">
        <f t="shared" si="842"/>
        <v>1.3846182</v>
      </c>
      <c r="P1730" s="114">
        <f t="shared" si="824"/>
        <v>170.51636973000001</v>
      </c>
      <c r="Q1730" s="11">
        <f t="shared" si="837"/>
        <v>0</v>
      </c>
      <c r="R1730" s="30">
        <f t="shared" si="833"/>
        <v>0</v>
      </c>
      <c r="S1730" s="8">
        <f t="shared" si="825"/>
        <v>0</v>
      </c>
      <c r="T1730" s="123">
        <f t="shared" si="834"/>
        <v>8.5599999999999996E-2</v>
      </c>
      <c r="U1730" s="122">
        <f t="shared" si="841"/>
        <v>13</v>
      </c>
      <c r="V1730" s="122">
        <v>252</v>
      </c>
      <c r="W1730" s="121">
        <f t="shared" si="826"/>
        <v>1.004246</v>
      </c>
      <c r="X1730" s="114">
        <f t="shared" si="827"/>
        <v>0.72401249999999995</v>
      </c>
      <c r="Y1730" s="114">
        <f t="shared" si="828"/>
        <v>0</v>
      </c>
      <c r="Z1730" s="126" t="str">
        <f t="shared" si="838"/>
        <v>A+J=</v>
      </c>
      <c r="AA1730" s="119">
        <f t="shared" si="839"/>
        <v>45922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>
        <f t="shared" si="829"/>
        <v>45907</v>
      </c>
      <c r="B1731" s="114">
        <f t="shared" si="821"/>
        <v>171.24038222999999</v>
      </c>
      <c r="C1731" s="114">
        <f t="shared" si="835"/>
        <v>123.15046107000001</v>
      </c>
      <c r="D1731" s="115">
        <f t="shared" si="830"/>
        <v>7245.38</v>
      </c>
      <c r="E1731" s="116">
        <f t="shared" si="843"/>
        <v>7276.54</v>
      </c>
      <c r="F1731" s="117">
        <f t="shared" si="844"/>
        <v>45858</v>
      </c>
      <c r="G1731" s="118">
        <f t="shared" si="822"/>
        <v>4.3006716003852752E-3</v>
      </c>
      <c r="H1731" s="119">
        <f t="shared" si="836"/>
        <v>45922</v>
      </c>
      <c r="I1731" s="119">
        <f t="shared" si="823"/>
        <v>45922</v>
      </c>
      <c r="J1731" s="120">
        <f t="shared" si="831"/>
        <v>23</v>
      </c>
      <c r="K1731" s="120">
        <f t="shared" si="845"/>
        <v>13</v>
      </c>
      <c r="L1731" s="8">
        <f t="shared" si="832"/>
        <v>1.0024285399999999</v>
      </c>
      <c r="M1731" s="121">
        <f t="shared" si="846"/>
        <v>1.0043006699999999</v>
      </c>
      <c r="N1731" s="121">
        <f t="shared" si="840"/>
        <v>1.3812637538484458</v>
      </c>
      <c r="O1731" s="114">
        <f t="shared" si="842"/>
        <v>1.3846182</v>
      </c>
      <c r="P1731" s="114">
        <f t="shared" si="824"/>
        <v>170.51636973000001</v>
      </c>
      <c r="Q1731" s="11">
        <f t="shared" si="837"/>
        <v>0</v>
      </c>
      <c r="R1731" s="30">
        <f t="shared" si="833"/>
        <v>0</v>
      </c>
      <c r="S1731" s="8">
        <f t="shared" si="825"/>
        <v>0</v>
      </c>
      <c r="T1731" s="123">
        <f t="shared" si="834"/>
        <v>8.5599999999999996E-2</v>
      </c>
      <c r="U1731" s="122">
        <f t="shared" si="841"/>
        <v>13</v>
      </c>
      <c r="V1731" s="122">
        <v>252</v>
      </c>
      <c r="W1731" s="121">
        <f t="shared" si="826"/>
        <v>1.004246</v>
      </c>
      <c r="X1731" s="114">
        <f t="shared" si="827"/>
        <v>0.72401249999999995</v>
      </c>
      <c r="Y1731" s="114">
        <f t="shared" si="828"/>
        <v>0</v>
      </c>
      <c r="Z1731" s="126" t="str">
        <f t="shared" si="838"/>
        <v>A+J=</v>
      </c>
      <c r="AA1731" s="119">
        <f t="shared" si="839"/>
        <v>45922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>
        <f t="shared" si="829"/>
        <v>45908</v>
      </c>
      <c r="B1732" s="114">
        <f t="shared" si="821"/>
        <v>171.24038222999999</v>
      </c>
      <c r="C1732" s="114">
        <f t="shared" si="835"/>
        <v>123.15046107000001</v>
      </c>
      <c r="D1732" s="115">
        <f t="shared" si="830"/>
        <v>7245.38</v>
      </c>
      <c r="E1732" s="116">
        <f t="shared" si="843"/>
        <v>7276.54</v>
      </c>
      <c r="F1732" s="117">
        <f t="shared" si="844"/>
        <v>45858</v>
      </c>
      <c r="G1732" s="118">
        <f t="shared" si="822"/>
        <v>4.3006716003852752E-3</v>
      </c>
      <c r="H1732" s="119">
        <f t="shared" si="836"/>
        <v>45922</v>
      </c>
      <c r="I1732" s="119">
        <f t="shared" si="823"/>
        <v>45922</v>
      </c>
      <c r="J1732" s="120">
        <f t="shared" si="831"/>
        <v>23</v>
      </c>
      <c r="K1732" s="120">
        <f t="shared" si="845"/>
        <v>13</v>
      </c>
      <c r="L1732" s="8">
        <f t="shared" si="832"/>
        <v>1.0024285399999999</v>
      </c>
      <c r="M1732" s="121">
        <f t="shared" si="846"/>
        <v>1.0043006699999999</v>
      </c>
      <c r="N1732" s="121">
        <f t="shared" si="840"/>
        <v>1.3812637538484458</v>
      </c>
      <c r="O1732" s="114">
        <f t="shared" si="842"/>
        <v>1.3846182</v>
      </c>
      <c r="P1732" s="114">
        <f t="shared" si="824"/>
        <v>170.51636973000001</v>
      </c>
      <c r="Q1732" s="11">
        <f t="shared" si="837"/>
        <v>0</v>
      </c>
      <c r="R1732" s="30">
        <f t="shared" si="833"/>
        <v>0</v>
      </c>
      <c r="S1732" s="8">
        <f t="shared" si="825"/>
        <v>0</v>
      </c>
      <c r="T1732" s="123">
        <f t="shared" si="834"/>
        <v>8.5599999999999996E-2</v>
      </c>
      <c r="U1732" s="122">
        <f t="shared" si="841"/>
        <v>13</v>
      </c>
      <c r="V1732" s="122">
        <v>252</v>
      </c>
      <c r="W1732" s="121">
        <f t="shared" si="826"/>
        <v>1.004246</v>
      </c>
      <c r="X1732" s="114">
        <f t="shared" si="827"/>
        <v>0.72401249999999995</v>
      </c>
      <c r="Y1732" s="114">
        <f t="shared" si="828"/>
        <v>0</v>
      </c>
      <c r="Z1732" s="126" t="str">
        <f t="shared" si="838"/>
        <v>A+J=</v>
      </c>
      <c r="AA1732" s="119">
        <f t="shared" si="839"/>
        <v>45922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>
        <f t="shared" si="829"/>
        <v>45909</v>
      </c>
      <c r="B1733" s="114">
        <f t="shared" si="821"/>
        <v>171.32816778</v>
      </c>
      <c r="C1733" s="114">
        <f t="shared" si="835"/>
        <v>123.15046107000001</v>
      </c>
      <c r="D1733" s="115">
        <f t="shared" si="830"/>
        <v>7245.38</v>
      </c>
      <c r="E1733" s="116">
        <f t="shared" si="843"/>
        <v>7276.54</v>
      </c>
      <c r="F1733" s="117">
        <f t="shared" si="844"/>
        <v>45858</v>
      </c>
      <c r="G1733" s="118">
        <f t="shared" si="822"/>
        <v>4.3006716003852752E-3</v>
      </c>
      <c r="H1733" s="119">
        <f t="shared" si="836"/>
        <v>45922</v>
      </c>
      <c r="I1733" s="119">
        <f t="shared" si="823"/>
        <v>45922</v>
      </c>
      <c r="J1733" s="120">
        <f t="shared" si="831"/>
        <v>23</v>
      </c>
      <c r="K1733" s="120">
        <f t="shared" si="845"/>
        <v>14</v>
      </c>
      <c r="L1733" s="8">
        <f t="shared" si="832"/>
        <v>1.0026155999999999</v>
      </c>
      <c r="M1733" s="121">
        <f t="shared" si="846"/>
        <v>1.0043006699999999</v>
      </c>
      <c r="N1733" s="121">
        <f t="shared" si="840"/>
        <v>1.3812637538484458</v>
      </c>
      <c r="O1733" s="114">
        <f t="shared" si="842"/>
        <v>1.38487658</v>
      </c>
      <c r="P1733" s="114">
        <f t="shared" si="824"/>
        <v>170.54818935</v>
      </c>
      <c r="Q1733" s="11">
        <f t="shared" si="837"/>
        <v>0</v>
      </c>
      <c r="R1733" s="30">
        <f t="shared" si="833"/>
        <v>0</v>
      </c>
      <c r="S1733" s="8">
        <f t="shared" si="825"/>
        <v>0</v>
      </c>
      <c r="T1733" s="123">
        <f t="shared" si="834"/>
        <v>8.5599999999999996E-2</v>
      </c>
      <c r="U1733" s="122">
        <f t="shared" si="841"/>
        <v>14</v>
      </c>
      <c r="V1733" s="122">
        <v>252</v>
      </c>
      <c r="W1733" s="121">
        <f t="shared" si="826"/>
        <v>1.0045733610000001</v>
      </c>
      <c r="X1733" s="114">
        <f t="shared" si="827"/>
        <v>0.77997843</v>
      </c>
      <c r="Y1733" s="114">
        <f t="shared" si="828"/>
        <v>0</v>
      </c>
      <c r="Z1733" s="126" t="str">
        <f t="shared" si="838"/>
        <v>A+J=</v>
      </c>
      <c r="AA1733" s="119">
        <f t="shared" si="839"/>
        <v>45922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>
        <f t="shared" si="829"/>
        <v>45910</v>
      </c>
      <c r="B1734" s="114">
        <f t="shared" si="821"/>
        <v>171.41599736000001</v>
      </c>
      <c r="C1734" s="114">
        <f t="shared" si="835"/>
        <v>123.15046107000001</v>
      </c>
      <c r="D1734" s="115">
        <f t="shared" si="830"/>
        <v>7245.38</v>
      </c>
      <c r="E1734" s="116">
        <f t="shared" si="843"/>
        <v>7276.54</v>
      </c>
      <c r="F1734" s="117">
        <f t="shared" si="844"/>
        <v>45858</v>
      </c>
      <c r="G1734" s="118">
        <f t="shared" si="822"/>
        <v>4.3006716003852752E-3</v>
      </c>
      <c r="H1734" s="119">
        <f t="shared" si="836"/>
        <v>45922</v>
      </c>
      <c r="I1734" s="119">
        <f t="shared" si="823"/>
        <v>45922</v>
      </c>
      <c r="J1734" s="120">
        <f t="shared" si="831"/>
        <v>23</v>
      </c>
      <c r="K1734" s="120">
        <f t="shared" si="845"/>
        <v>15</v>
      </c>
      <c r="L1734" s="8">
        <f t="shared" si="832"/>
        <v>1.00280269</v>
      </c>
      <c r="M1734" s="121">
        <f t="shared" si="846"/>
        <v>1.0043006699999999</v>
      </c>
      <c r="N1734" s="121">
        <f t="shared" si="840"/>
        <v>1.3812637538484458</v>
      </c>
      <c r="O1734" s="114">
        <f t="shared" si="842"/>
        <v>1.385135</v>
      </c>
      <c r="P1734" s="114">
        <f t="shared" si="824"/>
        <v>170.58001389</v>
      </c>
      <c r="Q1734" s="11">
        <f t="shared" si="837"/>
        <v>0</v>
      </c>
      <c r="R1734" s="30">
        <f t="shared" si="833"/>
        <v>0</v>
      </c>
      <c r="S1734" s="8">
        <f t="shared" si="825"/>
        <v>0</v>
      </c>
      <c r="T1734" s="123">
        <f t="shared" si="834"/>
        <v>8.5599999999999996E-2</v>
      </c>
      <c r="U1734" s="122">
        <f t="shared" si="841"/>
        <v>15</v>
      </c>
      <c r="V1734" s="122">
        <v>252</v>
      </c>
      <c r="W1734" s="121">
        <f t="shared" si="826"/>
        <v>1.0049008290000001</v>
      </c>
      <c r="X1734" s="114">
        <f t="shared" si="827"/>
        <v>0.83598346999999995</v>
      </c>
      <c r="Y1734" s="114">
        <f t="shared" si="828"/>
        <v>0</v>
      </c>
      <c r="Z1734" s="126" t="str">
        <f t="shared" si="838"/>
        <v>A+J=</v>
      </c>
      <c r="AA1734" s="119">
        <f t="shared" si="839"/>
        <v>45922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>
        <f t="shared" si="829"/>
        <v>45911</v>
      </c>
      <c r="B1735" s="114">
        <f t="shared" si="821"/>
        <v>171.50387207</v>
      </c>
      <c r="C1735" s="114">
        <f t="shared" si="835"/>
        <v>123.15046107000001</v>
      </c>
      <c r="D1735" s="115">
        <f t="shared" si="830"/>
        <v>7245.38</v>
      </c>
      <c r="E1735" s="116">
        <f t="shared" si="843"/>
        <v>7276.54</v>
      </c>
      <c r="F1735" s="117">
        <f t="shared" si="844"/>
        <v>45858</v>
      </c>
      <c r="G1735" s="118">
        <f t="shared" si="822"/>
        <v>4.3006716003852752E-3</v>
      </c>
      <c r="H1735" s="119">
        <f t="shared" si="836"/>
        <v>45922</v>
      </c>
      <c r="I1735" s="119">
        <f t="shared" si="823"/>
        <v>45922</v>
      </c>
      <c r="J1735" s="120">
        <f t="shared" si="831"/>
        <v>23</v>
      </c>
      <c r="K1735" s="120">
        <f t="shared" si="845"/>
        <v>16</v>
      </c>
      <c r="L1735" s="8">
        <f t="shared" si="832"/>
        <v>1.0029898100000001</v>
      </c>
      <c r="M1735" s="121">
        <f t="shared" si="846"/>
        <v>1.0043006699999999</v>
      </c>
      <c r="N1735" s="121">
        <f t="shared" si="840"/>
        <v>1.3812637538484458</v>
      </c>
      <c r="O1735" s="114">
        <f t="shared" si="842"/>
        <v>1.3853934699999999</v>
      </c>
      <c r="P1735" s="114">
        <f t="shared" si="824"/>
        <v>170.61184459</v>
      </c>
      <c r="Q1735" s="11">
        <f t="shared" si="837"/>
        <v>0</v>
      </c>
      <c r="R1735" s="30">
        <f t="shared" si="833"/>
        <v>0</v>
      </c>
      <c r="S1735" s="8">
        <f t="shared" si="825"/>
        <v>0</v>
      </c>
      <c r="T1735" s="123">
        <f t="shared" si="834"/>
        <v>8.5599999999999996E-2</v>
      </c>
      <c r="U1735" s="122">
        <f t="shared" si="841"/>
        <v>16</v>
      </c>
      <c r="V1735" s="122">
        <v>252</v>
      </c>
      <c r="W1735" s="121">
        <f t="shared" si="826"/>
        <v>1.005228403</v>
      </c>
      <c r="X1735" s="114">
        <f t="shared" si="827"/>
        <v>0.89202747999999998</v>
      </c>
      <c r="Y1735" s="114">
        <f t="shared" si="828"/>
        <v>0</v>
      </c>
      <c r="Z1735" s="126" t="str">
        <f t="shared" si="838"/>
        <v>A+J=</v>
      </c>
      <c r="AA1735" s="119">
        <f t="shared" si="839"/>
        <v>45922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>
        <f t="shared" si="829"/>
        <v>45912</v>
      </c>
      <c r="B1736" s="114">
        <f t="shared" si="821"/>
        <v>171.591791</v>
      </c>
      <c r="C1736" s="114">
        <f t="shared" si="835"/>
        <v>123.15046107000001</v>
      </c>
      <c r="D1736" s="115">
        <f t="shared" si="830"/>
        <v>7245.38</v>
      </c>
      <c r="E1736" s="116">
        <f t="shared" si="843"/>
        <v>7276.54</v>
      </c>
      <c r="F1736" s="117">
        <f t="shared" si="844"/>
        <v>45858</v>
      </c>
      <c r="G1736" s="118">
        <f t="shared" si="822"/>
        <v>4.3006716003852752E-3</v>
      </c>
      <c r="H1736" s="119">
        <f t="shared" si="836"/>
        <v>45922</v>
      </c>
      <c r="I1736" s="119">
        <f t="shared" si="823"/>
        <v>45922</v>
      </c>
      <c r="J1736" s="120">
        <f t="shared" si="831"/>
        <v>23</v>
      </c>
      <c r="K1736" s="120">
        <f t="shared" si="845"/>
        <v>17</v>
      </c>
      <c r="L1736" s="8">
        <f t="shared" si="832"/>
        <v>1.0031769699999999</v>
      </c>
      <c r="M1736" s="121">
        <f t="shared" si="846"/>
        <v>1.0043006699999999</v>
      </c>
      <c r="N1736" s="121">
        <f t="shared" si="840"/>
        <v>1.3812637538484458</v>
      </c>
      <c r="O1736" s="114">
        <f t="shared" si="842"/>
        <v>1.38565198</v>
      </c>
      <c r="P1736" s="114">
        <f t="shared" si="824"/>
        <v>170.64368021000001</v>
      </c>
      <c r="Q1736" s="11">
        <f t="shared" si="837"/>
        <v>0</v>
      </c>
      <c r="R1736" s="30">
        <f t="shared" si="833"/>
        <v>0</v>
      </c>
      <c r="S1736" s="8">
        <f t="shared" si="825"/>
        <v>0</v>
      </c>
      <c r="T1736" s="123">
        <f t="shared" si="834"/>
        <v>8.5599999999999996E-2</v>
      </c>
      <c r="U1736" s="122">
        <f t="shared" si="841"/>
        <v>17</v>
      </c>
      <c r="V1736" s="122">
        <v>252</v>
      </c>
      <c r="W1736" s="121">
        <f t="shared" si="826"/>
        <v>1.005556085</v>
      </c>
      <c r="X1736" s="114">
        <f t="shared" si="827"/>
        <v>0.94811078999999998</v>
      </c>
      <c r="Y1736" s="114">
        <f t="shared" si="828"/>
        <v>0</v>
      </c>
      <c r="Z1736" s="126" t="str">
        <f t="shared" si="838"/>
        <v>A+J=</v>
      </c>
      <c r="AA1736" s="119">
        <f t="shared" si="839"/>
        <v>45922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>
        <f t="shared" si="829"/>
        <v>45913</v>
      </c>
      <c r="B1737" s="114">
        <f t="shared" si="821"/>
        <v>171.67975633</v>
      </c>
      <c r="C1737" s="114">
        <f t="shared" si="835"/>
        <v>123.15046107000001</v>
      </c>
      <c r="D1737" s="115">
        <f t="shared" si="830"/>
        <v>7245.38</v>
      </c>
      <c r="E1737" s="116">
        <f t="shared" si="843"/>
        <v>7276.54</v>
      </c>
      <c r="F1737" s="117">
        <f t="shared" si="844"/>
        <v>45858</v>
      </c>
      <c r="G1737" s="118">
        <f t="shared" si="822"/>
        <v>4.3006716003852752E-3</v>
      </c>
      <c r="H1737" s="119">
        <f t="shared" si="836"/>
        <v>45922</v>
      </c>
      <c r="I1737" s="119">
        <f t="shared" si="823"/>
        <v>45922</v>
      </c>
      <c r="J1737" s="120">
        <f t="shared" si="831"/>
        <v>23</v>
      </c>
      <c r="K1737" s="120">
        <f t="shared" si="845"/>
        <v>18</v>
      </c>
      <c r="L1737" s="8">
        <f t="shared" si="832"/>
        <v>1.00336417</v>
      </c>
      <c r="M1737" s="121">
        <f t="shared" si="846"/>
        <v>1.0043006699999999</v>
      </c>
      <c r="N1737" s="121">
        <f t="shared" si="840"/>
        <v>1.3812637538484458</v>
      </c>
      <c r="O1737" s="114">
        <f t="shared" si="842"/>
        <v>1.38591055</v>
      </c>
      <c r="P1737" s="114">
        <f t="shared" si="824"/>
        <v>170.67552323000001</v>
      </c>
      <c r="Q1737" s="11">
        <f t="shared" si="837"/>
        <v>0</v>
      </c>
      <c r="R1737" s="30">
        <f t="shared" si="833"/>
        <v>0</v>
      </c>
      <c r="S1737" s="8">
        <f t="shared" si="825"/>
        <v>0</v>
      </c>
      <c r="T1737" s="123">
        <f t="shared" si="834"/>
        <v>8.5599999999999996E-2</v>
      </c>
      <c r="U1737" s="122">
        <f t="shared" si="841"/>
        <v>18</v>
      </c>
      <c r="V1737" s="122">
        <v>252</v>
      </c>
      <c r="W1737" s="121">
        <f t="shared" si="826"/>
        <v>1.0058838729999999</v>
      </c>
      <c r="X1737" s="114">
        <f t="shared" si="827"/>
        <v>1.0042331</v>
      </c>
      <c r="Y1737" s="114">
        <f t="shared" si="828"/>
        <v>0</v>
      </c>
      <c r="Z1737" s="126" t="str">
        <f t="shared" si="838"/>
        <v>A+J=</v>
      </c>
      <c r="AA1737" s="119">
        <f t="shared" si="839"/>
        <v>45922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>
        <f t="shared" si="829"/>
        <v>45914</v>
      </c>
      <c r="B1738" s="114">
        <f t="shared" ref="B1738:B1801" si="847">(P1738+X1738)</f>
        <v>171.67975633</v>
      </c>
      <c r="C1738" s="114">
        <f t="shared" si="835"/>
        <v>123.15046107000001</v>
      </c>
      <c r="D1738" s="115">
        <f t="shared" si="830"/>
        <v>7245.38</v>
      </c>
      <c r="E1738" s="116">
        <f t="shared" si="843"/>
        <v>7276.54</v>
      </c>
      <c r="F1738" s="117">
        <f t="shared" si="844"/>
        <v>45858</v>
      </c>
      <c r="G1738" s="118">
        <f t="shared" ref="G1738:G1801" si="848">(E1738/D1738)-1</f>
        <v>4.3006716003852752E-3</v>
      </c>
      <c r="H1738" s="119">
        <f t="shared" si="836"/>
        <v>45922</v>
      </c>
      <c r="I1738" s="119">
        <f t="shared" ref="I1738:I1801" si="849">IF(A1738&gt;I1737,H1738,I1737)</f>
        <v>45922</v>
      </c>
      <c r="J1738" s="120">
        <f t="shared" si="831"/>
        <v>23</v>
      </c>
      <c r="K1738" s="120">
        <f t="shared" si="845"/>
        <v>18</v>
      </c>
      <c r="L1738" s="8">
        <f t="shared" si="832"/>
        <v>1.00336417</v>
      </c>
      <c r="M1738" s="121">
        <f t="shared" si="846"/>
        <v>1.0043006699999999</v>
      </c>
      <c r="N1738" s="121">
        <f t="shared" si="840"/>
        <v>1.3812637538484458</v>
      </c>
      <c r="O1738" s="114">
        <f t="shared" si="842"/>
        <v>1.38591055</v>
      </c>
      <c r="P1738" s="114">
        <f t="shared" ref="P1738:P1801" si="850">TRUNC(C1738*O1738,8)</f>
        <v>170.67552323000001</v>
      </c>
      <c r="Q1738" s="11">
        <f t="shared" si="837"/>
        <v>0</v>
      </c>
      <c r="R1738" s="30">
        <f t="shared" si="833"/>
        <v>0</v>
      </c>
      <c r="S1738" s="8">
        <f t="shared" ref="S1738:S1801" si="851">IF(R1738&gt;0,TRUNC(R1738*P1738,8),0)</f>
        <v>0</v>
      </c>
      <c r="T1738" s="123">
        <f t="shared" si="834"/>
        <v>8.5599999999999996E-2</v>
      </c>
      <c r="U1738" s="122">
        <f t="shared" si="841"/>
        <v>18</v>
      </c>
      <c r="V1738" s="122">
        <v>252</v>
      </c>
      <c r="W1738" s="121">
        <f t="shared" ref="W1738:W1801" si="852">ROUND((1+T1738)^TRUNC((U1738/V1738),9),9)</f>
        <v>1.0058838729999999</v>
      </c>
      <c r="X1738" s="114">
        <f t="shared" ref="X1738:X1801" si="853">TRUNC((P1738*(W1738-1)),8)</f>
        <v>1.0042331</v>
      </c>
      <c r="Y1738" s="114">
        <f t="shared" ref="Y1738:Y1801" si="854">IF(Q1738&gt;0,S1738+X1738,0)</f>
        <v>0</v>
      </c>
      <c r="Z1738" s="126" t="str">
        <f t="shared" si="838"/>
        <v>A+J=</v>
      </c>
      <c r="AA1738" s="119">
        <f t="shared" si="839"/>
        <v>45922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>
        <f t="shared" ref="A1739:A1802" si="855">(A1738+1)</f>
        <v>45915</v>
      </c>
      <c r="B1739" s="114">
        <f t="shared" si="847"/>
        <v>171.67975633</v>
      </c>
      <c r="C1739" s="114">
        <f t="shared" si="835"/>
        <v>123.15046107000001</v>
      </c>
      <c r="D1739" s="115">
        <f t="shared" ref="D1739:D1802" si="856">IF(E1739=E1738,D1738,E1738)</f>
        <v>7245.38</v>
      </c>
      <c r="E1739" s="116">
        <f t="shared" si="843"/>
        <v>7276.54</v>
      </c>
      <c r="F1739" s="117">
        <f t="shared" si="844"/>
        <v>45858</v>
      </c>
      <c r="G1739" s="118">
        <f t="shared" si="848"/>
        <v>4.3006716003852752E-3</v>
      </c>
      <c r="H1739" s="119">
        <f t="shared" si="836"/>
        <v>45922</v>
      </c>
      <c r="I1739" s="119">
        <f t="shared" si="849"/>
        <v>45922</v>
      </c>
      <c r="J1739" s="120">
        <f t="shared" ref="J1739:J1802" si="857">IF(I1739=I1738,J1738,NETWORKDAYS(I1738,I1739,$AD$176:$AD$502)-1)</f>
        <v>23</v>
      </c>
      <c r="K1739" s="120">
        <f t="shared" si="845"/>
        <v>18</v>
      </c>
      <c r="L1739" s="8">
        <f t="shared" ref="L1739:L1802" si="858">IF(E1739&lt;D1739,1,TRUNC((E1739/D1739)^TRUNC((K1739/J1739),9),8))</f>
        <v>1.00336417</v>
      </c>
      <c r="M1739" s="121">
        <f t="shared" si="846"/>
        <v>1.0043006699999999</v>
      </c>
      <c r="N1739" s="121">
        <f t="shared" si="840"/>
        <v>1.3812637538484458</v>
      </c>
      <c r="O1739" s="114">
        <f t="shared" si="842"/>
        <v>1.38591055</v>
      </c>
      <c r="P1739" s="114">
        <f t="shared" si="850"/>
        <v>170.67552323000001</v>
      </c>
      <c r="Q1739" s="11">
        <f t="shared" si="837"/>
        <v>0</v>
      </c>
      <c r="R1739" s="30">
        <f t="shared" ref="R1739:R1802" si="859">IF(Q1739&gt;0,VLOOKUP($A1739,$AD$10:$AI$170,6),0)</f>
        <v>0</v>
      </c>
      <c r="S1739" s="8">
        <f t="shared" si="851"/>
        <v>0</v>
      </c>
      <c r="T1739" s="123">
        <f t="shared" ref="T1739:T1802" si="860">(T1738)</f>
        <v>8.5599999999999996E-2</v>
      </c>
      <c r="U1739" s="122">
        <f t="shared" si="841"/>
        <v>18</v>
      </c>
      <c r="V1739" s="122">
        <v>252</v>
      </c>
      <c r="W1739" s="121">
        <f t="shared" si="852"/>
        <v>1.0058838729999999</v>
      </c>
      <c r="X1739" s="114">
        <f t="shared" si="853"/>
        <v>1.0042331</v>
      </c>
      <c r="Y1739" s="114">
        <f t="shared" si="854"/>
        <v>0</v>
      </c>
      <c r="Z1739" s="126" t="str">
        <f t="shared" si="838"/>
        <v>A+J=</v>
      </c>
      <c r="AA1739" s="119">
        <f t="shared" si="839"/>
        <v>45922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>
        <f t="shared" si="855"/>
        <v>45916</v>
      </c>
      <c r="B1740" s="114">
        <f t="shared" si="847"/>
        <v>171.76776698999998</v>
      </c>
      <c r="C1740" s="114">
        <f t="shared" ref="C1740:C1803" si="861">TRUNC(IF(Q1739&gt;0,VLOOKUP(A1739,$AD$12:$AE$170,2),C1739),8)</f>
        <v>123.15046107000001</v>
      </c>
      <c r="D1740" s="115">
        <f t="shared" si="856"/>
        <v>7245.38</v>
      </c>
      <c r="E1740" s="116">
        <f t="shared" si="843"/>
        <v>7276.54</v>
      </c>
      <c r="F1740" s="117">
        <f t="shared" si="844"/>
        <v>45858</v>
      </c>
      <c r="G1740" s="118">
        <f t="shared" si="848"/>
        <v>4.3006716003852752E-3</v>
      </c>
      <c r="H1740" s="119">
        <f t="shared" ref="H1740:H1803" si="862">IF(DAY(A1740)=H$9,VLOOKUP(A1740,AH$118:AN$450,4),H1739)</f>
        <v>45922</v>
      </c>
      <c r="I1740" s="119">
        <f t="shared" si="849"/>
        <v>45922</v>
      </c>
      <c r="J1740" s="120">
        <f t="shared" si="857"/>
        <v>23</v>
      </c>
      <c r="K1740" s="120">
        <f t="shared" si="845"/>
        <v>19</v>
      </c>
      <c r="L1740" s="8">
        <f t="shared" si="858"/>
        <v>1.0035514000000001</v>
      </c>
      <c r="M1740" s="121">
        <f t="shared" si="846"/>
        <v>1.0043006699999999</v>
      </c>
      <c r="N1740" s="121">
        <f t="shared" si="840"/>
        <v>1.3812637538484458</v>
      </c>
      <c r="O1740" s="114">
        <f t="shared" si="842"/>
        <v>1.3861691700000001</v>
      </c>
      <c r="P1740" s="114">
        <f t="shared" si="850"/>
        <v>170.7073724</v>
      </c>
      <c r="Q1740" s="11">
        <f t="shared" ref="Q1740:Q1803" si="863">IF(VLOOKUP(A1740,AD$10:AK$170,8)=VLOOKUP(A1739,AD$10:AK$170,8),0,VLOOKUP(A1740,AD$10:AK$170,8))</f>
        <v>0</v>
      </c>
      <c r="R1740" s="30">
        <f t="shared" si="859"/>
        <v>0</v>
      </c>
      <c r="S1740" s="8">
        <f t="shared" si="851"/>
        <v>0</v>
      </c>
      <c r="T1740" s="123">
        <f t="shared" si="860"/>
        <v>8.5599999999999996E-2</v>
      </c>
      <c r="U1740" s="122">
        <f t="shared" si="841"/>
        <v>19</v>
      </c>
      <c r="V1740" s="122">
        <v>252</v>
      </c>
      <c r="W1740" s="121">
        <f t="shared" si="852"/>
        <v>1.006211768</v>
      </c>
      <c r="X1740" s="114">
        <f t="shared" si="853"/>
        <v>1.06039459</v>
      </c>
      <c r="Y1740" s="114">
        <f t="shared" si="854"/>
        <v>0</v>
      </c>
      <c r="Z1740" s="126" t="str">
        <f t="shared" ref="Z1740:Z1803" si="864">IF($Q1739&gt;0,VLOOKUP($A1739,$AD$10:$AM$170,9),Z1739)</f>
        <v>A+J=</v>
      </c>
      <c r="AA1740" s="119">
        <f t="shared" ref="AA1740:AA1803" si="865">IF($Q1739&gt;0,VLOOKUP($A1739,$AD$10:$AM$170,10),AA1739)</f>
        <v>45922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>
        <f t="shared" si="855"/>
        <v>45917</v>
      </c>
      <c r="B1741" s="114">
        <f t="shared" si="847"/>
        <v>171.85582052999999</v>
      </c>
      <c r="C1741" s="114">
        <f t="shared" si="861"/>
        <v>123.15046107000001</v>
      </c>
      <c r="D1741" s="115">
        <f t="shared" si="856"/>
        <v>7245.38</v>
      </c>
      <c r="E1741" s="116">
        <f t="shared" si="843"/>
        <v>7276.54</v>
      </c>
      <c r="F1741" s="117">
        <f t="shared" si="844"/>
        <v>45858</v>
      </c>
      <c r="G1741" s="118">
        <f t="shared" si="848"/>
        <v>4.3006716003852752E-3</v>
      </c>
      <c r="H1741" s="119">
        <f t="shared" si="862"/>
        <v>45922</v>
      </c>
      <c r="I1741" s="119">
        <f t="shared" si="849"/>
        <v>45922</v>
      </c>
      <c r="J1741" s="120">
        <f t="shared" si="857"/>
        <v>23</v>
      </c>
      <c r="K1741" s="120">
        <f t="shared" si="845"/>
        <v>20</v>
      </c>
      <c r="L1741" s="8">
        <f t="shared" si="858"/>
        <v>1.00373866</v>
      </c>
      <c r="M1741" s="121">
        <f t="shared" si="846"/>
        <v>1.0043006699999999</v>
      </c>
      <c r="N1741" s="121">
        <f t="shared" si="840"/>
        <v>1.3812637538484458</v>
      </c>
      <c r="O1741" s="114">
        <f t="shared" si="842"/>
        <v>1.38642782</v>
      </c>
      <c r="P1741" s="114">
        <f t="shared" si="850"/>
        <v>170.73922526999999</v>
      </c>
      <c r="Q1741" s="11">
        <f t="shared" si="863"/>
        <v>0</v>
      </c>
      <c r="R1741" s="30">
        <f t="shared" si="859"/>
        <v>0</v>
      </c>
      <c r="S1741" s="8">
        <f t="shared" si="851"/>
        <v>0</v>
      </c>
      <c r="T1741" s="123">
        <f t="shared" si="860"/>
        <v>8.5599999999999996E-2</v>
      </c>
      <c r="U1741" s="122">
        <f t="shared" si="841"/>
        <v>20</v>
      </c>
      <c r="V1741" s="122">
        <v>252</v>
      </c>
      <c r="W1741" s="121">
        <f t="shared" si="852"/>
        <v>1.0065397700000001</v>
      </c>
      <c r="X1741" s="114">
        <f t="shared" si="853"/>
        <v>1.11659526</v>
      </c>
      <c r="Y1741" s="114">
        <f t="shared" si="854"/>
        <v>0</v>
      </c>
      <c r="Z1741" s="126" t="str">
        <f t="shared" si="864"/>
        <v>A+J=</v>
      </c>
      <c r="AA1741" s="119">
        <f t="shared" si="865"/>
        <v>45922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>
        <f t="shared" si="855"/>
        <v>45918</v>
      </c>
      <c r="B1742" s="114">
        <f t="shared" si="847"/>
        <v>171.94392192000001</v>
      </c>
      <c r="C1742" s="114">
        <f t="shared" si="861"/>
        <v>123.15046107000001</v>
      </c>
      <c r="D1742" s="115">
        <f t="shared" si="856"/>
        <v>7245.38</v>
      </c>
      <c r="E1742" s="116">
        <f t="shared" si="843"/>
        <v>7276.54</v>
      </c>
      <c r="F1742" s="117">
        <f t="shared" si="844"/>
        <v>45858</v>
      </c>
      <c r="G1742" s="118">
        <f t="shared" si="848"/>
        <v>4.3006716003852752E-3</v>
      </c>
      <c r="H1742" s="119">
        <f t="shared" si="862"/>
        <v>45922</v>
      </c>
      <c r="I1742" s="119">
        <f t="shared" si="849"/>
        <v>45922</v>
      </c>
      <c r="J1742" s="120">
        <f t="shared" si="857"/>
        <v>23</v>
      </c>
      <c r="K1742" s="120">
        <f t="shared" si="845"/>
        <v>21</v>
      </c>
      <c r="L1742" s="8">
        <f t="shared" si="858"/>
        <v>1.0039259599999999</v>
      </c>
      <c r="M1742" s="121">
        <f t="shared" si="846"/>
        <v>1.0043006699999999</v>
      </c>
      <c r="N1742" s="121">
        <f t="shared" si="840"/>
        <v>1.3812637538484458</v>
      </c>
      <c r="O1742" s="114">
        <f t="shared" si="842"/>
        <v>1.3866865399999999</v>
      </c>
      <c r="P1742" s="114">
        <f t="shared" si="850"/>
        <v>170.77108676</v>
      </c>
      <c r="Q1742" s="11">
        <f t="shared" si="863"/>
        <v>0</v>
      </c>
      <c r="R1742" s="30">
        <f t="shared" si="859"/>
        <v>0</v>
      </c>
      <c r="S1742" s="8">
        <f t="shared" si="851"/>
        <v>0</v>
      </c>
      <c r="T1742" s="123">
        <f t="shared" si="860"/>
        <v>8.5599999999999996E-2</v>
      </c>
      <c r="U1742" s="122">
        <f t="shared" si="841"/>
        <v>21</v>
      </c>
      <c r="V1742" s="122">
        <v>252</v>
      </c>
      <c r="W1742" s="121">
        <f t="shared" si="852"/>
        <v>1.0068678790000001</v>
      </c>
      <c r="X1742" s="114">
        <f t="shared" si="853"/>
        <v>1.17283516</v>
      </c>
      <c r="Y1742" s="114">
        <f t="shared" si="854"/>
        <v>0</v>
      </c>
      <c r="Z1742" s="126" t="str">
        <f t="shared" si="864"/>
        <v>A+J=</v>
      </c>
      <c r="AA1742" s="119">
        <f t="shared" si="865"/>
        <v>45922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>
        <f t="shared" si="855"/>
        <v>45919</v>
      </c>
      <c r="B1743" s="114">
        <f t="shared" si="847"/>
        <v>172.03206743999999</v>
      </c>
      <c r="C1743" s="114">
        <f t="shared" si="861"/>
        <v>123.15046107000001</v>
      </c>
      <c r="D1743" s="115">
        <f t="shared" si="856"/>
        <v>7245.38</v>
      </c>
      <c r="E1743" s="116">
        <f t="shared" si="843"/>
        <v>7276.54</v>
      </c>
      <c r="F1743" s="117">
        <f t="shared" si="844"/>
        <v>45858</v>
      </c>
      <c r="G1743" s="118">
        <f t="shared" si="848"/>
        <v>4.3006716003852752E-3</v>
      </c>
      <c r="H1743" s="119">
        <f t="shared" si="862"/>
        <v>45922</v>
      </c>
      <c r="I1743" s="119">
        <f t="shared" si="849"/>
        <v>45922</v>
      </c>
      <c r="J1743" s="120">
        <f t="shared" si="857"/>
        <v>23</v>
      </c>
      <c r="K1743" s="120">
        <f t="shared" si="845"/>
        <v>22</v>
      </c>
      <c r="L1743" s="8">
        <f t="shared" si="858"/>
        <v>1.0041133</v>
      </c>
      <c r="M1743" s="121">
        <f t="shared" si="846"/>
        <v>1.0043006699999999</v>
      </c>
      <c r="N1743" s="121">
        <f t="shared" si="840"/>
        <v>1.3812637538484458</v>
      </c>
      <c r="O1743" s="114">
        <f t="shared" si="842"/>
        <v>1.3869453</v>
      </c>
      <c r="P1743" s="114">
        <f t="shared" si="850"/>
        <v>170.80295316999999</v>
      </c>
      <c r="Q1743" s="11">
        <f t="shared" si="863"/>
        <v>0</v>
      </c>
      <c r="R1743" s="30">
        <f t="shared" si="859"/>
        <v>0</v>
      </c>
      <c r="S1743" s="8">
        <f t="shared" si="851"/>
        <v>0</v>
      </c>
      <c r="T1743" s="123">
        <f t="shared" si="860"/>
        <v>8.5599999999999996E-2</v>
      </c>
      <c r="U1743" s="122">
        <f t="shared" si="841"/>
        <v>22</v>
      </c>
      <c r="V1743" s="122">
        <v>252</v>
      </c>
      <c r="W1743" s="121">
        <f t="shared" si="852"/>
        <v>1.0071960950000001</v>
      </c>
      <c r="X1743" s="114">
        <f t="shared" si="853"/>
        <v>1.22911427</v>
      </c>
      <c r="Y1743" s="114">
        <f t="shared" si="854"/>
        <v>0</v>
      </c>
      <c r="Z1743" s="126" t="str">
        <f t="shared" si="864"/>
        <v>A+J=</v>
      </c>
      <c r="AA1743" s="119">
        <f t="shared" si="865"/>
        <v>45922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>
        <f t="shared" si="855"/>
        <v>45920</v>
      </c>
      <c r="B1744" s="114">
        <f t="shared" si="847"/>
        <v>172.12025837000002</v>
      </c>
      <c r="C1744" s="114">
        <f t="shared" si="861"/>
        <v>123.15046107000001</v>
      </c>
      <c r="D1744" s="115">
        <f t="shared" si="856"/>
        <v>7245.38</v>
      </c>
      <c r="E1744" s="116">
        <f t="shared" si="843"/>
        <v>7276.54</v>
      </c>
      <c r="F1744" s="117">
        <f t="shared" si="844"/>
        <v>45858</v>
      </c>
      <c r="G1744" s="118">
        <f t="shared" si="848"/>
        <v>4.3006716003852752E-3</v>
      </c>
      <c r="H1744" s="119">
        <f t="shared" si="862"/>
        <v>45950</v>
      </c>
      <c r="I1744" s="119">
        <f t="shared" si="849"/>
        <v>45922</v>
      </c>
      <c r="J1744" s="120">
        <f t="shared" si="857"/>
        <v>23</v>
      </c>
      <c r="K1744" s="120">
        <f t="shared" si="845"/>
        <v>23</v>
      </c>
      <c r="L1744" s="8">
        <f t="shared" si="858"/>
        <v>1.0043006699999999</v>
      </c>
      <c r="M1744" s="121">
        <f t="shared" si="846"/>
        <v>1.0043006699999999</v>
      </c>
      <c r="N1744" s="121">
        <f t="shared" si="840"/>
        <v>1.3812637538484458</v>
      </c>
      <c r="O1744" s="114">
        <f t="shared" si="842"/>
        <v>1.3872041100000001</v>
      </c>
      <c r="P1744" s="114">
        <f t="shared" si="850"/>
        <v>170.83482574000001</v>
      </c>
      <c r="Q1744" s="11">
        <f t="shared" si="863"/>
        <v>0</v>
      </c>
      <c r="R1744" s="30">
        <f t="shared" si="859"/>
        <v>0</v>
      </c>
      <c r="S1744" s="8">
        <f t="shared" si="851"/>
        <v>0</v>
      </c>
      <c r="T1744" s="123">
        <f t="shared" si="860"/>
        <v>8.5599999999999996E-2</v>
      </c>
      <c r="U1744" s="122">
        <f t="shared" si="841"/>
        <v>23</v>
      </c>
      <c r="V1744" s="122">
        <v>252</v>
      </c>
      <c r="W1744" s="121">
        <f t="shared" si="852"/>
        <v>1.007524418</v>
      </c>
      <c r="X1744" s="114">
        <f t="shared" si="853"/>
        <v>1.2854326300000001</v>
      </c>
      <c r="Y1744" s="114">
        <f t="shared" si="854"/>
        <v>0</v>
      </c>
      <c r="Z1744" s="126" t="str">
        <f t="shared" si="864"/>
        <v>A+J=</v>
      </c>
      <c r="AA1744" s="119">
        <f t="shared" si="865"/>
        <v>45922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>
        <f t="shared" si="855"/>
        <v>45921</v>
      </c>
      <c r="B1745" s="114">
        <f t="shared" si="847"/>
        <v>172.12025837000002</v>
      </c>
      <c r="C1745" s="114">
        <f t="shared" si="861"/>
        <v>123.15046107000001</v>
      </c>
      <c r="D1745" s="115">
        <f t="shared" si="856"/>
        <v>7245.38</v>
      </c>
      <c r="E1745" s="116">
        <f t="shared" si="843"/>
        <v>7276.54</v>
      </c>
      <c r="F1745" s="117">
        <f t="shared" si="844"/>
        <v>45858</v>
      </c>
      <c r="G1745" s="118">
        <f t="shared" si="848"/>
        <v>4.3006716003852752E-3</v>
      </c>
      <c r="H1745" s="119">
        <f t="shared" si="862"/>
        <v>45950</v>
      </c>
      <c r="I1745" s="119">
        <f t="shared" si="849"/>
        <v>45922</v>
      </c>
      <c r="J1745" s="120">
        <f t="shared" si="857"/>
        <v>23</v>
      </c>
      <c r="K1745" s="120">
        <f t="shared" si="845"/>
        <v>23</v>
      </c>
      <c r="L1745" s="8">
        <f t="shared" si="858"/>
        <v>1.0043006699999999</v>
      </c>
      <c r="M1745" s="121">
        <f t="shared" si="846"/>
        <v>1.0043006699999999</v>
      </c>
      <c r="N1745" s="121">
        <f t="shared" si="840"/>
        <v>1.3812637538484458</v>
      </c>
      <c r="O1745" s="114">
        <f t="shared" si="842"/>
        <v>1.3872041100000001</v>
      </c>
      <c r="P1745" s="114">
        <f t="shared" si="850"/>
        <v>170.83482574000001</v>
      </c>
      <c r="Q1745" s="11">
        <f t="shared" si="863"/>
        <v>0</v>
      </c>
      <c r="R1745" s="30">
        <f t="shared" si="859"/>
        <v>0</v>
      </c>
      <c r="S1745" s="8">
        <f t="shared" si="851"/>
        <v>0</v>
      </c>
      <c r="T1745" s="123">
        <f t="shared" si="860"/>
        <v>8.5599999999999996E-2</v>
      </c>
      <c r="U1745" s="122">
        <f t="shared" si="841"/>
        <v>23</v>
      </c>
      <c r="V1745" s="122">
        <v>252</v>
      </c>
      <c r="W1745" s="121">
        <f t="shared" si="852"/>
        <v>1.007524418</v>
      </c>
      <c r="X1745" s="114">
        <f t="shared" si="853"/>
        <v>1.2854326300000001</v>
      </c>
      <c r="Y1745" s="114">
        <f t="shared" si="854"/>
        <v>0</v>
      </c>
      <c r="Z1745" s="126" t="str">
        <f t="shared" si="864"/>
        <v>A+J=</v>
      </c>
      <c r="AA1745" s="119">
        <f t="shared" si="865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>
        <f t="shared" si="855"/>
        <v>45922</v>
      </c>
      <c r="B1746" s="114">
        <f t="shared" si="847"/>
        <v>172.12025837000002</v>
      </c>
      <c r="C1746" s="114">
        <f t="shared" si="861"/>
        <v>123.15046107000001</v>
      </c>
      <c r="D1746" s="115">
        <f t="shared" si="856"/>
        <v>7245.38</v>
      </c>
      <c r="E1746" s="116">
        <f t="shared" si="843"/>
        <v>7276.54</v>
      </c>
      <c r="F1746" s="117">
        <f t="shared" si="844"/>
        <v>45858</v>
      </c>
      <c r="G1746" s="118">
        <f t="shared" si="848"/>
        <v>4.3006716003852752E-3</v>
      </c>
      <c r="H1746" s="119">
        <f t="shared" si="862"/>
        <v>45950</v>
      </c>
      <c r="I1746" s="119">
        <f t="shared" si="849"/>
        <v>45922</v>
      </c>
      <c r="J1746" s="120">
        <f t="shared" si="857"/>
        <v>23</v>
      </c>
      <c r="K1746" s="120">
        <f t="shared" si="845"/>
        <v>23</v>
      </c>
      <c r="L1746" s="8">
        <f t="shared" si="858"/>
        <v>1.0043006699999999</v>
      </c>
      <c r="M1746" s="121">
        <f t="shared" si="846"/>
        <v>1.0043006699999999</v>
      </c>
      <c r="N1746" s="121">
        <f t="shared" si="840"/>
        <v>1.3812637538484458</v>
      </c>
      <c r="O1746" s="114">
        <f t="shared" si="842"/>
        <v>1.3872041100000001</v>
      </c>
      <c r="P1746" s="114">
        <f t="shared" si="850"/>
        <v>170.83482574000001</v>
      </c>
      <c r="Q1746" s="11">
        <f t="shared" si="863"/>
        <v>57</v>
      </c>
      <c r="R1746" s="30">
        <f t="shared" si="859"/>
        <v>0.247837</v>
      </c>
      <c r="S1746" s="8">
        <f t="shared" si="851"/>
        <v>42.339190700000003</v>
      </c>
      <c r="T1746" s="123">
        <f t="shared" si="860"/>
        <v>8.5599999999999996E-2</v>
      </c>
      <c r="U1746" s="122">
        <f t="shared" si="841"/>
        <v>23</v>
      </c>
      <c r="V1746" s="122">
        <v>252</v>
      </c>
      <c r="W1746" s="121">
        <f t="shared" si="852"/>
        <v>1.007524418</v>
      </c>
      <c r="X1746" s="114">
        <f t="shared" si="853"/>
        <v>1.2854326300000001</v>
      </c>
      <c r="Y1746" s="114">
        <f t="shared" si="854"/>
        <v>43.624623330000006</v>
      </c>
      <c r="Z1746" s="126" t="str">
        <f t="shared" si="864"/>
        <v>A+J=</v>
      </c>
      <c r="AA1746" s="119">
        <f t="shared" si="865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>
        <f t="shared" si="855"/>
        <v>45923</v>
      </c>
      <c r="B1747" s="114">
        <f t="shared" si="847"/>
        <v>128.56510451</v>
      </c>
      <c r="C1747" s="114">
        <f t="shared" si="861"/>
        <v>92.629220250000003</v>
      </c>
      <c r="D1747" s="115">
        <f t="shared" si="856"/>
        <v>7245.38</v>
      </c>
      <c r="E1747" s="116">
        <f t="shared" si="843"/>
        <v>7276.54</v>
      </c>
      <c r="F1747" s="117">
        <f t="shared" si="844"/>
        <v>45891</v>
      </c>
      <c r="G1747" s="118">
        <f t="shared" si="848"/>
        <v>4.3006716003852752E-3</v>
      </c>
      <c r="H1747" s="119">
        <f t="shared" si="862"/>
        <v>45950</v>
      </c>
      <c r="I1747" s="119">
        <f t="shared" si="849"/>
        <v>45950</v>
      </c>
      <c r="J1747" s="120">
        <f t="shared" si="857"/>
        <v>20</v>
      </c>
      <c r="K1747" s="120">
        <f t="shared" si="845"/>
        <v>1</v>
      </c>
      <c r="L1747" s="8">
        <f t="shared" si="858"/>
        <v>1.0002145899999999</v>
      </c>
      <c r="M1747" s="121">
        <f t="shared" si="846"/>
        <v>1.0043006699999999</v>
      </c>
      <c r="N1747" s="121">
        <f t="shared" si="840"/>
        <v>1.387204113436709</v>
      </c>
      <c r="O1747" s="114">
        <f t="shared" si="842"/>
        <v>1.38750179</v>
      </c>
      <c r="P1747" s="114">
        <f t="shared" si="850"/>
        <v>128.52320889999999</v>
      </c>
      <c r="Q1747" s="11">
        <f t="shared" si="863"/>
        <v>0</v>
      </c>
      <c r="R1747" s="30">
        <f t="shared" si="859"/>
        <v>0</v>
      </c>
      <c r="S1747" s="8">
        <f t="shared" si="851"/>
        <v>0</v>
      </c>
      <c r="T1747" s="123">
        <f t="shared" si="860"/>
        <v>8.5599999999999996E-2</v>
      </c>
      <c r="U1747" s="122">
        <f t="shared" si="841"/>
        <v>1</v>
      </c>
      <c r="V1747" s="122">
        <v>252</v>
      </c>
      <c r="W1747" s="121">
        <f t="shared" si="852"/>
        <v>1.0003259769999999</v>
      </c>
      <c r="X1747" s="114">
        <f t="shared" si="853"/>
        <v>4.189561E-2</v>
      </c>
      <c r="Y1747" s="114">
        <f t="shared" si="854"/>
        <v>0</v>
      </c>
      <c r="Z1747" s="126" t="str">
        <f t="shared" si="864"/>
        <v>A+J=</v>
      </c>
      <c r="AA1747" s="119">
        <f t="shared" si="865"/>
        <v>45950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>
        <f t="shared" si="855"/>
        <v>45924</v>
      </c>
      <c r="B1748" s="114">
        <f t="shared" si="847"/>
        <v>128.63461207</v>
      </c>
      <c r="C1748" s="114">
        <f t="shared" si="861"/>
        <v>92.629220250000003</v>
      </c>
      <c r="D1748" s="115">
        <f t="shared" si="856"/>
        <v>7245.38</v>
      </c>
      <c r="E1748" s="116">
        <f t="shared" si="843"/>
        <v>7276.54</v>
      </c>
      <c r="F1748" s="117">
        <f t="shared" si="844"/>
        <v>45891</v>
      </c>
      <c r="G1748" s="118">
        <f t="shared" si="848"/>
        <v>4.3006716003852752E-3</v>
      </c>
      <c r="H1748" s="119">
        <f t="shared" si="862"/>
        <v>45950</v>
      </c>
      <c r="I1748" s="119">
        <f t="shared" si="849"/>
        <v>45950</v>
      </c>
      <c r="J1748" s="120">
        <f t="shared" si="857"/>
        <v>20</v>
      </c>
      <c r="K1748" s="120">
        <f t="shared" si="845"/>
        <v>2</v>
      </c>
      <c r="L1748" s="8">
        <f t="shared" si="858"/>
        <v>1.0004292299999999</v>
      </c>
      <c r="M1748" s="121">
        <f t="shared" si="846"/>
        <v>1.0043006699999999</v>
      </c>
      <c r="N1748" s="121">
        <f t="shared" si="840"/>
        <v>1.387204113436709</v>
      </c>
      <c r="O1748" s="114">
        <f t="shared" si="842"/>
        <v>1.3877995400000001</v>
      </c>
      <c r="P1748" s="114">
        <f t="shared" si="850"/>
        <v>128.55078925000001</v>
      </c>
      <c r="Q1748" s="11">
        <f t="shared" si="863"/>
        <v>0</v>
      </c>
      <c r="R1748" s="30">
        <f t="shared" si="859"/>
        <v>0</v>
      </c>
      <c r="S1748" s="8">
        <f t="shared" si="851"/>
        <v>0</v>
      </c>
      <c r="T1748" s="123">
        <f t="shared" si="860"/>
        <v>8.5599999999999996E-2</v>
      </c>
      <c r="U1748" s="122">
        <f t="shared" si="841"/>
        <v>2</v>
      </c>
      <c r="V1748" s="122">
        <v>252</v>
      </c>
      <c r="W1748" s="121">
        <f t="shared" si="852"/>
        <v>1.00065206</v>
      </c>
      <c r="X1748" s="114">
        <f t="shared" si="853"/>
        <v>8.3822820000000006E-2</v>
      </c>
      <c r="Y1748" s="114">
        <f t="shared" si="854"/>
        <v>0</v>
      </c>
      <c r="Z1748" s="126" t="str">
        <f t="shared" si="864"/>
        <v>A+J=</v>
      </c>
      <c r="AA1748" s="119">
        <f t="shared" si="865"/>
        <v>45950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>
        <f t="shared" si="855"/>
        <v>45925</v>
      </c>
      <c r="B1749" s="114">
        <f t="shared" si="847"/>
        <v>128.70415786999999</v>
      </c>
      <c r="C1749" s="114">
        <f t="shared" si="861"/>
        <v>92.629220250000003</v>
      </c>
      <c r="D1749" s="115">
        <f t="shared" si="856"/>
        <v>7245.38</v>
      </c>
      <c r="E1749" s="116">
        <f t="shared" si="843"/>
        <v>7276.54</v>
      </c>
      <c r="F1749" s="117">
        <f t="shared" si="844"/>
        <v>45891</v>
      </c>
      <c r="G1749" s="118">
        <f t="shared" si="848"/>
        <v>4.3006716003852752E-3</v>
      </c>
      <c r="H1749" s="119">
        <f t="shared" si="862"/>
        <v>45950</v>
      </c>
      <c r="I1749" s="119">
        <f t="shared" si="849"/>
        <v>45950</v>
      </c>
      <c r="J1749" s="120">
        <f t="shared" si="857"/>
        <v>20</v>
      </c>
      <c r="K1749" s="120">
        <f t="shared" si="845"/>
        <v>3</v>
      </c>
      <c r="L1749" s="8">
        <f t="shared" si="858"/>
        <v>1.0006439199999999</v>
      </c>
      <c r="M1749" s="121">
        <f t="shared" si="846"/>
        <v>1.0043006699999999</v>
      </c>
      <c r="N1749" s="121">
        <f t="shared" si="840"/>
        <v>1.387204113436709</v>
      </c>
      <c r="O1749" s="114">
        <f t="shared" si="842"/>
        <v>1.3880973599999999</v>
      </c>
      <c r="P1749" s="114">
        <f t="shared" si="850"/>
        <v>128.57837608</v>
      </c>
      <c r="Q1749" s="11">
        <f t="shared" si="863"/>
        <v>0</v>
      </c>
      <c r="R1749" s="30">
        <f t="shared" si="859"/>
        <v>0</v>
      </c>
      <c r="S1749" s="8">
        <f t="shared" si="851"/>
        <v>0</v>
      </c>
      <c r="T1749" s="123">
        <f t="shared" si="860"/>
        <v>8.5599999999999996E-2</v>
      </c>
      <c r="U1749" s="122">
        <f t="shared" si="841"/>
        <v>3</v>
      </c>
      <c r="V1749" s="122">
        <v>252</v>
      </c>
      <c r="W1749" s="121">
        <f t="shared" si="852"/>
        <v>1.00097825</v>
      </c>
      <c r="X1749" s="114">
        <f t="shared" si="853"/>
        <v>0.12578179</v>
      </c>
      <c r="Y1749" s="114">
        <f t="shared" si="854"/>
        <v>0</v>
      </c>
      <c r="Z1749" s="126" t="str">
        <f t="shared" si="864"/>
        <v>A+J=</v>
      </c>
      <c r="AA1749" s="119">
        <f t="shared" si="865"/>
        <v>45950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>
        <f t="shared" si="855"/>
        <v>45926</v>
      </c>
      <c r="B1750" s="114">
        <f t="shared" si="847"/>
        <v>128.77373994999999</v>
      </c>
      <c r="C1750" s="114">
        <f t="shared" si="861"/>
        <v>92.629220250000003</v>
      </c>
      <c r="D1750" s="115">
        <f t="shared" si="856"/>
        <v>7245.38</v>
      </c>
      <c r="E1750" s="116">
        <f t="shared" si="843"/>
        <v>7276.54</v>
      </c>
      <c r="F1750" s="117">
        <f t="shared" si="844"/>
        <v>45891</v>
      </c>
      <c r="G1750" s="118">
        <f t="shared" si="848"/>
        <v>4.3006716003852752E-3</v>
      </c>
      <c r="H1750" s="119">
        <f t="shared" si="862"/>
        <v>45950</v>
      </c>
      <c r="I1750" s="119">
        <f t="shared" si="849"/>
        <v>45950</v>
      </c>
      <c r="J1750" s="120">
        <f t="shared" si="857"/>
        <v>20</v>
      </c>
      <c r="K1750" s="120">
        <f t="shared" si="845"/>
        <v>4</v>
      </c>
      <c r="L1750" s="8">
        <f t="shared" si="858"/>
        <v>1.0008586500000001</v>
      </c>
      <c r="M1750" s="121">
        <f t="shared" si="846"/>
        <v>1.0043006699999999</v>
      </c>
      <c r="N1750" s="121">
        <f t="shared" si="840"/>
        <v>1.387204113436709</v>
      </c>
      <c r="O1750" s="114">
        <f t="shared" si="842"/>
        <v>1.38839523</v>
      </c>
      <c r="P1750" s="114">
        <f t="shared" si="850"/>
        <v>128.60596755</v>
      </c>
      <c r="Q1750" s="11">
        <f t="shared" si="863"/>
        <v>0</v>
      </c>
      <c r="R1750" s="30">
        <f t="shared" si="859"/>
        <v>0</v>
      </c>
      <c r="S1750" s="8">
        <f t="shared" si="851"/>
        <v>0</v>
      </c>
      <c r="T1750" s="123">
        <f t="shared" si="860"/>
        <v>8.5599999999999996E-2</v>
      </c>
      <c r="U1750" s="122">
        <f t="shared" si="841"/>
        <v>4</v>
      </c>
      <c r="V1750" s="122">
        <v>252</v>
      </c>
      <c r="W1750" s="121">
        <f t="shared" si="852"/>
        <v>1.0013045460000001</v>
      </c>
      <c r="X1750" s="114">
        <f t="shared" si="853"/>
        <v>0.16777239999999999</v>
      </c>
      <c r="Y1750" s="114">
        <f t="shared" si="854"/>
        <v>0</v>
      </c>
      <c r="Z1750" s="126" t="str">
        <f t="shared" si="864"/>
        <v>A+J=</v>
      </c>
      <c r="AA1750" s="119">
        <f t="shared" si="865"/>
        <v>45950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>
        <f t="shared" si="855"/>
        <v>45927</v>
      </c>
      <c r="B1751" s="114">
        <f t="shared" si="847"/>
        <v>128.84336015</v>
      </c>
      <c r="C1751" s="114">
        <f t="shared" si="861"/>
        <v>92.629220250000003</v>
      </c>
      <c r="D1751" s="115">
        <f t="shared" si="856"/>
        <v>7245.38</v>
      </c>
      <c r="E1751" s="116">
        <f t="shared" si="843"/>
        <v>7276.54</v>
      </c>
      <c r="F1751" s="117">
        <f t="shared" si="844"/>
        <v>45891</v>
      </c>
      <c r="G1751" s="118">
        <f t="shared" si="848"/>
        <v>4.3006716003852752E-3</v>
      </c>
      <c r="H1751" s="119">
        <f t="shared" si="862"/>
        <v>45950</v>
      </c>
      <c r="I1751" s="119">
        <f t="shared" si="849"/>
        <v>45950</v>
      </c>
      <c r="J1751" s="120">
        <f t="shared" si="857"/>
        <v>20</v>
      </c>
      <c r="K1751" s="120">
        <f t="shared" si="845"/>
        <v>5</v>
      </c>
      <c r="L1751" s="8">
        <f t="shared" si="858"/>
        <v>1.0010734299999999</v>
      </c>
      <c r="M1751" s="121">
        <f t="shared" si="846"/>
        <v>1.0043006699999999</v>
      </c>
      <c r="N1751" s="121">
        <f t="shared" si="840"/>
        <v>1.387204113436709</v>
      </c>
      <c r="O1751" s="114">
        <f t="shared" si="842"/>
        <v>1.38869317</v>
      </c>
      <c r="P1751" s="114">
        <f t="shared" si="850"/>
        <v>128.6335655</v>
      </c>
      <c r="Q1751" s="11">
        <f t="shared" si="863"/>
        <v>0</v>
      </c>
      <c r="R1751" s="30">
        <f t="shared" si="859"/>
        <v>0</v>
      </c>
      <c r="S1751" s="8">
        <f t="shared" si="851"/>
        <v>0</v>
      </c>
      <c r="T1751" s="123">
        <f t="shared" si="860"/>
        <v>8.5599999999999996E-2</v>
      </c>
      <c r="U1751" s="122">
        <f t="shared" si="841"/>
        <v>5</v>
      </c>
      <c r="V1751" s="122">
        <v>252</v>
      </c>
      <c r="W1751" s="121">
        <f t="shared" si="852"/>
        <v>1.0016309480000001</v>
      </c>
      <c r="X1751" s="114">
        <f t="shared" si="853"/>
        <v>0.20979465</v>
      </c>
      <c r="Y1751" s="114">
        <f t="shared" si="854"/>
        <v>0</v>
      </c>
      <c r="Z1751" s="126" t="str">
        <f t="shared" si="864"/>
        <v>A+J=</v>
      </c>
      <c r="AA1751" s="119">
        <f t="shared" si="865"/>
        <v>45950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>
        <f t="shared" si="855"/>
        <v>45928</v>
      </c>
      <c r="B1752" s="114">
        <f t="shared" si="847"/>
        <v>128.84336015</v>
      </c>
      <c r="C1752" s="114">
        <f t="shared" si="861"/>
        <v>92.629220250000003</v>
      </c>
      <c r="D1752" s="115">
        <f t="shared" si="856"/>
        <v>7245.38</v>
      </c>
      <c r="E1752" s="116">
        <f t="shared" si="843"/>
        <v>7276.54</v>
      </c>
      <c r="F1752" s="117">
        <f t="shared" si="844"/>
        <v>45891</v>
      </c>
      <c r="G1752" s="118">
        <f t="shared" si="848"/>
        <v>4.3006716003852752E-3</v>
      </c>
      <c r="H1752" s="119">
        <f t="shared" si="862"/>
        <v>45950</v>
      </c>
      <c r="I1752" s="119">
        <f t="shared" si="849"/>
        <v>45950</v>
      </c>
      <c r="J1752" s="120">
        <f t="shared" si="857"/>
        <v>20</v>
      </c>
      <c r="K1752" s="120">
        <f t="shared" si="845"/>
        <v>5</v>
      </c>
      <c r="L1752" s="8">
        <f t="shared" si="858"/>
        <v>1.0010734299999999</v>
      </c>
      <c r="M1752" s="121">
        <f t="shared" si="846"/>
        <v>1.0043006699999999</v>
      </c>
      <c r="N1752" s="121">
        <f t="shared" si="840"/>
        <v>1.387204113436709</v>
      </c>
      <c r="O1752" s="114">
        <f t="shared" si="842"/>
        <v>1.38869317</v>
      </c>
      <c r="P1752" s="114">
        <f t="shared" si="850"/>
        <v>128.6335655</v>
      </c>
      <c r="Q1752" s="11">
        <f t="shared" si="863"/>
        <v>0</v>
      </c>
      <c r="R1752" s="30">
        <f t="shared" si="859"/>
        <v>0</v>
      </c>
      <c r="S1752" s="8">
        <f t="shared" si="851"/>
        <v>0</v>
      </c>
      <c r="T1752" s="123">
        <f t="shared" si="860"/>
        <v>8.5599999999999996E-2</v>
      </c>
      <c r="U1752" s="122">
        <f t="shared" si="841"/>
        <v>5</v>
      </c>
      <c r="V1752" s="122">
        <v>252</v>
      </c>
      <c r="W1752" s="121">
        <f t="shared" si="852"/>
        <v>1.0016309480000001</v>
      </c>
      <c r="X1752" s="114">
        <f t="shared" si="853"/>
        <v>0.20979465</v>
      </c>
      <c r="Y1752" s="114">
        <f t="shared" si="854"/>
        <v>0</v>
      </c>
      <c r="Z1752" s="126" t="str">
        <f t="shared" si="864"/>
        <v>A+J=</v>
      </c>
      <c r="AA1752" s="119">
        <f t="shared" si="865"/>
        <v>45950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>
        <f t="shared" si="855"/>
        <v>45929</v>
      </c>
      <c r="B1753" s="114">
        <f t="shared" si="847"/>
        <v>128.84336015</v>
      </c>
      <c r="C1753" s="114">
        <f t="shared" si="861"/>
        <v>92.629220250000003</v>
      </c>
      <c r="D1753" s="115">
        <f t="shared" si="856"/>
        <v>7245.38</v>
      </c>
      <c r="E1753" s="116">
        <f t="shared" si="843"/>
        <v>7276.54</v>
      </c>
      <c r="F1753" s="117">
        <f t="shared" si="844"/>
        <v>45891</v>
      </c>
      <c r="G1753" s="118">
        <f t="shared" si="848"/>
        <v>4.3006716003852752E-3</v>
      </c>
      <c r="H1753" s="119">
        <f t="shared" si="862"/>
        <v>45950</v>
      </c>
      <c r="I1753" s="119">
        <f t="shared" si="849"/>
        <v>45950</v>
      </c>
      <c r="J1753" s="120">
        <f t="shared" si="857"/>
        <v>20</v>
      </c>
      <c r="K1753" s="120">
        <f t="shared" si="845"/>
        <v>5</v>
      </c>
      <c r="L1753" s="8">
        <f t="shared" si="858"/>
        <v>1.0010734299999999</v>
      </c>
      <c r="M1753" s="121">
        <f t="shared" si="846"/>
        <v>1.0043006699999999</v>
      </c>
      <c r="N1753" s="121">
        <f t="shared" si="840"/>
        <v>1.387204113436709</v>
      </c>
      <c r="O1753" s="114">
        <f t="shared" si="842"/>
        <v>1.38869317</v>
      </c>
      <c r="P1753" s="114">
        <f t="shared" si="850"/>
        <v>128.6335655</v>
      </c>
      <c r="Q1753" s="11">
        <f t="shared" si="863"/>
        <v>0</v>
      </c>
      <c r="R1753" s="30">
        <f t="shared" si="859"/>
        <v>0</v>
      </c>
      <c r="S1753" s="8">
        <f t="shared" si="851"/>
        <v>0</v>
      </c>
      <c r="T1753" s="123">
        <f t="shared" si="860"/>
        <v>8.5599999999999996E-2</v>
      </c>
      <c r="U1753" s="122">
        <f t="shared" si="841"/>
        <v>5</v>
      </c>
      <c r="V1753" s="122">
        <v>252</v>
      </c>
      <c r="W1753" s="121">
        <f t="shared" si="852"/>
        <v>1.0016309480000001</v>
      </c>
      <c r="X1753" s="114">
        <f t="shared" si="853"/>
        <v>0.20979465</v>
      </c>
      <c r="Y1753" s="114">
        <f t="shared" si="854"/>
        <v>0</v>
      </c>
      <c r="Z1753" s="126" t="str">
        <f t="shared" si="864"/>
        <v>A+J=</v>
      </c>
      <c r="AA1753" s="119">
        <f t="shared" si="865"/>
        <v>45950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>
        <f t="shared" si="855"/>
        <v>45930</v>
      </c>
      <c r="B1754" s="114">
        <f t="shared" si="847"/>
        <v>128.91301956000001</v>
      </c>
      <c r="C1754" s="114">
        <f t="shared" si="861"/>
        <v>92.629220250000003</v>
      </c>
      <c r="D1754" s="115">
        <f t="shared" si="856"/>
        <v>7245.38</v>
      </c>
      <c r="E1754" s="116">
        <f t="shared" si="843"/>
        <v>7276.54</v>
      </c>
      <c r="F1754" s="117">
        <f t="shared" si="844"/>
        <v>45891</v>
      </c>
      <c r="G1754" s="118">
        <f t="shared" si="848"/>
        <v>4.3006716003852752E-3</v>
      </c>
      <c r="H1754" s="119">
        <f t="shared" si="862"/>
        <v>45950</v>
      </c>
      <c r="I1754" s="119">
        <f t="shared" si="849"/>
        <v>45950</v>
      </c>
      <c r="J1754" s="120">
        <f t="shared" si="857"/>
        <v>20</v>
      </c>
      <c r="K1754" s="120">
        <f t="shared" si="845"/>
        <v>6</v>
      </c>
      <c r="L1754" s="8">
        <f t="shared" si="858"/>
        <v>1.0012882599999999</v>
      </c>
      <c r="M1754" s="121">
        <f t="shared" si="846"/>
        <v>1.0043006699999999</v>
      </c>
      <c r="N1754" s="121">
        <f t="shared" si="840"/>
        <v>1.387204113436709</v>
      </c>
      <c r="O1754" s="114">
        <f t="shared" si="842"/>
        <v>1.38899119</v>
      </c>
      <c r="P1754" s="114">
        <f t="shared" si="850"/>
        <v>128.66117086</v>
      </c>
      <c r="Q1754" s="11">
        <f t="shared" si="863"/>
        <v>0</v>
      </c>
      <c r="R1754" s="30">
        <f t="shared" si="859"/>
        <v>0</v>
      </c>
      <c r="S1754" s="8">
        <f t="shared" si="851"/>
        <v>0</v>
      </c>
      <c r="T1754" s="123">
        <f t="shared" si="860"/>
        <v>8.5599999999999996E-2</v>
      </c>
      <c r="U1754" s="122">
        <f t="shared" si="841"/>
        <v>6</v>
      </c>
      <c r="V1754" s="122">
        <v>252</v>
      </c>
      <c r="W1754" s="121">
        <f t="shared" si="852"/>
        <v>1.0019574570000001</v>
      </c>
      <c r="X1754" s="114">
        <f t="shared" si="853"/>
        <v>0.25184869999999998</v>
      </c>
      <c r="Y1754" s="114">
        <f t="shared" si="854"/>
        <v>0</v>
      </c>
      <c r="Z1754" s="126" t="str">
        <f t="shared" si="864"/>
        <v>A+J=</v>
      </c>
      <c r="AA1754" s="119">
        <f t="shared" si="865"/>
        <v>45950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>
        <f t="shared" si="855"/>
        <v>45931</v>
      </c>
      <c r="B1755" s="114">
        <f t="shared" si="847"/>
        <v>128.98271528999999</v>
      </c>
      <c r="C1755" s="114">
        <f t="shared" si="861"/>
        <v>92.629220250000003</v>
      </c>
      <c r="D1755" s="115">
        <f t="shared" si="856"/>
        <v>7245.38</v>
      </c>
      <c r="E1755" s="116">
        <f t="shared" si="843"/>
        <v>7276.54</v>
      </c>
      <c r="F1755" s="117">
        <f t="shared" si="844"/>
        <v>45891</v>
      </c>
      <c r="G1755" s="118">
        <f t="shared" si="848"/>
        <v>4.3006716003852752E-3</v>
      </c>
      <c r="H1755" s="119">
        <f t="shared" si="862"/>
        <v>45950</v>
      </c>
      <c r="I1755" s="119">
        <f t="shared" si="849"/>
        <v>45950</v>
      </c>
      <c r="J1755" s="120">
        <f t="shared" si="857"/>
        <v>20</v>
      </c>
      <c r="K1755" s="120">
        <f t="shared" si="845"/>
        <v>7</v>
      </c>
      <c r="L1755" s="8">
        <f t="shared" si="858"/>
        <v>1.0015031299999999</v>
      </c>
      <c r="M1755" s="121">
        <f t="shared" si="846"/>
        <v>1.0043006699999999</v>
      </c>
      <c r="N1755" s="121">
        <f t="shared" si="840"/>
        <v>1.387204113436709</v>
      </c>
      <c r="O1755" s="114">
        <f t="shared" si="842"/>
        <v>1.38928926</v>
      </c>
      <c r="P1755" s="114">
        <f t="shared" si="850"/>
        <v>128.68878085</v>
      </c>
      <c r="Q1755" s="11">
        <f t="shared" si="863"/>
        <v>0</v>
      </c>
      <c r="R1755" s="30">
        <f t="shared" si="859"/>
        <v>0</v>
      </c>
      <c r="S1755" s="8">
        <f t="shared" si="851"/>
        <v>0</v>
      </c>
      <c r="T1755" s="123">
        <f t="shared" si="860"/>
        <v>8.5599999999999996E-2</v>
      </c>
      <c r="U1755" s="122">
        <f t="shared" si="841"/>
        <v>7</v>
      </c>
      <c r="V1755" s="122">
        <v>252</v>
      </c>
      <c r="W1755" s="121">
        <f t="shared" si="852"/>
        <v>1.0022840719999999</v>
      </c>
      <c r="X1755" s="114">
        <f t="shared" si="853"/>
        <v>0.29393444000000002</v>
      </c>
      <c r="Y1755" s="114">
        <f t="shared" si="854"/>
        <v>0</v>
      </c>
      <c r="Z1755" s="126" t="str">
        <f t="shared" si="864"/>
        <v>A+J=</v>
      </c>
      <c r="AA1755" s="119">
        <f t="shared" si="865"/>
        <v>45950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>
        <f t="shared" si="855"/>
        <v>45932</v>
      </c>
      <c r="B1756" s="114">
        <f t="shared" si="847"/>
        <v>129.05244839</v>
      </c>
      <c r="C1756" s="114">
        <f t="shared" si="861"/>
        <v>92.629220250000003</v>
      </c>
      <c r="D1756" s="115">
        <f t="shared" si="856"/>
        <v>7245.38</v>
      </c>
      <c r="E1756" s="116">
        <f t="shared" si="843"/>
        <v>7276.54</v>
      </c>
      <c r="F1756" s="117">
        <f t="shared" si="844"/>
        <v>45891</v>
      </c>
      <c r="G1756" s="118">
        <f t="shared" si="848"/>
        <v>4.3006716003852752E-3</v>
      </c>
      <c r="H1756" s="119">
        <f t="shared" si="862"/>
        <v>45950</v>
      </c>
      <c r="I1756" s="119">
        <f t="shared" si="849"/>
        <v>45950</v>
      </c>
      <c r="J1756" s="120">
        <f t="shared" si="857"/>
        <v>20</v>
      </c>
      <c r="K1756" s="120">
        <f t="shared" si="845"/>
        <v>8</v>
      </c>
      <c r="L1756" s="8">
        <f t="shared" si="858"/>
        <v>1.00171805</v>
      </c>
      <c r="M1756" s="121">
        <f t="shared" si="846"/>
        <v>1.0043006699999999</v>
      </c>
      <c r="N1756" s="121">
        <f t="shared" si="840"/>
        <v>1.387204113436709</v>
      </c>
      <c r="O1756" s="114">
        <f t="shared" si="842"/>
        <v>1.38958739</v>
      </c>
      <c r="P1756" s="114">
        <f t="shared" si="850"/>
        <v>128.71639640000001</v>
      </c>
      <c r="Q1756" s="11">
        <f t="shared" si="863"/>
        <v>0</v>
      </c>
      <c r="R1756" s="30">
        <f t="shared" si="859"/>
        <v>0</v>
      </c>
      <c r="S1756" s="8">
        <f t="shared" si="851"/>
        <v>0</v>
      </c>
      <c r="T1756" s="123">
        <f t="shared" si="860"/>
        <v>8.5599999999999996E-2</v>
      </c>
      <c r="U1756" s="122">
        <f t="shared" si="841"/>
        <v>8</v>
      </c>
      <c r="V1756" s="122">
        <v>252</v>
      </c>
      <c r="W1756" s="121">
        <f t="shared" si="852"/>
        <v>1.002610794</v>
      </c>
      <c r="X1756" s="114">
        <f t="shared" si="853"/>
        <v>0.33605199000000002</v>
      </c>
      <c r="Y1756" s="114">
        <f t="shared" si="854"/>
        <v>0</v>
      </c>
      <c r="Z1756" s="126" t="str">
        <f t="shared" si="864"/>
        <v>A+J=</v>
      </c>
      <c r="AA1756" s="119">
        <f t="shared" si="865"/>
        <v>45950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>
        <f t="shared" si="855"/>
        <v>45933</v>
      </c>
      <c r="B1757" s="114">
        <f t="shared" si="847"/>
        <v>129.12221969000001</v>
      </c>
      <c r="C1757" s="114">
        <f t="shared" si="861"/>
        <v>92.629220250000003</v>
      </c>
      <c r="D1757" s="115">
        <f t="shared" si="856"/>
        <v>7245.38</v>
      </c>
      <c r="E1757" s="116">
        <f t="shared" si="843"/>
        <v>7276.54</v>
      </c>
      <c r="F1757" s="117">
        <f t="shared" si="844"/>
        <v>45891</v>
      </c>
      <c r="G1757" s="118">
        <f t="shared" si="848"/>
        <v>4.3006716003852752E-3</v>
      </c>
      <c r="H1757" s="119">
        <f t="shared" si="862"/>
        <v>45950</v>
      </c>
      <c r="I1757" s="119">
        <f t="shared" si="849"/>
        <v>45950</v>
      </c>
      <c r="J1757" s="120">
        <f t="shared" si="857"/>
        <v>20</v>
      </c>
      <c r="K1757" s="120">
        <f t="shared" si="845"/>
        <v>9</v>
      </c>
      <c r="L1757" s="8">
        <f t="shared" si="858"/>
        <v>1.0019330099999999</v>
      </c>
      <c r="M1757" s="121">
        <f t="shared" si="846"/>
        <v>1.0043006699999999</v>
      </c>
      <c r="N1757" s="121">
        <f t="shared" si="840"/>
        <v>1.387204113436709</v>
      </c>
      <c r="O1757" s="114">
        <f t="shared" si="842"/>
        <v>1.38988559</v>
      </c>
      <c r="P1757" s="114">
        <f t="shared" si="850"/>
        <v>128.74401843000001</v>
      </c>
      <c r="Q1757" s="11">
        <f t="shared" si="863"/>
        <v>0</v>
      </c>
      <c r="R1757" s="30">
        <f t="shared" si="859"/>
        <v>0</v>
      </c>
      <c r="S1757" s="8">
        <f t="shared" si="851"/>
        <v>0</v>
      </c>
      <c r="T1757" s="123">
        <f t="shared" si="860"/>
        <v>8.5599999999999996E-2</v>
      </c>
      <c r="U1757" s="122">
        <f t="shared" si="841"/>
        <v>9</v>
      </c>
      <c r="V1757" s="122">
        <v>252</v>
      </c>
      <c r="W1757" s="121">
        <f t="shared" si="852"/>
        <v>1.0029376219999999</v>
      </c>
      <c r="X1757" s="114">
        <f t="shared" si="853"/>
        <v>0.37820125999999998</v>
      </c>
      <c r="Y1757" s="114">
        <f t="shared" si="854"/>
        <v>0</v>
      </c>
      <c r="Z1757" s="126" t="str">
        <f t="shared" si="864"/>
        <v>A+J=</v>
      </c>
      <c r="AA1757" s="119">
        <f t="shared" si="865"/>
        <v>45950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>
        <f t="shared" si="855"/>
        <v>45934</v>
      </c>
      <c r="B1758" s="114">
        <f t="shared" si="847"/>
        <v>129.19202826</v>
      </c>
      <c r="C1758" s="114">
        <f t="shared" si="861"/>
        <v>92.629220250000003</v>
      </c>
      <c r="D1758" s="115">
        <f t="shared" si="856"/>
        <v>7245.38</v>
      </c>
      <c r="E1758" s="116">
        <f t="shared" si="843"/>
        <v>7276.54</v>
      </c>
      <c r="F1758" s="117">
        <f t="shared" si="844"/>
        <v>45891</v>
      </c>
      <c r="G1758" s="118">
        <f t="shared" si="848"/>
        <v>4.3006716003852752E-3</v>
      </c>
      <c r="H1758" s="119">
        <f t="shared" si="862"/>
        <v>45950</v>
      </c>
      <c r="I1758" s="119">
        <f t="shared" si="849"/>
        <v>45950</v>
      </c>
      <c r="J1758" s="120">
        <f t="shared" si="857"/>
        <v>20</v>
      </c>
      <c r="K1758" s="120">
        <f t="shared" si="845"/>
        <v>10</v>
      </c>
      <c r="L1758" s="8">
        <f t="shared" si="858"/>
        <v>1.0021480199999999</v>
      </c>
      <c r="M1758" s="121">
        <f t="shared" si="846"/>
        <v>1.0043006699999999</v>
      </c>
      <c r="N1758" s="121">
        <f t="shared" si="840"/>
        <v>1.387204113436709</v>
      </c>
      <c r="O1758" s="114">
        <f t="shared" si="842"/>
        <v>1.3901838500000001</v>
      </c>
      <c r="P1758" s="114">
        <f t="shared" si="850"/>
        <v>128.77164601999999</v>
      </c>
      <c r="Q1758" s="11">
        <f t="shared" si="863"/>
        <v>0</v>
      </c>
      <c r="R1758" s="30">
        <f t="shared" si="859"/>
        <v>0</v>
      </c>
      <c r="S1758" s="8">
        <f t="shared" si="851"/>
        <v>0</v>
      </c>
      <c r="T1758" s="123">
        <f t="shared" si="860"/>
        <v>8.5599999999999996E-2</v>
      </c>
      <c r="U1758" s="122">
        <f t="shared" si="841"/>
        <v>10</v>
      </c>
      <c r="V1758" s="122">
        <v>252</v>
      </c>
      <c r="W1758" s="121">
        <f t="shared" si="852"/>
        <v>1.003264556</v>
      </c>
      <c r="X1758" s="114">
        <f t="shared" si="853"/>
        <v>0.42038224000000002</v>
      </c>
      <c r="Y1758" s="114">
        <f t="shared" si="854"/>
        <v>0</v>
      </c>
      <c r="Z1758" s="126" t="str">
        <f t="shared" si="864"/>
        <v>A+J=</v>
      </c>
      <c r="AA1758" s="119">
        <f t="shared" si="865"/>
        <v>45950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>
        <f t="shared" si="855"/>
        <v>45935</v>
      </c>
      <c r="B1759" s="114">
        <f t="shared" si="847"/>
        <v>129.19202826</v>
      </c>
      <c r="C1759" s="114">
        <f t="shared" si="861"/>
        <v>92.629220250000003</v>
      </c>
      <c r="D1759" s="115">
        <f t="shared" si="856"/>
        <v>7245.38</v>
      </c>
      <c r="E1759" s="116">
        <f t="shared" si="843"/>
        <v>7276.54</v>
      </c>
      <c r="F1759" s="117">
        <f t="shared" si="844"/>
        <v>45891</v>
      </c>
      <c r="G1759" s="118">
        <f t="shared" si="848"/>
        <v>4.3006716003852752E-3</v>
      </c>
      <c r="H1759" s="119">
        <f t="shared" si="862"/>
        <v>45950</v>
      </c>
      <c r="I1759" s="119">
        <f t="shared" si="849"/>
        <v>45950</v>
      </c>
      <c r="J1759" s="120">
        <f t="shared" si="857"/>
        <v>20</v>
      </c>
      <c r="K1759" s="120">
        <f t="shared" si="845"/>
        <v>10</v>
      </c>
      <c r="L1759" s="8">
        <f t="shared" si="858"/>
        <v>1.0021480199999999</v>
      </c>
      <c r="M1759" s="121">
        <f t="shared" si="846"/>
        <v>1.0043006699999999</v>
      </c>
      <c r="N1759" s="121">
        <f t="shared" ref="N1759:N1822" si="866">IF(I1759&gt;I1758,N1758*M1759,N1758)</f>
        <v>1.387204113436709</v>
      </c>
      <c r="O1759" s="114">
        <f t="shared" si="842"/>
        <v>1.3901838500000001</v>
      </c>
      <c r="P1759" s="114">
        <f t="shared" si="850"/>
        <v>128.77164601999999</v>
      </c>
      <c r="Q1759" s="11">
        <f t="shared" si="863"/>
        <v>0</v>
      </c>
      <c r="R1759" s="30">
        <f t="shared" si="859"/>
        <v>0</v>
      </c>
      <c r="S1759" s="8">
        <f t="shared" si="851"/>
        <v>0</v>
      </c>
      <c r="T1759" s="123">
        <f t="shared" si="860"/>
        <v>8.5599999999999996E-2</v>
      </c>
      <c r="U1759" s="122">
        <f t="shared" si="841"/>
        <v>10</v>
      </c>
      <c r="V1759" s="122">
        <v>252</v>
      </c>
      <c r="W1759" s="121">
        <f t="shared" si="852"/>
        <v>1.003264556</v>
      </c>
      <c r="X1759" s="114">
        <f t="shared" si="853"/>
        <v>0.42038224000000002</v>
      </c>
      <c r="Y1759" s="114">
        <f t="shared" si="854"/>
        <v>0</v>
      </c>
      <c r="Z1759" s="126" t="str">
        <f t="shared" si="864"/>
        <v>A+J=</v>
      </c>
      <c r="AA1759" s="119">
        <f t="shared" si="865"/>
        <v>45950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>
        <f t="shared" si="855"/>
        <v>45936</v>
      </c>
      <c r="B1760" s="114">
        <f t="shared" si="847"/>
        <v>129.19202826</v>
      </c>
      <c r="C1760" s="114">
        <f t="shared" si="861"/>
        <v>92.629220250000003</v>
      </c>
      <c r="D1760" s="115">
        <f t="shared" si="856"/>
        <v>7245.38</v>
      </c>
      <c r="E1760" s="116">
        <f t="shared" si="843"/>
        <v>7276.54</v>
      </c>
      <c r="F1760" s="117">
        <f t="shared" si="844"/>
        <v>45891</v>
      </c>
      <c r="G1760" s="118">
        <f t="shared" si="848"/>
        <v>4.3006716003852752E-3</v>
      </c>
      <c r="H1760" s="119">
        <f t="shared" si="862"/>
        <v>45950</v>
      </c>
      <c r="I1760" s="119">
        <f t="shared" si="849"/>
        <v>45950</v>
      </c>
      <c r="J1760" s="120">
        <f t="shared" si="857"/>
        <v>20</v>
      </c>
      <c r="K1760" s="120">
        <f t="shared" si="845"/>
        <v>10</v>
      </c>
      <c r="L1760" s="8">
        <f t="shared" si="858"/>
        <v>1.0021480199999999</v>
      </c>
      <c r="M1760" s="121">
        <f t="shared" si="846"/>
        <v>1.0043006699999999</v>
      </c>
      <c r="N1760" s="121">
        <f t="shared" si="866"/>
        <v>1.387204113436709</v>
      </c>
      <c r="O1760" s="114">
        <f t="shared" si="842"/>
        <v>1.3901838500000001</v>
      </c>
      <c r="P1760" s="114">
        <f t="shared" si="850"/>
        <v>128.77164601999999</v>
      </c>
      <c r="Q1760" s="11">
        <f t="shared" si="863"/>
        <v>0</v>
      </c>
      <c r="R1760" s="30">
        <f t="shared" si="859"/>
        <v>0</v>
      </c>
      <c r="S1760" s="8">
        <f t="shared" si="851"/>
        <v>0</v>
      </c>
      <c r="T1760" s="123">
        <f t="shared" si="860"/>
        <v>8.5599999999999996E-2</v>
      </c>
      <c r="U1760" s="122">
        <f t="shared" si="841"/>
        <v>10</v>
      </c>
      <c r="V1760" s="122">
        <v>252</v>
      </c>
      <c r="W1760" s="121">
        <f t="shared" si="852"/>
        <v>1.003264556</v>
      </c>
      <c r="X1760" s="114">
        <f t="shared" si="853"/>
        <v>0.42038224000000002</v>
      </c>
      <c r="Y1760" s="114">
        <f t="shared" si="854"/>
        <v>0</v>
      </c>
      <c r="Z1760" s="126" t="str">
        <f t="shared" si="864"/>
        <v>A+J=</v>
      </c>
      <c r="AA1760" s="119">
        <f t="shared" si="865"/>
        <v>45950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>
        <f t="shared" si="855"/>
        <v>45937</v>
      </c>
      <c r="B1761" s="114">
        <f t="shared" si="847"/>
        <v>129.26187533000001</v>
      </c>
      <c r="C1761" s="114">
        <f t="shared" si="861"/>
        <v>92.629220250000003</v>
      </c>
      <c r="D1761" s="115">
        <f t="shared" si="856"/>
        <v>7245.38</v>
      </c>
      <c r="E1761" s="116">
        <f t="shared" si="843"/>
        <v>7276.54</v>
      </c>
      <c r="F1761" s="117">
        <f t="shared" si="844"/>
        <v>45891</v>
      </c>
      <c r="G1761" s="118">
        <f t="shared" si="848"/>
        <v>4.3006716003852752E-3</v>
      </c>
      <c r="H1761" s="119">
        <f t="shared" si="862"/>
        <v>45950</v>
      </c>
      <c r="I1761" s="119">
        <f t="shared" si="849"/>
        <v>45950</v>
      </c>
      <c r="J1761" s="120">
        <f t="shared" si="857"/>
        <v>20</v>
      </c>
      <c r="K1761" s="120">
        <f t="shared" si="845"/>
        <v>11</v>
      </c>
      <c r="L1761" s="8">
        <f t="shared" si="858"/>
        <v>1.0023630800000001</v>
      </c>
      <c r="M1761" s="121">
        <f t="shared" si="846"/>
        <v>1.0043006699999999</v>
      </c>
      <c r="N1761" s="121">
        <f t="shared" si="866"/>
        <v>1.387204113436709</v>
      </c>
      <c r="O1761" s="114">
        <f t="shared" si="842"/>
        <v>1.39048218</v>
      </c>
      <c r="P1761" s="114">
        <f t="shared" si="850"/>
        <v>128.7992801</v>
      </c>
      <c r="Q1761" s="11">
        <f t="shared" si="863"/>
        <v>0</v>
      </c>
      <c r="R1761" s="30">
        <f t="shared" si="859"/>
        <v>0</v>
      </c>
      <c r="S1761" s="8">
        <f t="shared" si="851"/>
        <v>0</v>
      </c>
      <c r="T1761" s="123">
        <f t="shared" si="860"/>
        <v>8.5599999999999996E-2</v>
      </c>
      <c r="U1761" s="122">
        <f t="shared" si="841"/>
        <v>11</v>
      </c>
      <c r="V1761" s="122">
        <v>252</v>
      </c>
      <c r="W1761" s="121">
        <f t="shared" si="852"/>
        <v>1.0035915980000001</v>
      </c>
      <c r="X1761" s="114">
        <f t="shared" si="853"/>
        <v>0.46259523000000002</v>
      </c>
      <c r="Y1761" s="114">
        <f t="shared" si="854"/>
        <v>0</v>
      </c>
      <c r="Z1761" s="126" t="str">
        <f t="shared" si="864"/>
        <v>A+J=</v>
      </c>
      <c r="AA1761" s="119">
        <f t="shared" si="865"/>
        <v>45950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>
        <f t="shared" si="855"/>
        <v>45938</v>
      </c>
      <c r="B1762" s="114">
        <f t="shared" si="847"/>
        <v>129.33175956999997</v>
      </c>
      <c r="C1762" s="114">
        <f t="shared" si="861"/>
        <v>92.629220250000003</v>
      </c>
      <c r="D1762" s="115">
        <f t="shared" si="856"/>
        <v>7245.38</v>
      </c>
      <c r="E1762" s="116">
        <f t="shared" si="843"/>
        <v>7276.54</v>
      </c>
      <c r="F1762" s="117">
        <f t="shared" si="844"/>
        <v>45891</v>
      </c>
      <c r="G1762" s="118">
        <f t="shared" si="848"/>
        <v>4.3006716003852752E-3</v>
      </c>
      <c r="H1762" s="119">
        <f t="shared" si="862"/>
        <v>45950</v>
      </c>
      <c r="I1762" s="119">
        <f t="shared" si="849"/>
        <v>45950</v>
      </c>
      <c r="J1762" s="120">
        <f t="shared" si="857"/>
        <v>20</v>
      </c>
      <c r="K1762" s="120">
        <f t="shared" si="845"/>
        <v>12</v>
      </c>
      <c r="L1762" s="8">
        <f t="shared" si="858"/>
        <v>1.00257818</v>
      </c>
      <c r="M1762" s="121">
        <f t="shared" si="846"/>
        <v>1.0043006699999999</v>
      </c>
      <c r="N1762" s="121">
        <f t="shared" si="866"/>
        <v>1.387204113436709</v>
      </c>
      <c r="O1762" s="114">
        <f t="shared" si="842"/>
        <v>1.39078057</v>
      </c>
      <c r="P1762" s="114">
        <f t="shared" si="850"/>
        <v>128.82691972999999</v>
      </c>
      <c r="Q1762" s="11">
        <f t="shared" si="863"/>
        <v>0</v>
      </c>
      <c r="R1762" s="30">
        <f t="shared" si="859"/>
        <v>0</v>
      </c>
      <c r="S1762" s="8">
        <f t="shared" si="851"/>
        <v>0</v>
      </c>
      <c r="T1762" s="123">
        <f t="shared" si="860"/>
        <v>8.5599999999999996E-2</v>
      </c>
      <c r="U1762" s="122">
        <f t="shared" si="841"/>
        <v>12</v>
      </c>
      <c r="V1762" s="122">
        <v>252</v>
      </c>
      <c r="W1762" s="121">
        <f t="shared" si="852"/>
        <v>1.003918745</v>
      </c>
      <c r="X1762" s="114">
        <f t="shared" si="853"/>
        <v>0.50483984000000004</v>
      </c>
      <c r="Y1762" s="114">
        <f t="shared" si="854"/>
        <v>0</v>
      </c>
      <c r="Z1762" s="126" t="str">
        <f t="shared" si="864"/>
        <v>A+J=</v>
      </c>
      <c r="AA1762" s="119">
        <f t="shared" si="865"/>
        <v>45950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>
        <f t="shared" si="855"/>
        <v>45939</v>
      </c>
      <c r="B1763" s="114">
        <f t="shared" si="847"/>
        <v>129.40168233</v>
      </c>
      <c r="C1763" s="114">
        <f t="shared" si="861"/>
        <v>92.629220250000003</v>
      </c>
      <c r="D1763" s="115">
        <f t="shared" si="856"/>
        <v>7245.38</v>
      </c>
      <c r="E1763" s="116">
        <f t="shared" si="843"/>
        <v>7276.54</v>
      </c>
      <c r="F1763" s="117">
        <f t="shared" si="844"/>
        <v>45891</v>
      </c>
      <c r="G1763" s="118">
        <f t="shared" si="848"/>
        <v>4.3006716003852752E-3</v>
      </c>
      <c r="H1763" s="119">
        <f t="shared" si="862"/>
        <v>45950</v>
      </c>
      <c r="I1763" s="119">
        <f t="shared" si="849"/>
        <v>45950</v>
      </c>
      <c r="J1763" s="120">
        <f t="shared" si="857"/>
        <v>20</v>
      </c>
      <c r="K1763" s="120">
        <f t="shared" si="845"/>
        <v>13</v>
      </c>
      <c r="L1763" s="8">
        <f t="shared" si="858"/>
        <v>1.00279333</v>
      </c>
      <c r="M1763" s="121">
        <f t="shared" si="846"/>
        <v>1.0043006699999999</v>
      </c>
      <c r="N1763" s="121">
        <f t="shared" si="866"/>
        <v>1.387204113436709</v>
      </c>
      <c r="O1763" s="114">
        <f t="shared" si="842"/>
        <v>1.39107903</v>
      </c>
      <c r="P1763" s="114">
        <f t="shared" si="850"/>
        <v>128.85456585</v>
      </c>
      <c r="Q1763" s="11">
        <f t="shared" si="863"/>
        <v>0</v>
      </c>
      <c r="R1763" s="30">
        <f t="shared" si="859"/>
        <v>0</v>
      </c>
      <c r="S1763" s="8">
        <f t="shared" si="851"/>
        <v>0</v>
      </c>
      <c r="T1763" s="123">
        <f t="shared" si="860"/>
        <v>8.5599999999999996E-2</v>
      </c>
      <c r="U1763" s="122">
        <f t="shared" si="841"/>
        <v>13</v>
      </c>
      <c r="V1763" s="122">
        <v>252</v>
      </c>
      <c r="W1763" s="121">
        <f t="shared" si="852"/>
        <v>1.004246</v>
      </c>
      <c r="X1763" s="114">
        <f t="shared" si="853"/>
        <v>0.54711648000000002</v>
      </c>
      <c r="Y1763" s="114">
        <f t="shared" si="854"/>
        <v>0</v>
      </c>
      <c r="Z1763" s="126" t="str">
        <f t="shared" si="864"/>
        <v>A+J=</v>
      </c>
      <c r="AA1763" s="119">
        <f t="shared" si="865"/>
        <v>45950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>
        <f t="shared" si="855"/>
        <v>45940</v>
      </c>
      <c r="B1764" s="114">
        <f t="shared" si="847"/>
        <v>129.47164242000002</v>
      </c>
      <c r="C1764" s="114">
        <f t="shared" si="861"/>
        <v>92.629220250000003</v>
      </c>
      <c r="D1764" s="115">
        <f t="shared" si="856"/>
        <v>7245.38</v>
      </c>
      <c r="E1764" s="116">
        <f t="shared" si="843"/>
        <v>7276.54</v>
      </c>
      <c r="F1764" s="117">
        <f t="shared" si="844"/>
        <v>45891</v>
      </c>
      <c r="G1764" s="118">
        <f t="shared" si="848"/>
        <v>4.3006716003852752E-3</v>
      </c>
      <c r="H1764" s="119">
        <f t="shared" si="862"/>
        <v>45950</v>
      </c>
      <c r="I1764" s="119">
        <f t="shared" si="849"/>
        <v>45950</v>
      </c>
      <c r="J1764" s="120">
        <f t="shared" si="857"/>
        <v>20</v>
      </c>
      <c r="K1764" s="120">
        <f t="shared" si="845"/>
        <v>14</v>
      </c>
      <c r="L1764" s="8">
        <f t="shared" si="858"/>
        <v>1.00300853</v>
      </c>
      <c r="M1764" s="121">
        <f t="shared" si="846"/>
        <v>1.0043006699999999</v>
      </c>
      <c r="N1764" s="121">
        <f t="shared" si="866"/>
        <v>1.387204113436709</v>
      </c>
      <c r="O1764" s="114">
        <f t="shared" si="842"/>
        <v>1.3913775500000001</v>
      </c>
      <c r="P1764" s="114">
        <f t="shared" si="850"/>
        <v>128.88221752000001</v>
      </c>
      <c r="Q1764" s="11">
        <f t="shared" si="863"/>
        <v>0</v>
      </c>
      <c r="R1764" s="30">
        <f t="shared" si="859"/>
        <v>0</v>
      </c>
      <c r="S1764" s="8">
        <f t="shared" si="851"/>
        <v>0</v>
      </c>
      <c r="T1764" s="123">
        <f t="shared" si="860"/>
        <v>8.5599999999999996E-2</v>
      </c>
      <c r="U1764" s="122">
        <f t="shared" si="841"/>
        <v>14</v>
      </c>
      <c r="V1764" s="122">
        <v>252</v>
      </c>
      <c r="W1764" s="121">
        <f t="shared" si="852"/>
        <v>1.0045733610000001</v>
      </c>
      <c r="X1764" s="114">
        <f t="shared" si="853"/>
        <v>0.58942490000000003</v>
      </c>
      <c r="Y1764" s="114">
        <f t="shared" si="854"/>
        <v>0</v>
      </c>
      <c r="Z1764" s="126" t="str">
        <f t="shared" si="864"/>
        <v>A+J=</v>
      </c>
      <c r="AA1764" s="119">
        <f t="shared" si="865"/>
        <v>45950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>
        <f t="shared" si="855"/>
        <v>45941</v>
      </c>
      <c r="B1765" s="114">
        <f t="shared" si="847"/>
        <v>129.54164093</v>
      </c>
      <c r="C1765" s="114">
        <f t="shared" si="861"/>
        <v>92.629220250000003</v>
      </c>
      <c r="D1765" s="115">
        <f t="shared" si="856"/>
        <v>7245.38</v>
      </c>
      <c r="E1765" s="116">
        <f t="shared" si="843"/>
        <v>7276.54</v>
      </c>
      <c r="F1765" s="117">
        <f t="shared" si="844"/>
        <v>45891</v>
      </c>
      <c r="G1765" s="118">
        <f t="shared" si="848"/>
        <v>4.3006716003852752E-3</v>
      </c>
      <c r="H1765" s="119">
        <f t="shared" si="862"/>
        <v>45950</v>
      </c>
      <c r="I1765" s="119">
        <f t="shared" si="849"/>
        <v>45950</v>
      </c>
      <c r="J1765" s="120">
        <f t="shared" si="857"/>
        <v>20</v>
      </c>
      <c r="K1765" s="120">
        <f t="shared" si="845"/>
        <v>15</v>
      </c>
      <c r="L1765" s="8">
        <f t="shared" si="858"/>
        <v>1.00322377</v>
      </c>
      <c r="M1765" s="121">
        <f t="shared" si="846"/>
        <v>1.0043006699999999</v>
      </c>
      <c r="N1765" s="121">
        <f t="shared" si="866"/>
        <v>1.387204113436709</v>
      </c>
      <c r="O1765" s="114">
        <f t="shared" si="842"/>
        <v>1.39167614</v>
      </c>
      <c r="P1765" s="114">
        <f t="shared" si="850"/>
        <v>128.90987568</v>
      </c>
      <c r="Q1765" s="11">
        <f t="shared" si="863"/>
        <v>0</v>
      </c>
      <c r="R1765" s="30">
        <f t="shared" si="859"/>
        <v>0</v>
      </c>
      <c r="S1765" s="8">
        <f t="shared" si="851"/>
        <v>0</v>
      </c>
      <c r="T1765" s="123">
        <f t="shared" si="860"/>
        <v>8.5599999999999996E-2</v>
      </c>
      <c r="U1765" s="122">
        <f t="shared" ref="U1765:U1828" si="867">IF(Q1764&gt;0,1,IF(K1765=K1764,U1764,U1764+1))</f>
        <v>15</v>
      </c>
      <c r="V1765" s="122">
        <v>252</v>
      </c>
      <c r="W1765" s="121">
        <f t="shared" si="852"/>
        <v>1.0049008290000001</v>
      </c>
      <c r="X1765" s="114">
        <f t="shared" si="853"/>
        <v>0.63176524999999994</v>
      </c>
      <c r="Y1765" s="114">
        <f t="shared" si="854"/>
        <v>0</v>
      </c>
      <c r="Z1765" s="126" t="str">
        <f t="shared" si="864"/>
        <v>A+J=</v>
      </c>
      <c r="AA1765" s="119">
        <f t="shared" si="865"/>
        <v>45950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>
        <f t="shared" si="855"/>
        <v>45942</v>
      </c>
      <c r="B1766" s="114">
        <f t="shared" si="847"/>
        <v>129.54164093</v>
      </c>
      <c r="C1766" s="114">
        <f t="shared" si="861"/>
        <v>92.629220250000003</v>
      </c>
      <c r="D1766" s="115">
        <f t="shared" si="856"/>
        <v>7245.38</v>
      </c>
      <c r="E1766" s="116">
        <f t="shared" si="843"/>
        <v>7276.54</v>
      </c>
      <c r="F1766" s="117">
        <f t="shared" si="844"/>
        <v>45891</v>
      </c>
      <c r="G1766" s="118">
        <f t="shared" si="848"/>
        <v>4.3006716003852752E-3</v>
      </c>
      <c r="H1766" s="119">
        <f t="shared" si="862"/>
        <v>45950</v>
      </c>
      <c r="I1766" s="119">
        <f t="shared" si="849"/>
        <v>45950</v>
      </c>
      <c r="J1766" s="120">
        <f t="shared" si="857"/>
        <v>20</v>
      </c>
      <c r="K1766" s="120">
        <f t="shared" si="845"/>
        <v>15</v>
      </c>
      <c r="L1766" s="8">
        <f t="shared" si="858"/>
        <v>1.00322377</v>
      </c>
      <c r="M1766" s="121">
        <f t="shared" si="846"/>
        <v>1.0043006699999999</v>
      </c>
      <c r="N1766" s="121">
        <f t="shared" si="866"/>
        <v>1.387204113436709</v>
      </c>
      <c r="O1766" s="114">
        <f t="shared" si="842"/>
        <v>1.39167614</v>
      </c>
      <c r="P1766" s="114">
        <f t="shared" si="850"/>
        <v>128.90987568</v>
      </c>
      <c r="Q1766" s="11">
        <f t="shared" si="863"/>
        <v>0</v>
      </c>
      <c r="R1766" s="30">
        <f t="shared" si="859"/>
        <v>0</v>
      </c>
      <c r="S1766" s="8">
        <f t="shared" si="851"/>
        <v>0</v>
      </c>
      <c r="T1766" s="123">
        <f t="shared" si="860"/>
        <v>8.5599999999999996E-2</v>
      </c>
      <c r="U1766" s="122">
        <f t="shared" si="867"/>
        <v>15</v>
      </c>
      <c r="V1766" s="122">
        <v>252</v>
      </c>
      <c r="W1766" s="121">
        <f t="shared" si="852"/>
        <v>1.0049008290000001</v>
      </c>
      <c r="X1766" s="114">
        <f t="shared" si="853"/>
        <v>0.63176524999999994</v>
      </c>
      <c r="Y1766" s="114">
        <f t="shared" si="854"/>
        <v>0</v>
      </c>
      <c r="Z1766" s="126" t="str">
        <f t="shared" si="864"/>
        <v>A+J=</v>
      </c>
      <c r="AA1766" s="119">
        <f t="shared" si="865"/>
        <v>45950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>
        <f t="shared" si="855"/>
        <v>45943</v>
      </c>
      <c r="B1767" s="114">
        <f t="shared" si="847"/>
        <v>129.54164093</v>
      </c>
      <c r="C1767" s="114">
        <f t="shared" si="861"/>
        <v>92.629220250000003</v>
      </c>
      <c r="D1767" s="115">
        <f t="shared" si="856"/>
        <v>7245.38</v>
      </c>
      <c r="E1767" s="116">
        <f t="shared" si="843"/>
        <v>7276.54</v>
      </c>
      <c r="F1767" s="117">
        <f t="shared" si="844"/>
        <v>45891</v>
      </c>
      <c r="G1767" s="118">
        <f t="shared" si="848"/>
        <v>4.3006716003852752E-3</v>
      </c>
      <c r="H1767" s="119">
        <f t="shared" si="862"/>
        <v>45950</v>
      </c>
      <c r="I1767" s="119">
        <f t="shared" si="849"/>
        <v>45950</v>
      </c>
      <c r="J1767" s="120">
        <f t="shared" si="857"/>
        <v>20</v>
      </c>
      <c r="K1767" s="120">
        <f t="shared" si="845"/>
        <v>15</v>
      </c>
      <c r="L1767" s="8">
        <f t="shared" si="858"/>
        <v>1.00322377</v>
      </c>
      <c r="M1767" s="121">
        <f t="shared" si="846"/>
        <v>1.0043006699999999</v>
      </c>
      <c r="N1767" s="121">
        <f t="shared" si="866"/>
        <v>1.387204113436709</v>
      </c>
      <c r="O1767" s="114">
        <f t="shared" si="842"/>
        <v>1.39167614</v>
      </c>
      <c r="P1767" s="114">
        <f t="shared" si="850"/>
        <v>128.90987568</v>
      </c>
      <c r="Q1767" s="11">
        <f t="shared" si="863"/>
        <v>0</v>
      </c>
      <c r="R1767" s="30">
        <f t="shared" si="859"/>
        <v>0</v>
      </c>
      <c r="S1767" s="8">
        <f t="shared" si="851"/>
        <v>0</v>
      </c>
      <c r="T1767" s="123">
        <f t="shared" si="860"/>
        <v>8.5599999999999996E-2</v>
      </c>
      <c r="U1767" s="122">
        <f t="shared" si="867"/>
        <v>15</v>
      </c>
      <c r="V1767" s="122">
        <v>252</v>
      </c>
      <c r="W1767" s="121">
        <f t="shared" si="852"/>
        <v>1.0049008290000001</v>
      </c>
      <c r="X1767" s="114">
        <f t="shared" si="853"/>
        <v>0.63176524999999994</v>
      </c>
      <c r="Y1767" s="114">
        <f t="shared" si="854"/>
        <v>0</v>
      </c>
      <c r="Z1767" s="126" t="str">
        <f t="shared" si="864"/>
        <v>A+J=</v>
      </c>
      <c r="AA1767" s="119">
        <f t="shared" si="865"/>
        <v>45950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>
        <f t="shared" si="855"/>
        <v>45944</v>
      </c>
      <c r="B1768" s="114">
        <f t="shared" si="847"/>
        <v>129.61167680999998</v>
      </c>
      <c r="C1768" s="114">
        <f t="shared" si="861"/>
        <v>92.629220250000003</v>
      </c>
      <c r="D1768" s="115">
        <f t="shared" si="856"/>
        <v>7245.38</v>
      </c>
      <c r="E1768" s="116">
        <f t="shared" si="843"/>
        <v>7276.54</v>
      </c>
      <c r="F1768" s="117">
        <f t="shared" si="844"/>
        <v>45891</v>
      </c>
      <c r="G1768" s="118">
        <f t="shared" si="848"/>
        <v>4.3006716003852752E-3</v>
      </c>
      <c r="H1768" s="119">
        <f t="shared" si="862"/>
        <v>45950</v>
      </c>
      <c r="I1768" s="119">
        <f t="shared" si="849"/>
        <v>45950</v>
      </c>
      <c r="J1768" s="120">
        <f t="shared" si="857"/>
        <v>20</v>
      </c>
      <c r="K1768" s="120">
        <f t="shared" si="845"/>
        <v>16</v>
      </c>
      <c r="L1768" s="8">
        <f t="shared" si="858"/>
        <v>1.00343906</v>
      </c>
      <c r="M1768" s="121">
        <f t="shared" si="846"/>
        <v>1.0043006699999999</v>
      </c>
      <c r="N1768" s="121">
        <f t="shared" si="866"/>
        <v>1.387204113436709</v>
      </c>
      <c r="O1768" s="114">
        <f t="shared" si="842"/>
        <v>1.3919747899999999</v>
      </c>
      <c r="P1768" s="114">
        <f t="shared" si="850"/>
        <v>128.93753939999999</v>
      </c>
      <c r="Q1768" s="11">
        <f t="shared" si="863"/>
        <v>0</v>
      </c>
      <c r="R1768" s="30">
        <f t="shared" si="859"/>
        <v>0</v>
      </c>
      <c r="S1768" s="8">
        <f t="shared" si="851"/>
        <v>0</v>
      </c>
      <c r="T1768" s="123">
        <f t="shared" si="860"/>
        <v>8.5599999999999996E-2</v>
      </c>
      <c r="U1768" s="122">
        <f t="shared" si="867"/>
        <v>16</v>
      </c>
      <c r="V1768" s="122">
        <v>252</v>
      </c>
      <c r="W1768" s="121">
        <f t="shared" si="852"/>
        <v>1.005228403</v>
      </c>
      <c r="X1768" s="114">
        <f t="shared" si="853"/>
        <v>0.67413741000000005</v>
      </c>
      <c r="Y1768" s="114">
        <f t="shared" si="854"/>
        <v>0</v>
      </c>
      <c r="Z1768" s="126" t="str">
        <f t="shared" si="864"/>
        <v>A+J=</v>
      </c>
      <c r="AA1768" s="119">
        <f t="shared" si="865"/>
        <v>45950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>
        <f t="shared" si="855"/>
        <v>45945</v>
      </c>
      <c r="B1769" s="114">
        <f t="shared" si="847"/>
        <v>129.6817494</v>
      </c>
      <c r="C1769" s="114">
        <f t="shared" si="861"/>
        <v>92.629220250000003</v>
      </c>
      <c r="D1769" s="115">
        <f t="shared" si="856"/>
        <v>7245.38</v>
      </c>
      <c r="E1769" s="116">
        <f t="shared" si="843"/>
        <v>7276.54</v>
      </c>
      <c r="F1769" s="117">
        <f t="shared" si="844"/>
        <v>45891</v>
      </c>
      <c r="G1769" s="118">
        <f t="shared" si="848"/>
        <v>4.3006716003852752E-3</v>
      </c>
      <c r="H1769" s="119">
        <f t="shared" si="862"/>
        <v>45950</v>
      </c>
      <c r="I1769" s="119">
        <f t="shared" si="849"/>
        <v>45950</v>
      </c>
      <c r="J1769" s="120">
        <f t="shared" si="857"/>
        <v>20</v>
      </c>
      <c r="K1769" s="120">
        <f t="shared" si="845"/>
        <v>17</v>
      </c>
      <c r="L1769" s="8">
        <f t="shared" si="858"/>
        <v>1.0036543899999999</v>
      </c>
      <c r="M1769" s="121">
        <f t="shared" si="846"/>
        <v>1.0043006699999999</v>
      </c>
      <c r="N1769" s="121">
        <f t="shared" si="866"/>
        <v>1.387204113436709</v>
      </c>
      <c r="O1769" s="114">
        <f t="shared" ref="O1769:O1832" si="868">TRUNC(TRUNC((L1769*N1769),15),8)</f>
        <v>1.39227349</v>
      </c>
      <c r="P1769" s="114">
        <f t="shared" si="850"/>
        <v>128.96520774999999</v>
      </c>
      <c r="Q1769" s="11">
        <f t="shared" si="863"/>
        <v>0</v>
      </c>
      <c r="R1769" s="30">
        <f t="shared" si="859"/>
        <v>0</v>
      </c>
      <c r="S1769" s="8">
        <f t="shared" si="851"/>
        <v>0</v>
      </c>
      <c r="T1769" s="123">
        <f t="shared" si="860"/>
        <v>8.5599999999999996E-2</v>
      </c>
      <c r="U1769" s="122">
        <f t="shared" si="867"/>
        <v>17</v>
      </c>
      <c r="V1769" s="122">
        <v>252</v>
      </c>
      <c r="W1769" s="121">
        <f t="shared" si="852"/>
        <v>1.005556085</v>
      </c>
      <c r="X1769" s="114">
        <f t="shared" si="853"/>
        <v>0.71654165000000003</v>
      </c>
      <c r="Y1769" s="114">
        <f t="shared" si="854"/>
        <v>0</v>
      </c>
      <c r="Z1769" s="126" t="str">
        <f t="shared" si="864"/>
        <v>A+J=</v>
      </c>
      <c r="AA1769" s="119">
        <f t="shared" si="865"/>
        <v>45950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>
        <f t="shared" si="855"/>
        <v>45946</v>
      </c>
      <c r="B1770" s="114">
        <f t="shared" si="847"/>
        <v>129.75186125000002</v>
      </c>
      <c r="C1770" s="114">
        <f t="shared" si="861"/>
        <v>92.629220250000003</v>
      </c>
      <c r="D1770" s="115">
        <f t="shared" si="856"/>
        <v>7245.38</v>
      </c>
      <c r="E1770" s="116">
        <f t="shared" ref="E1770:E1833" si="869">IF($K1770=1,VLOOKUP($A1769,$AO$10:$AS$131,4),E1769)</f>
        <v>7276.54</v>
      </c>
      <c r="F1770" s="117">
        <f t="shared" ref="F1770:F1833" si="870">IF($K1770=1,VLOOKUP($A1769,$AO$10:$AS$131,5),F1769)</f>
        <v>45891</v>
      </c>
      <c r="G1770" s="118">
        <f t="shared" si="848"/>
        <v>4.3006716003852752E-3</v>
      </c>
      <c r="H1770" s="119">
        <f t="shared" si="862"/>
        <v>45950</v>
      </c>
      <c r="I1770" s="119">
        <f t="shared" si="849"/>
        <v>45950</v>
      </c>
      <c r="J1770" s="120">
        <f t="shared" si="857"/>
        <v>20</v>
      </c>
      <c r="K1770" s="120">
        <f t="shared" ref="K1770:K1833" si="871">(J1770-(NETWORKDAYS(A1770,I1770,AD$176:AD$502)-1))</f>
        <v>18</v>
      </c>
      <c r="L1770" s="8">
        <f t="shared" si="858"/>
        <v>1.0038697700000001</v>
      </c>
      <c r="M1770" s="121">
        <f t="shared" ref="M1770:M1833" si="872">IF(I1770&gt;I1769,L1769,M1769)</f>
        <v>1.0043006699999999</v>
      </c>
      <c r="N1770" s="121">
        <f t="shared" si="866"/>
        <v>1.387204113436709</v>
      </c>
      <c r="O1770" s="114">
        <f t="shared" si="868"/>
        <v>1.3925722700000001</v>
      </c>
      <c r="P1770" s="114">
        <f t="shared" si="850"/>
        <v>128.99288351000001</v>
      </c>
      <c r="Q1770" s="11">
        <f t="shared" si="863"/>
        <v>0</v>
      </c>
      <c r="R1770" s="30">
        <f t="shared" si="859"/>
        <v>0</v>
      </c>
      <c r="S1770" s="8">
        <f t="shared" si="851"/>
        <v>0</v>
      </c>
      <c r="T1770" s="123">
        <f t="shared" si="860"/>
        <v>8.5599999999999996E-2</v>
      </c>
      <c r="U1770" s="122">
        <f t="shared" si="867"/>
        <v>18</v>
      </c>
      <c r="V1770" s="122">
        <v>252</v>
      </c>
      <c r="W1770" s="121">
        <f t="shared" si="852"/>
        <v>1.0058838729999999</v>
      </c>
      <c r="X1770" s="114">
        <f t="shared" si="853"/>
        <v>0.75897773999999996</v>
      </c>
      <c r="Y1770" s="114">
        <f t="shared" si="854"/>
        <v>0</v>
      </c>
      <c r="Z1770" s="126" t="str">
        <f t="shared" si="864"/>
        <v>A+J=</v>
      </c>
      <c r="AA1770" s="119">
        <f t="shared" si="865"/>
        <v>45950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>
        <f t="shared" si="855"/>
        <v>45947</v>
      </c>
      <c r="B1771" s="114">
        <f t="shared" si="847"/>
        <v>129.82200971</v>
      </c>
      <c r="C1771" s="114">
        <f t="shared" si="861"/>
        <v>92.629220250000003</v>
      </c>
      <c r="D1771" s="115">
        <f t="shared" si="856"/>
        <v>7245.38</v>
      </c>
      <c r="E1771" s="116">
        <f t="shared" si="869"/>
        <v>7276.54</v>
      </c>
      <c r="F1771" s="117">
        <f t="shared" si="870"/>
        <v>45891</v>
      </c>
      <c r="G1771" s="118">
        <f t="shared" si="848"/>
        <v>4.3006716003852752E-3</v>
      </c>
      <c r="H1771" s="119">
        <f t="shared" si="862"/>
        <v>45950</v>
      </c>
      <c r="I1771" s="119">
        <f t="shared" si="849"/>
        <v>45950</v>
      </c>
      <c r="J1771" s="120">
        <f t="shared" si="857"/>
        <v>20</v>
      </c>
      <c r="K1771" s="120">
        <f t="shared" si="871"/>
        <v>19</v>
      </c>
      <c r="L1771" s="8">
        <f t="shared" si="858"/>
        <v>1.0040851900000001</v>
      </c>
      <c r="M1771" s="121">
        <f t="shared" si="872"/>
        <v>1.0043006699999999</v>
      </c>
      <c r="N1771" s="121">
        <f t="shared" si="866"/>
        <v>1.387204113436709</v>
      </c>
      <c r="O1771" s="114">
        <f t="shared" si="868"/>
        <v>1.3928711</v>
      </c>
      <c r="P1771" s="114">
        <f t="shared" si="850"/>
        <v>129.02056390000001</v>
      </c>
      <c r="Q1771" s="11">
        <f t="shared" si="863"/>
        <v>0</v>
      </c>
      <c r="R1771" s="30">
        <f t="shared" si="859"/>
        <v>0</v>
      </c>
      <c r="S1771" s="8">
        <f t="shared" si="851"/>
        <v>0</v>
      </c>
      <c r="T1771" s="123">
        <f t="shared" si="860"/>
        <v>8.5599999999999996E-2</v>
      </c>
      <c r="U1771" s="122">
        <f t="shared" si="867"/>
        <v>19</v>
      </c>
      <c r="V1771" s="122">
        <v>252</v>
      </c>
      <c r="W1771" s="121">
        <f t="shared" si="852"/>
        <v>1.006211768</v>
      </c>
      <c r="X1771" s="114">
        <f t="shared" si="853"/>
        <v>0.80144581000000004</v>
      </c>
      <c r="Y1771" s="114">
        <f t="shared" si="854"/>
        <v>0</v>
      </c>
      <c r="Z1771" s="126" t="str">
        <f t="shared" si="864"/>
        <v>A+J=</v>
      </c>
      <c r="AA1771" s="119">
        <f t="shared" si="865"/>
        <v>45950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>
        <f t="shared" si="855"/>
        <v>45948</v>
      </c>
      <c r="B1772" s="114">
        <f t="shared" si="847"/>
        <v>129.89219850999999</v>
      </c>
      <c r="C1772" s="114">
        <f t="shared" si="861"/>
        <v>92.629220250000003</v>
      </c>
      <c r="D1772" s="115">
        <f t="shared" si="856"/>
        <v>7245.38</v>
      </c>
      <c r="E1772" s="116">
        <f t="shared" si="869"/>
        <v>7276.54</v>
      </c>
      <c r="F1772" s="117">
        <f t="shared" si="870"/>
        <v>45891</v>
      </c>
      <c r="G1772" s="118">
        <f t="shared" si="848"/>
        <v>4.3006716003852752E-3</v>
      </c>
      <c r="H1772" s="119">
        <f t="shared" si="862"/>
        <v>45950</v>
      </c>
      <c r="I1772" s="119">
        <f t="shared" si="849"/>
        <v>45950</v>
      </c>
      <c r="J1772" s="120">
        <f t="shared" si="857"/>
        <v>20</v>
      </c>
      <c r="K1772" s="120">
        <f t="shared" si="871"/>
        <v>20</v>
      </c>
      <c r="L1772" s="8">
        <f t="shared" si="858"/>
        <v>1.0043006699999999</v>
      </c>
      <c r="M1772" s="121">
        <f t="shared" si="872"/>
        <v>1.0043006699999999</v>
      </c>
      <c r="N1772" s="121">
        <f t="shared" si="866"/>
        <v>1.387204113436709</v>
      </c>
      <c r="O1772" s="114">
        <f t="shared" si="868"/>
        <v>1.3931700199999999</v>
      </c>
      <c r="P1772" s="114">
        <f t="shared" si="850"/>
        <v>129.04825262</v>
      </c>
      <c r="Q1772" s="11">
        <f t="shared" si="863"/>
        <v>0</v>
      </c>
      <c r="R1772" s="30">
        <f t="shared" si="859"/>
        <v>0</v>
      </c>
      <c r="S1772" s="8">
        <f t="shared" si="851"/>
        <v>0</v>
      </c>
      <c r="T1772" s="123">
        <f t="shared" si="860"/>
        <v>8.5599999999999996E-2</v>
      </c>
      <c r="U1772" s="122">
        <f t="shared" si="867"/>
        <v>20</v>
      </c>
      <c r="V1772" s="122">
        <v>252</v>
      </c>
      <c r="W1772" s="121">
        <f t="shared" si="852"/>
        <v>1.0065397700000001</v>
      </c>
      <c r="X1772" s="114">
        <f t="shared" si="853"/>
        <v>0.84394588999999998</v>
      </c>
      <c r="Y1772" s="114">
        <f t="shared" si="854"/>
        <v>0</v>
      </c>
      <c r="Z1772" s="126" t="str">
        <f t="shared" si="864"/>
        <v>A+J=</v>
      </c>
      <c r="AA1772" s="119">
        <f t="shared" si="865"/>
        <v>45950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>
        <f t="shared" si="855"/>
        <v>45949</v>
      </c>
      <c r="B1773" s="114">
        <f t="shared" si="847"/>
        <v>129.89219850999999</v>
      </c>
      <c r="C1773" s="114">
        <f t="shared" si="861"/>
        <v>92.629220250000003</v>
      </c>
      <c r="D1773" s="115">
        <f t="shared" si="856"/>
        <v>7245.38</v>
      </c>
      <c r="E1773" s="116">
        <f t="shared" si="869"/>
        <v>7276.54</v>
      </c>
      <c r="F1773" s="117">
        <f t="shared" si="870"/>
        <v>45891</v>
      </c>
      <c r="G1773" s="118">
        <f t="shared" si="848"/>
        <v>4.3006716003852752E-3</v>
      </c>
      <c r="H1773" s="119">
        <f t="shared" si="862"/>
        <v>45950</v>
      </c>
      <c r="I1773" s="119">
        <f t="shared" si="849"/>
        <v>45950</v>
      </c>
      <c r="J1773" s="120">
        <f t="shared" si="857"/>
        <v>20</v>
      </c>
      <c r="K1773" s="120">
        <f t="shared" si="871"/>
        <v>20</v>
      </c>
      <c r="L1773" s="8">
        <f t="shared" si="858"/>
        <v>1.0043006699999999</v>
      </c>
      <c r="M1773" s="121">
        <f t="shared" si="872"/>
        <v>1.0043006699999999</v>
      </c>
      <c r="N1773" s="121">
        <f t="shared" si="866"/>
        <v>1.387204113436709</v>
      </c>
      <c r="O1773" s="114">
        <f t="shared" si="868"/>
        <v>1.3931700199999999</v>
      </c>
      <c r="P1773" s="114">
        <f t="shared" si="850"/>
        <v>129.04825262</v>
      </c>
      <c r="Q1773" s="11">
        <f t="shared" si="863"/>
        <v>0</v>
      </c>
      <c r="R1773" s="30">
        <f t="shared" si="859"/>
        <v>0</v>
      </c>
      <c r="S1773" s="8">
        <f t="shared" si="851"/>
        <v>0</v>
      </c>
      <c r="T1773" s="123">
        <f t="shared" si="860"/>
        <v>8.5599999999999996E-2</v>
      </c>
      <c r="U1773" s="122">
        <f t="shared" si="867"/>
        <v>20</v>
      </c>
      <c r="V1773" s="122">
        <v>252</v>
      </c>
      <c r="W1773" s="121">
        <f t="shared" si="852"/>
        <v>1.0065397700000001</v>
      </c>
      <c r="X1773" s="114">
        <f t="shared" si="853"/>
        <v>0.84394588999999998</v>
      </c>
      <c r="Y1773" s="114">
        <f t="shared" si="854"/>
        <v>0</v>
      </c>
      <c r="Z1773" s="126" t="str">
        <f t="shared" si="864"/>
        <v>A+J=</v>
      </c>
      <c r="AA1773" s="119">
        <f t="shared" si="865"/>
        <v>45950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>
        <f t="shared" si="855"/>
        <v>45950</v>
      </c>
      <c r="B1774" s="114">
        <f t="shared" si="847"/>
        <v>129.89219850999999</v>
      </c>
      <c r="C1774" s="114">
        <f t="shared" si="861"/>
        <v>92.629220250000003</v>
      </c>
      <c r="D1774" s="115">
        <f t="shared" si="856"/>
        <v>7245.38</v>
      </c>
      <c r="E1774" s="116">
        <f t="shared" si="869"/>
        <v>7276.54</v>
      </c>
      <c r="F1774" s="117">
        <f t="shared" si="870"/>
        <v>45891</v>
      </c>
      <c r="G1774" s="118">
        <f t="shared" si="848"/>
        <v>4.3006716003852752E-3</v>
      </c>
      <c r="H1774" s="119">
        <f t="shared" si="862"/>
        <v>45982</v>
      </c>
      <c r="I1774" s="119">
        <f t="shared" si="849"/>
        <v>45950</v>
      </c>
      <c r="J1774" s="120">
        <f t="shared" si="857"/>
        <v>20</v>
      </c>
      <c r="K1774" s="120">
        <f t="shared" si="871"/>
        <v>20</v>
      </c>
      <c r="L1774" s="8">
        <f t="shared" si="858"/>
        <v>1.0043006699999999</v>
      </c>
      <c r="M1774" s="121">
        <f t="shared" si="872"/>
        <v>1.0043006699999999</v>
      </c>
      <c r="N1774" s="121">
        <f t="shared" si="866"/>
        <v>1.387204113436709</v>
      </c>
      <c r="O1774" s="114">
        <f t="shared" si="868"/>
        <v>1.3931700199999999</v>
      </c>
      <c r="P1774" s="114">
        <f t="shared" si="850"/>
        <v>129.04825262</v>
      </c>
      <c r="Q1774" s="11">
        <f t="shared" si="863"/>
        <v>58</v>
      </c>
      <c r="R1774" s="30">
        <f t="shared" si="859"/>
        <v>0.33296399999999998</v>
      </c>
      <c r="S1774" s="8">
        <f t="shared" si="851"/>
        <v>42.96842238</v>
      </c>
      <c r="T1774" s="123">
        <f t="shared" si="860"/>
        <v>8.5599999999999996E-2</v>
      </c>
      <c r="U1774" s="122">
        <f t="shared" si="867"/>
        <v>20</v>
      </c>
      <c r="V1774" s="122">
        <v>252</v>
      </c>
      <c r="W1774" s="121">
        <f t="shared" si="852"/>
        <v>1.0065397700000001</v>
      </c>
      <c r="X1774" s="114">
        <f t="shared" si="853"/>
        <v>0.84394588999999998</v>
      </c>
      <c r="Y1774" s="114">
        <f t="shared" si="854"/>
        <v>43.81236827</v>
      </c>
      <c r="Z1774" s="126" t="str">
        <f t="shared" si="864"/>
        <v>A+J=</v>
      </c>
      <c r="AA1774" s="119">
        <f t="shared" si="865"/>
        <v>45950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>
        <f t="shared" si="855"/>
        <v>45951</v>
      </c>
      <c r="B1775" s="114">
        <f t="shared" si="847"/>
        <v>86.12395767000001</v>
      </c>
      <c r="C1775" s="114">
        <f t="shared" si="861"/>
        <v>61.787024559999999</v>
      </c>
      <c r="D1775" s="115">
        <f t="shared" si="856"/>
        <v>7245.38</v>
      </c>
      <c r="E1775" s="116">
        <f t="shared" si="869"/>
        <v>7276.54</v>
      </c>
      <c r="F1775" s="117">
        <f t="shared" si="870"/>
        <v>45920</v>
      </c>
      <c r="G1775" s="118">
        <f t="shared" si="848"/>
        <v>4.3006716003852752E-3</v>
      </c>
      <c r="H1775" s="119">
        <f t="shared" si="862"/>
        <v>45982</v>
      </c>
      <c r="I1775" s="119">
        <f t="shared" si="849"/>
        <v>45982</v>
      </c>
      <c r="J1775" s="120">
        <f t="shared" si="857"/>
        <v>23</v>
      </c>
      <c r="K1775" s="120">
        <f t="shared" si="871"/>
        <v>1</v>
      </c>
      <c r="L1775" s="8">
        <f t="shared" si="858"/>
        <v>1.0001865999999999</v>
      </c>
      <c r="M1775" s="121">
        <f t="shared" si="872"/>
        <v>1.0043006699999999</v>
      </c>
      <c r="N1775" s="121">
        <f t="shared" si="866"/>
        <v>1.3931700205512427</v>
      </c>
      <c r="O1775" s="114">
        <f t="shared" si="868"/>
        <v>1.3934299800000001</v>
      </c>
      <c r="P1775" s="114">
        <f t="shared" si="850"/>
        <v>86.095892390000003</v>
      </c>
      <c r="Q1775" s="11">
        <f t="shared" si="863"/>
        <v>0</v>
      </c>
      <c r="R1775" s="30">
        <f t="shared" si="859"/>
        <v>0</v>
      </c>
      <c r="S1775" s="8">
        <f t="shared" si="851"/>
        <v>0</v>
      </c>
      <c r="T1775" s="123">
        <f t="shared" si="860"/>
        <v>8.5599999999999996E-2</v>
      </c>
      <c r="U1775" s="122">
        <f t="shared" si="867"/>
        <v>1</v>
      </c>
      <c r="V1775" s="122">
        <v>252</v>
      </c>
      <c r="W1775" s="121">
        <f t="shared" si="852"/>
        <v>1.0003259769999999</v>
      </c>
      <c r="X1775" s="114">
        <f t="shared" si="853"/>
        <v>2.8065280000000001E-2</v>
      </c>
      <c r="Y1775" s="114">
        <f t="shared" si="854"/>
        <v>0</v>
      </c>
      <c r="Z1775" s="126" t="str">
        <f t="shared" si="864"/>
        <v>A+J=</v>
      </c>
      <c r="AA1775" s="119">
        <f t="shared" si="865"/>
        <v>45982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>
        <f t="shared" si="855"/>
        <v>45952</v>
      </c>
      <c r="B1776" s="114">
        <f t="shared" si="847"/>
        <v>86.168107800000001</v>
      </c>
      <c r="C1776" s="114">
        <f t="shared" si="861"/>
        <v>61.787024559999999</v>
      </c>
      <c r="D1776" s="115">
        <f t="shared" si="856"/>
        <v>7245.38</v>
      </c>
      <c r="E1776" s="116">
        <f t="shared" si="869"/>
        <v>7276.54</v>
      </c>
      <c r="F1776" s="117">
        <f t="shared" si="870"/>
        <v>45920</v>
      </c>
      <c r="G1776" s="118">
        <f t="shared" si="848"/>
        <v>4.3006716003852752E-3</v>
      </c>
      <c r="H1776" s="119">
        <f t="shared" si="862"/>
        <v>45982</v>
      </c>
      <c r="I1776" s="119">
        <f t="shared" si="849"/>
        <v>45982</v>
      </c>
      <c r="J1776" s="120">
        <f t="shared" si="857"/>
        <v>23</v>
      </c>
      <c r="K1776" s="120">
        <f t="shared" si="871"/>
        <v>2</v>
      </c>
      <c r="L1776" s="8">
        <f t="shared" si="858"/>
        <v>1.0003732299999999</v>
      </c>
      <c r="M1776" s="121">
        <f t="shared" si="872"/>
        <v>1.0043006699999999</v>
      </c>
      <c r="N1776" s="121">
        <f t="shared" si="866"/>
        <v>1.3931700205512427</v>
      </c>
      <c r="O1776" s="114">
        <f t="shared" si="868"/>
        <v>1.3936899899999999</v>
      </c>
      <c r="P1776" s="114">
        <f t="shared" si="850"/>
        <v>86.11195764</v>
      </c>
      <c r="Q1776" s="11">
        <f t="shared" si="863"/>
        <v>0</v>
      </c>
      <c r="R1776" s="30">
        <f t="shared" si="859"/>
        <v>0</v>
      </c>
      <c r="S1776" s="8">
        <f t="shared" si="851"/>
        <v>0</v>
      </c>
      <c r="T1776" s="123">
        <f t="shared" si="860"/>
        <v>8.5599999999999996E-2</v>
      </c>
      <c r="U1776" s="122">
        <f t="shared" si="867"/>
        <v>2</v>
      </c>
      <c r="V1776" s="122">
        <v>252</v>
      </c>
      <c r="W1776" s="121">
        <f t="shared" si="852"/>
        <v>1.00065206</v>
      </c>
      <c r="X1776" s="114">
        <f t="shared" si="853"/>
        <v>5.6150159999999998E-2</v>
      </c>
      <c r="Y1776" s="114">
        <f t="shared" si="854"/>
        <v>0</v>
      </c>
      <c r="Z1776" s="126" t="str">
        <f t="shared" si="864"/>
        <v>A+J=</v>
      </c>
      <c r="AA1776" s="119">
        <f t="shared" si="865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>
        <f t="shared" si="855"/>
        <v>45953</v>
      </c>
      <c r="B1777" s="114">
        <f t="shared" si="847"/>
        <v>86.212281950000005</v>
      </c>
      <c r="C1777" s="114">
        <f t="shared" si="861"/>
        <v>61.787024559999999</v>
      </c>
      <c r="D1777" s="115">
        <f t="shared" si="856"/>
        <v>7245.38</v>
      </c>
      <c r="E1777" s="116">
        <f t="shared" si="869"/>
        <v>7276.54</v>
      </c>
      <c r="F1777" s="117">
        <f t="shared" si="870"/>
        <v>45920</v>
      </c>
      <c r="G1777" s="118">
        <f t="shared" si="848"/>
        <v>4.3006716003852752E-3</v>
      </c>
      <c r="H1777" s="119">
        <f t="shared" si="862"/>
        <v>45982</v>
      </c>
      <c r="I1777" s="119">
        <f t="shared" si="849"/>
        <v>45982</v>
      </c>
      <c r="J1777" s="120">
        <f t="shared" si="857"/>
        <v>23</v>
      </c>
      <c r="K1777" s="120">
        <f t="shared" si="871"/>
        <v>3</v>
      </c>
      <c r="L1777" s="8">
        <f t="shared" si="858"/>
        <v>1.00055991</v>
      </c>
      <c r="M1777" s="121">
        <f t="shared" si="872"/>
        <v>1.0043006699999999</v>
      </c>
      <c r="N1777" s="121">
        <f t="shared" si="866"/>
        <v>1.3931700205512427</v>
      </c>
      <c r="O1777" s="114">
        <f t="shared" si="868"/>
        <v>1.39395007</v>
      </c>
      <c r="P1777" s="114">
        <f t="shared" si="850"/>
        <v>86.128027209999999</v>
      </c>
      <c r="Q1777" s="11">
        <f t="shared" si="863"/>
        <v>0</v>
      </c>
      <c r="R1777" s="30">
        <f t="shared" si="859"/>
        <v>0</v>
      </c>
      <c r="S1777" s="8">
        <f t="shared" si="851"/>
        <v>0</v>
      </c>
      <c r="T1777" s="123">
        <f t="shared" si="860"/>
        <v>8.5599999999999996E-2</v>
      </c>
      <c r="U1777" s="122">
        <f t="shared" si="867"/>
        <v>3</v>
      </c>
      <c r="V1777" s="122">
        <v>252</v>
      </c>
      <c r="W1777" s="121">
        <f t="shared" si="852"/>
        <v>1.00097825</v>
      </c>
      <c r="X1777" s="114">
        <f t="shared" si="853"/>
        <v>8.4254739999999995E-2</v>
      </c>
      <c r="Y1777" s="114">
        <f t="shared" si="854"/>
        <v>0</v>
      </c>
      <c r="Z1777" s="126" t="str">
        <f t="shared" si="864"/>
        <v>A+J=</v>
      </c>
      <c r="AA1777" s="119">
        <f t="shared" si="865"/>
        <v>45982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>
        <f t="shared" si="855"/>
        <v>45954</v>
      </c>
      <c r="B1778" s="114">
        <f t="shared" si="847"/>
        <v>86.256476939999999</v>
      </c>
      <c r="C1778" s="114">
        <f t="shared" si="861"/>
        <v>61.787024559999999</v>
      </c>
      <c r="D1778" s="115">
        <f t="shared" si="856"/>
        <v>7245.38</v>
      </c>
      <c r="E1778" s="116">
        <f t="shared" si="869"/>
        <v>7276.54</v>
      </c>
      <c r="F1778" s="117">
        <f t="shared" si="870"/>
        <v>45920</v>
      </c>
      <c r="G1778" s="118">
        <f t="shared" si="848"/>
        <v>4.3006716003852752E-3</v>
      </c>
      <c r="H1778" s="119">
        <f t="shared" si="862"/>
        <v>45982</v>
      </c>
      <c r="I1778" s="119">
        <f t="shared" si="849"/>
        <v>45982</v>
      </c>
      <c r="J1778" s="120">
        <f t="shared" si="857"/>
        <v>23</v>
      </c>
      <c r="K1778" s="120">
        <f t="shared" si="871"/>
        <v>4</v>
      </c>
      <c r="L1778" s="8">
        <f t="shared" si="858"/>
        <v>1.00074661</v>
      </c>
      <c r="M1778" s="121">
        <f t="shared" si="872"/>
        <v>1.0043006699999999</v>
      </c>
      <c r="N1778" s="121">
        <f t="shared" si="866"/>
        <v>1.3931700205512427</v>
      </c>
      <c r="O1778" s="114">
        <f t="shared" si="868"/>
        <v>1.39421017</v>
      </c>
      <c r="P1778" s="114">
        <f t="shared" si="850"/>
        <v>86.144098009999993</v>
      </c>
      <c r="Q1778" s="11">
        <f t="shared" si="863"/>
        <v>0</v>
      </c>
      <c r="R1778" s="30">
        <f t="shared" si="859"/>
        <v>0</v>
      </c>
      <c r="S1778" s="8">
        <f t="shared" si="851"/>
        <v>0</v>
      </c>
      <c r="T1778" s="123">
        <f t="shared" si="860"/>
        <v>8.5599999999999996E-2</v>
      </c>
      <c r="U1778" s="122">
        <f t="shared" si="867"/>
        <v>4</v>
      </c>
      <c r="V1778" s="122">
        <v>252</v>
      </c>
      <c r="W1778" s="121">
        <f t="shared" si="852"/>
        <v>1.0013045460000001</v>
      </c>
      <c r="X1778" s="114">
        <f t="shared" si="853"/>
        <v>0.11237893</v>
      </c>
      <c r="Y1778" s="114">
        <f t="shared" si="854"/>
        <v>0</v>
      </c>
      <c r="Z1778" s="126" t="str">
        <f t="shared" si="864"/>
        <v>A+J=</v>
      </c>
      <c r="AA1778" s="119">
        <f t="shared" si="865"/>
        <v>45982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>
        <f t="shared" si="855"/>
        <v>45955</v>
      </c>
      <c r="B1779" s="114">
        <f t="shared" si="847"/>
        <v>86.300695279999999</v>
      </c>
      <c r="C1779" s="114">
        <f t="shared" si="861"/>
        <v>61.787024559999999</v>
      </c>
      <c r="D1779" s="115">
        <f t="shared" si="856"/>
        <v>7245.38</v>
      </c>
      <c r="E1779" s="116">
        <f t="shared" si="869"/>
        <v>7276.54</v>
      </c>
      <c r="F1779" s="117">
        <f t="shared" si="870"/>
        <v>45920</v>
      </c>
      <c r="G1779" s="118">
        <f t="shared" si="848"/>
        <v>4.3006716003852752E-3</v>
      </c>
      <c r="H1779" s="119">
        <f t="shared" si="862"/>
        <v>45982</v>
      </c>
      <c r="I1779" s="119">
        <f t="shared" si="849"/>
        <v>45982</v>
      </c>
      <c r="J1779" s="120">
        <f t="shared" si="857"/>
        <v>23</v>
      </c>
      <c r="K1779" s="120">
        <f t="shared" si="871"/>
        <v>5</v>
      </c>
      <c r="L1779" s="8">
        <f t="shared" si="858"/>
        <v>1.0009333499999999</v>
      </c>
      <c r="M1779" s="121">
        <f t="shared" si="872"/>
        <v>1.0043006699999999</v>
      </c>
      <c r="N1779" s="121">
        <f t="shared" si="866"/>
        <v>1.3931700205512427</v>
      </c>
      <c r="O1779" s="114">
        <f t="shared" si="868"/>
        <v>1.3944703300000001</v>
      </c>
      <c r="P1779" s="114">
        <f t="shared" si="850"/>
        <v>86.160172520000003</v>
      </c>
      <c r="Q1779" s="11">
        <f t="shared" si="863"/>
        <v>0</v>
      </c>
      <c r="R1779" s="30">
        <f t="shared" si="859"/>
        <v>0</v>
      </c>
      <c r="S1779" s="8">
        <f t="shared" si="851"/>
        <v>0</v>
      </c>
      <c r="T1779" s="123">
        <f t="shared" si="860"/>
        <v>8.5599999999999996E-2</v>
      </c>
      <c r="U1779" s="122">
        <f t="shared" si="867"/>
        <v>5</v>
      </c>
      <c r="V1779" s="122">
        <v>252</v>
      </c>
      <c r="W1779" s="121">
        <f t="shared" si="852"/>
        <v>1.0016309480000001</v>
      </c>
      <c r="X1779" s="114">
        <f t="shared" si="853"/>
        <v>0.14052276</v>
      </c>
      <c r="Y1779" s="114">
        <f t="shared" si="854"/>
        <v>0</v>
      </c>
      <c r="Z1779" s="126" t="str">
        <f t="shared" si="864"/>
        <v>A+J=</v>
      </c>
      <c r="AA1779" s="119">
        <f t="shared" si="865"/>
        <v>45982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>
        <f t="shared" si="855"/>
        <v>45956</v>
      </c>
      <c r="B1780" s="114">
        <f t="shared" si="847"/>
        <v>86.300695279999999</v>
      </c>
      <c r="C1780" s="114">
        <f t="shared" si="861"/>
        <v>61.787024559999999</v>
      </c>
      <c r="D1780" s="115">
        <f t="shared" si="856"/>
        <v>7245.38</v>
      </c>
      <c r="E1780" s="116">
        <f t="shared" si="869"/>
        <v>7276.54</v>
      </c>
      <c r="F1780" s="117">
        <f t="shared" si="870"/>
        <v>45920</v>
      </c>
      <c r="G1780" s="118">
        <f t="shared" si="848"/>
        <v>4.3006716003852752E-3</v>
      </c>
      <c r="H1780" s="119">
        <f t="shared" si="862"/>
        <v>45982</v>
      </c>
      <c r="I1780" s="119">
        <f t="shared" si="849"/>
        <v>45982</v>
      </c>
      <c r="J1780" s="120">
        <f t="shared" si="857"/>
        <v>23</v>
      </c>
      <c r="K1780" s="120">
        <f t="shared" si="871"/>
        <v>5</v>
      </c>
      <c r="L1780" s="8">
        <f t="shared" si="858"/>
        <v>1.0009333499999999</v>
      </c>
      <c r="M1780" s="121">
        <f t="shared" si="872"/>
        <v>1.0043006699999999</v>
      </c>
      <c r="N1780" s="121">
        <f t="shared" si="866"/>
        <v>1.3931700205512427</v>
      </c>
      <c r="O1780" s="114">
        <f t="shared" si="868"/>
        <v>1.3944703300000001</v>
      </c>
      <c r="P1780" s="114">
        <f t="shared" si="850"/>
        <v>86.160172520000003</v>
      </c>
      <c r="Q1780" s="11">
        <f t="shared" si="863"/>
        <v>0</v>
      </c>
      <c r="R1780" s="30">
        <f t="shared" si="859"/>
        <v>0</v>
      </c>
      <c r="S1780" s="8">
        <f t="shared" si="851"/>
        <v>0</v>
      </c>
      <c r="T1780" s="123">
        <f t="shared" si="860"/>
        <v>8.5599999999999996E-2</v>
      </c>
      <c r="U1780" s="122">
        <f t="shared" si="867"/>
        <v>5</v>
      </c>
      <c r="V1780" s="122">
        <v>252</v>
      </c>
      <c r="W1780" s="121">
        <f t="shared" si="852"/>
        <v>1.0016309480000001</v>
      </c>
      <c r="X1780" s="114">
        <f t="shared" si="853"/>
        <v>0.14052276</v>
      </c>
      <c r="Y1780" s="114">
        <f t="shared" si="854"/>
        <v>0</v>
      </c>
      <c r="Z1780" s="126" t="str">
        <f t="shared" si="864"/>
        <v>A+J=</v>
      </c>
      <c r="AA1780" s="119">
        <f t="shared" si="865"/>
        <v>45982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>
        <f t="shared" si="855"/>
        <v>45957</v>
      </c>
      <c r="B1781" s="114">
        <f t="shared" si="847"/>
        <v>86.300695279999999</v>
      </c>
      <c r="C1781" s="114">
        <f t="shared" si="861"/>
        <v>61.787024559999999</v>
      </c>
      <c r="D1781" s="115">
        <f t="shared" si="856"/>
        <v>7245.38</v>
      </c>
      <c r="E1781" s="116">
        <f t="shared" si="869"/>
        <v>7276.54</v>
      </c>
      <c r="F1781" s="117">
        <f t="shared" si="870"/>
        <v>45920</v>
      </c>
      <c r="G1781" s="118">
        <f t="shared" si="848"/>
        <v>4.3006716003852752E-3</v>
      </c>
      <c r="H1781" s="119">
        <f t="shared" si="862"/>
        <v>45982</v>
      </c>
      <c r="I1781" s="119">
        <f t="shared" si="849"/>
        <v>45982</v>
      </c>
      <c r="J1781" s="120">
        <f t="shared" si="857"/>
        <v>23</v>
      </c>
      <c r="K1781" s="120">
        <f t="shared" si="871"/>
        <v>5</v>
      </c>
      <c r="L1781" s="8">
        <f t="shared" si="858"/>
        <v>1.0009333499999999</v>
      </c>
      <c r="M1781" s="121">
        <f t="shared" si="872"/>
        <v>1.0043006699999999</v>
      </c>
      <c r="N1781" s="121">
        <f t="shared" si="866"/>
        <v>1.3931700205512427</v>
      </c>
      <c r="O1781" s="114">
        <f t="shared" si="868"/>
        <v>1.3944703300000001</v>
      </c>
      <c r="P1781" s="114">
        <f t="shared" si="850"/>
        <v>86.160172520000003</v>
      </c>
      <c r="Q1781" s="11">
        <f t="shared" si="863"/>
        <v>0</v>
      </c>
      <c r="R1781" s="30">
        <f t="shared" si="859"/>
        <v>0</v>
      </c>
      <c r="S1781" s="8">
        <f t="shared" si="851"/>
        <v>0</v>
      </c>
      <c r="T1781" s="123">
        <f t="shared" si="860"/>
        <v>8.5599999999999996E-2</v>
      </c>
      <c r="U1781" s="122">
        <f t="shared" si="867"/>
        <v>5</v>
      </c>
      <c r="V1781" s="122">
        <v>252</v>
      </c>
      <c r="W1781" s="121">
        <f t="shared" si="852"/>
        <v>1.0016309480000001</v>
      </c>
      <c r="X1781" s="114">
        <f t="shared" si="853"/>
        <v>0.14052276</v>
      </c>
      <c r="Y1781" s="114">
        <f t="shared" si="854"/>
        <v>0</v>
      </c>
      <c r="Z1781" s="126" t="str">
        <f t="shared" si="864"/>
        <v>A+J=</v>
      </c>
      <c r="AA1781" s="119">
        <f t="shared" si="865"/>
        <v>45982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>
        <f t="shared" si="855"/>
        <v>45958</v>
      </c>
      <c r="B1782" s="114">
        <f t="shared" si="847"/>
        <v>86.344937040000005</v>
      </c>
      <c r="C1782" s="114">
        <f t="shared" si="861"/>
        <v>61.787024559999999</v>
      </c>
      <c r="D1782" s="115">
        <f t="shared" si="856"/>
        <v>7245.38</v>
      </c>
      <c r="E1782" s="116">
        <f t="shared" si="869"/>
        <v>7276.54</v>
      </c>
      <c r="F1782" s="117">
        <f t="shared" si="870"/>
        <v>45920</v>
      </c>
      <c r="G1782" s="118">
        <f t="shared" si="848"/>
        <v>4.3006716003852752E-3</v>
      </c>
      <c r="H1782" s="119">
        <f t="shared" si="862"/>
        <v>45982</v>
      </c>
      <c r="I1782" s="119">
        <f t="shared" si="849"/>
        <v>45982</v>
      </c>
      <c r="J1782" s="120">
        <f t="shared" si="857"/>
        <v>23</v>
      </c>
      <c r="K1782" s="120">
        <f t="shared" si="871"/>
        <v>6</v>
      </c>
      <c r="L1782" s="8">
        <f t="shared" si="858"/>
        <v>1.0011201300000001</v>
      </c>
      <c r="M1782" s="121">
        <f t="shared" si="872"/>
        <v>1.0043006699999999</v>
      </c>
      <c r="N1782" s="121">
        <f t="shared" si="866"/>
        <v>1.3931700205512427</v>
      </c>
      <c r="O1782" s="114">
        <f t="shared" si="868"/>
        <v>1.39473055</v>
      </c>
      <c r="P1782" s="114">
        <f t="shared" si="850"/>
        <v>86.17625074</v>
      </c>
      <c r="Q1782" s="11">
        <f t="shared" si="863"/>
        <v>0</v>
      </c>
      <c r="R1782" s="30">
        <f t="shared" si="859"/>
        <v>0</v>
      </c>
      <c r="S1782" s="8">
        <f t="shared" si="851"/>
        <v>0</v>
      </c>
      <c r="T1782" s="123">
        <f t="shared" si="860"/>
        <v>8.5599999999999996E-2</v>
      </c>
      <c r="U1782" s="122">
        <f t="shared" si="867"/>
        <v>6</v>
      </c>
      <c r="V1782" s="122">
        <v>252</v>
      </c>
      <c r="W1782" s="121">
        <f t="shared" si="852"/>
        <v>1.0019574570000001</v>
      </c>
      <c r="X1782" s="114">
        <f t="shared" si="853"/>
        <v>0.16868630000000001</v>
      </c>
      <c r="Y1782" s="114">
        <f t="shared" si="854"/>
        <v>0</v>
      </c>
      <c r="Z1782" s="126" t="str">
        <f t="shared" si="864"/>
        <v>A+J=</v>
      </c>
      <c r="AA1782" s="119">
        <f t="shared" si="865"/>
        <v>45982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>
        <f t="shared" si="855"/>
        <v>45959</v>
      </c>
      <c r="B1783" s="114">
        <f t="shared" si="847"/>
        <v>86.389200919999993</v>
      </c>
      <c r="C1783" s="114">
        <f t="shared" si="861"/>
        <v>61.787024559999999</v>
      </c>
      <c r="D1783" s="115">
        <f t="shared" si="856"/>
        <v>7245.38</v>
      </c>
      <c r="E1783" s="116">
        <f t="shared" si="869"/>
        <v>7276.54</v>
      </c>
      <c r="F1783" s="117">
        <f t="shared" si="870"/>
        <v>45920</v>
      </c>
      <c r="G1783" s="118">
        <f t="shared" si="848"/>
        <v>4.3006716003852752E-3</v>
      </c>
      <c r="H1783" s="119">
        <f t="shared" si="862"/>
        <v>45982</v>
      </c>
      <c r="I1783" s="119">
        <f t="shared" si="849"/>
        <v>45982</v>
      </c>
      <c r="J1783" s="120">
        <f t="shared" si="857"/>
        <v>23</v>
      </c>
      <c r="K1783" s="120">
        <f t="shared" si="871"/>
        <v>7</v>
      </c>
      <c r="L1783" s="8">
        <f t="shared" si="858"/>
        <v>1.0013069400000001</v>
      </c>
      <c r="M1783" s="121">
        <f t="shared" si="872"/>
        <v>1.0043006699999999</v>
      </c>
      <c r="N1783" s="121">
        <f t="shared" si="866"/>
        <v>1.3931700205512427</v>
      </c>
      <c r="O1783" s="114">
        <f t="shared" si="868"/>
        <v>1.3949908099999999</v>
      </c>
      <c r="P1783" s="114">
        <f t="shared" si="850"/>
        <v>86.192331429999996</v>
      </c>
      <c r="Q1783" s="11">
        <f t="shared" si="863"/>
        <v>0</v>
      </c>
      <c r="R1783" s="30">
        <f t="shared" si="859"/>
        <v>0</v>
      </c>
      <c r="S1783" s="8">
        <f t="shared" si="851"/>
        <v>0</v>
      </c>
      <c r="T1783" s="123">
        <f t="shared" si="860"/>
        <v>8.5599999999999996E-2</v>
      </c>
      <c r="U1783" s="122">
        <f t="shared" si="867"/>
        <v>7</v>
      </c>
      <c r="V1783" s="122">
        <v>252</v>
      </c>
      <c r="W1783" s="121">
        <f t="shared" si="852"/>
        <v>1.0022840719999999</v>
      </c>
      <c r="X1783" s="114">
        <f t="shared" si="853"/>
        <v>0.19686949000000001</v>
      </c>
      <c r="Y1783" s="114">
        <f t="shared" si="854"/>
        <v>0</v>
      </c>
      <c r="Z1783" s="126" t="str">
        <f t="shared" si="864"/>
        <v>A+J=</v>
      </c>
      <c r="AA1783" s="119">
        <f t="shared" si="865"/>
        <v>45982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>
        <f t="shared" si="855"/>
        <v>45960</v>
      </c>
      <c r="B1784" s="114">
        <f t="shared" si="847"/>
        <v>86.433487619999994</v>
      </c>
      <c r="C1784" s="114">
        <f t="shared" si="861"/>
        <v>61.787024559999999</v>
      </c>
      <c r="D1784" s="115">
        <f t="shared" si="856"/>
        <v>7245.38</v>
      </c>
      <c r="E1784" s="116">
        <f t="shared" si="869"/>
        <v>7276.54</v>
      </c>
      <c r="F1784" s="117">
        <f t="shared" si="870"/>
        <v>45920</v>
      </c>
      <c r="G1784" s="118">
        <f t="shared" si="848"/>
        <v>4.3006716003852752E-3</v>
      </c>
      <c r="H1784" s="119">
        <f t="shared" si="862"/>
        <v>45982</v>
      </c>
      <c r="I1784" s="119">
        <f t="shared" si="849"/>
        <v>45982</v>
      </c>
      <c r="J1784" s="120">
        <f t="shared" si="857"/>
        <v>23</v>
      </c>
      <c r="K1784" s="120">
        <f t="shared" si="871"/>
        <v>8</v>
      </c>
      <c r="L1784" s="8">
        <f t="shared" si="858"/>
        <v>1.0014937900000001</v>
      </c>
      <c r="M1784" s="121">
        <f t="shared" si="872"/>
        <v>1.0043006699999999</v>
      </c>
      <c r="N1784" s="121">
        <f t="shared" si="866"/>
        <v>1.3931700205512427</v>
      </c>
      <c r="O1784" s="114">
        <f t="shared" si="868"/>
        <v>1.39525112</v>
      </c>
      <c r="P1784" s="114">
        <f t="shared" si="850"/>
        <v>86.208415209999998</v>
      </c>
      <c r="Q1784" s="11">
        <f t="shared" si="863"/>
        <v>0</v>
      </c>
      <c r="R1784" s="30">
        <f t="shared" si="859"/>
        <v>0</v>
      </c>
      <c r="S1784" s="8">
        <f t="shared" si="851"/>
        <v>0</v>
      </c>
      <c r="T1784" s="123">
        <f t="shared" si="860"/>
        <v>8.5599999999999996E-2</v>
      </c>
      <c r="U1784" s="122">
        <f t="shared" si="867"/>
        <v>8</v>
      </c>
      <c r="V1784" s="122">
        <v>252</v>
      </c>
      <c r="W1784" s="121">
        <f t="shared" si="852"/>
        <v>1.002610794</v>
      </c>
      <c r="X1784" s="114">
        <f t="shared" si="853"/>
        <v>0.22507241</v>
      </c>
      <c r="Y1784" s="114">
        <f t="shared" si="854"/>
        <v>0</v>
      </c>
      <c r="Z1784" s="126" t="str">
        <f t="shared" si="864"/>
        <v>A+J=</v>
      </c>
      <c r="AA1784" s="119">
        <f t="shared" si="865"/>
        <v>45982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>
        <f t="shared" si="855"/>
        <v>45961</v>
      </c>
      <c r="B1785" s="114">
        <f t="shared" si="847"/>
        <v>86.477796460000008</v>
      </c>
      <c r="C1785" s="114">
        <f t="shared" si="861"/>
        <v>61.787024559999999</v>
      </c>
      <c r="D1785" s="115">
        <f t="shared" si="856"/>
        <v>7245.38</v>
      </c>
      <c r="E1785" s="116">
        <f t="shared" si="869"/>
        <v>7276.54</v>
      </c>
      <c r="F1785" s="117">
        <f t="shared" si="870"/>
        <v>45920</v>
      </c>
      <c r="G1785" s="118">
        <f t="shared" si="848"/>
        <v>4.3006716003852752E-3</v>
      </c>
      <c r="H1785" s="119">
        <f t="shared" si="862"/>
        <v>45982</v>
      </c>
      <c r="I1785" s="119">
        <f t="shared" si="849"/>
        <v>45982</v>
      </c>
      <c r="J1785" s="120">
        <f t="shared" si="857"/>
        <v>23</v>
      </c>
      <c r="K1785" s="120">
        <f t="shared" si="871"/>
        <v>9</v>
      </c>
      <c r="L1785" s="8">
        <f t="shared" si="858"/>
        <v>1.0016806700000001</v>
      </c>
      <c r="M1785" s="121">
        <f t="shared" si="872"/>
        <v>1.0043006699999999</v>
      </c>
      <c r="N1785" s="121">
        <f t="shared" si="866"/>
        <v>1.3931700205512427</v>
      </c>
      <c r="O1785" s="114">
        <f t="shared" si="868"/>
        <v>1.39551147</v>
      </c>
      <c r="P1785" s="114">
        <f t="shared" si="850"/>
        <v>86.224501470000007</v>
      </c>
      <c r="Q1785" s="11">
        <f t="shared" si="863"/>
        <v>0</v>
      </c>
      <c r="R1785" s="30">
        <f t="shared" si="859"/>
        <v>0</v>
      </c>
      <c r="S1785" s="8">
        <f t="shared" si="851"/>
        <v>0</v>
      </c>
      <c r="T1785" s="123">
        <f t="shared" si="860"/>
        <v>8.5599999999999996E-2</v>
      </c>
      <c r="U1785" s="122">
        <f t="shared" si="867"/>
        <v>9</v>
      </c>
      <c r="V1785" s="122">
        <v>252</v>
      </c>
      <c r="W1785" s="121">
        <f t="shared" si="852"/>
        <v>1.0029376219999999</v>
      </c>
      <c r="X1785" s="114">
        <f t="shared" si="853"/>
        <v>0.25329499</v>
      </c>
      <c r="Y1785" s="114">
        <f t="shared" si="854"/>
        <v>0</v>
      </c>
      <c r="Z1785" s="126" t="str">
        <f t="shared" si="864"/>
        <v>A+J=</v>
      </c>
      <c r="AA1785" s="119">
        <f t="shared" si="865"/>
        <v>45982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>
        <f t="shared" si="855"/>
        <v>45962</v>
      </c>
      <c r="B1786" s="114">
        <f t="shared" si="847"/>
        <v>86.522128039999998</v>
      </c>
      <c r="C1786" s="114">
        <f t="shared" si="861"/>
        <v>61.787024559999999</v>
      </c>
      <c r="D1786" s="115">
        <f t="shared" si="856"/>
        <v>7245.38</v>
      </c>
      <c r="E1786" s="116">
        <f t="shared" si="869"/>
        <v>7276.54</v>
      </c>
      <c r="F1786" s="117">
        <f t="shared" si="870"/>
        <v>45920</v>
      </c>
      <c r="G1786" s="118">
        <f t="shared" si="848"/>
        <v>4.3006716003852752E-3</v>
      </c>
      <c r="H1786" s="119">
        <f t="shared" si="862"/>
        <v>45982</v>
      </c>
      <c r="I1786" s="119">
        <f t="shared" si="849"/>
        <v>45982</v>
      </c>
      <c r="J1786" s="120">
        <f t="shared" si="857"/>
        <v>23</v>
      </c>
      <c r="K1786" s="120">
        <f t="shared" si="871"/>
        <v>10</v>
      </c>
      <c r="L1786" s="8">
        <f t="shared" si="858"/>
        <v>1.0018675800000001</v>
      </c>
      <c r="M1786" s="121">
        <f t="shared" si="872"/>
        <v>1.0043006699999999</v>
      </c>
      <c r="N1786" s="121">
        <f t="shared" si="866"/>
        <v>1.3931700205512427</v>
      </c>
      <c r="O1786" s="114">
        <f t="shared" si="868"/>
        <v>1.3957718699999999</v>
      </c>
      <c r="P1786" s="114">
        <f t="shared" si="850"/>
        <v>86.24059081</v>
      </c>
      <c r="Q1786" s="11">
        <f t="shared" si="863"/>
        <v>0</v>
      </c>
      <c r="R1786" s="30">
        <f t="shared" si="859"/>
        <v>0</v>
      </c>
      <c r="S1786" s="8">
        <f t="shared" si="851"/>
        <v>0</v>
      </c>
      <c r="T1786" s="123">
        <f t="shared" si="860"/>
        <v>8.5599999999999996E-2</v>
      </c>
      <c r="U1786" s="122">
        <f t="shared" si="867"/>
        <v>10</v>
      </c>
      <c r="V1786" s="122">
        <v>252</v>
      </c>
      <c r="W1786" s="121">
        <f t="shared" si="852"/>
        <v>1.003264556</v>
      </c>
      <c r="X1786" s="114">
        <f t="shared" si="853"/>
        <v>0.28153723000000003</v>
      </c>
      <c r="Y1786" s="114">
        <f t="shared" si="854"/>
        <v>0</v>
      </c>
      <c r="Z1786" s="126" t="str">
        <f t="shared" si="864"/>
        <v>A+J=</v>
      </c>
      <c r="AA1786" s="119">
        <f t="shared" si="865"/>
        <v>45982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>
        <f t="shared" si="855"/>
        <v>45963</v>
      </c>
      <c r="B1787" s="114">
        <f t="shared" si="847"/>
        <v>86.522128039999998</v>
      </c>
      <c r="C1787" s="114">
        <f t="shared" si="861"/>
        <v>61.787024559999999</v>
      </c>
      <c r="D1787" s="115">
        <f t="shared" si="856"/>
        <v>7245.38</v>
      </c>
      <c r="E1787" s="116">
        <f t="shared" si="869"/>
        <v>7276.54</v>
      </c>
      <c r="F1787" s="117">
        <f t="shared" si="870"/>
        <v>45920</v>
      </c>
      <c r="G1787" s="118">
        <f t="shared" si="848"/>
        <v>4.3006716003852752E-3</v>
      </c>
      <c r="H1787" s="119">
        <f t="shared" si="862"/>
        <v>45982</v>
      </c>
      <c r="I1787" s="119">
        <f t="shared" si="849"/>
        <v>45982</v>
      </c>
      <c r="J1787" s="120">
        <f t="shared" si="857"/>
        <v>23</v>
      </c>
      <c r="K1787" s="120">
        <f t="shared" si="871"/>
        <v>10</v>
      </c>
      <c r="L1787" s="8">
        <f t="shared" si="858"/>
        <v>1.0018675800000001</v>
      </c>
      <c r="M1787" s="121">
        <f t="shared" si="872"/>
        <v>1.0043006699999999</v>
      </c>
      <c r="N1787" s="121">
        <f t="shared" si="866"/>
        <v>1.3931700205512427</v>
      </c>
      <c r="O1787" s="114">
        <f t="shared" si="868"/>
        <v>1.3957718699999999</v>
      </c>
      <c r="P1787" s="114">
        <f t="shared" si="850"/>
        <v>86.24059081</v>
      </c>
      <c r="Q1787" s="11">
        <f t="shared" si="863"/>
        <v>0</v>
      </c>
      <c r="R1787" s="30">
        <f t="shared" si="859"/>
        <v>0</v>
      </c>
      <c r="S1787" s="8">
        <f t="shared" si="851"/>
        <v>0</v>
      </c>
      <c r="T1787" s="123">
        <f t="shared" si="860"/>
        <v>8.5599999999999996E-2</v>
      </c>
      <c r="U1787" s="122">
        <f t="shared" si="867"/>
        <v>10</v>
      </c>
      <c r="V1787" s="122">
        <v>252</v>
      </c>
      <c r="W1787" s="121">
        <f t="shared" si="852"/>
        <v>1.003264556</v>
      </c>
      <c r="X1787" s="114">
        <f t="shared" si="853"/>
        <v>0.28153723000000003</v>
      </c>
      <c r="Y1787" s="114">
        <f t="shared" si="854"/>
        <v>0</v>
      </c>
      <c r="Z1787" s="126" t="str">
        <f t="shared" si="864"/>
        <v>A+J=</v>
      </c>
      <c r="AA1787" s="119">
        <f t="shared" si="865"/>
        <v>45982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>
        <f t="shared" si="855"/>
        <v>45964</v>
      </c>
      <c r="B1788" s="114">
        <f t="shared" si="847"/>
        <v>86.522128039999998</v>
      </c>
      <c r="C1788" s="114">
        <f t="shared" si="861"/>
        <v>61.787024559999999</v>
      </c>
      <c r="D1788" s="115">
        <f t="shared" si="856"/>
        <v>7245.38</v>
      </c>
      <c r="E1788" s="116">
        <f t="shared" si="869"/>
        <v>7276.54</v>
      </c>
      <c r="F1788" s="117">
        <f t="shared" si="870"/>
        <v>45920</v>
      </c>
      <c r="G1788" s="118">
        <f t="shared" si="848"/>
        <v>4.3006716003852752E-3</v>
      </c>
      <c r="H1788" s="119">
        <f t="shared" si="862"/>
        <v>45982</v>
      </c>
      <c r="I1788" s="119">
        <f t="shared" si="849"/>
        <v>45982</v>
      </c>
      <c r="J1788" s="120">
        <f t="shared" si="857"/>
        <v>23</v>
      </c>
      <c r="K1788" s="120">
        <f t="shared" si="871"/>
        <v>10</v>
      </c>
      <c r="L1788" s="8">
        <f t="shared" si="858"/>
        <v>1.0018675800000001</v>
      </c>
      <c r="M1788" s="121">
        <f t="shared" si="872"/>
        <v>1.0043006699999999</v>
      </c>
      <c r="N1788" s="121">
        <f t="shared" si="866"/>
        <v>1.3931700205512427</v>
      </c>
      <c r="O1788" s="114">
        <f t="shared" si="868"/>
        <v>1.3957718699999999</v>
      </c>
      <c r="P1788" s="114">
        <f t="shared" si="850"/>
        <v>86.24059081</v>
      </c>
      <c r="Q1788" s="11">
        <f t="shared" si="863"/>
        <v>0</v>
      </c>
      <c r="R1788" s="30">
        <f t="shared" si="859"/>
        <v>0</v>
      </c>
      <c r="S1788" s="8">
        <f t="shared" si="851"/>
        <v>0</v>
      </c>
      <c r="T1788" s="123">
        <f t="shared" si="860"/>
        <v>8.5599999999999996E-2</v>
      </c>
      <c r="U1788" s="122">
        <f t="shared" si="867"/>
        <v>10</v>
      </c>
      <c r="V1788" s="122">
        <v>252</v>
      </c>
      <c r="W1788" s="121">
        <f t="shared" si="852"/>
        <v>1.003264556</v>
      </c>
      <c r="X1788" s="114">
        <f t="shared" si="853"/>
        <v>0.28153723000000003</v>
      </c>
      <c r="Y1788" s="114">
        <f t="shared" si="854"/>
        <v>0</v>
      </c>
      <c r="Z1788" s="126" t="str">
        <f t="shared" si="864"/>
        <v>A+J=</v>
      </c>
      <c r="AA1788" s="119">
        <f t="shared" si="865"/>
        <v>45982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>
        <f t="shared" si="855"/>
        <v>45965</v>
      </c>
      <c r="B1789" s="114">
        <f t="shared" si="847"/>
        <v>86.5664838</v>
      </c>
      <c r="C1789" s="114">
        <f t="shared" si="861"/>
        <v>61.787024559999999</v>
      </c>
      <c r="D1789" s="115">
        <f t="shared" si="856"/>
        <v>7245.38</v>
      </c>
      <c r="E1789" s="116">
        <f t="shared" si="869"/>
        <v>7276.54</v>
      </c>
      <c r="F1789" s="117">
        <f t="shared" si="870"/>
        <v>45920</v>
      </c>
      <c r="G1789" s="118">
        <f t="shared" si="848"/>
        <v>4.3006716003852752E-3</v>
      </c>
      <c r="H1789" s="119">
        <f t="shared" si="862"/>
        <v>45982</v>
      </c>
      <c r="I1789" s="119">
        <f t="shared" si="849"/>
        <v>45982</v>
      </c>
      <c r="J1789" s="120">
        <f t="shared" si="857"/>
        <v>23</v>
      </c>
      <c r="K1789" s="120">
        <f t="shared" si="871"/>
        <v>11</v>
      </c>
      <c r="L1789" s="8">
        <f t="shared" si="858"/>
        <v>1.00205454</v>
      </c>
      <c r="M1789" s="121">
        <f t="shared" si="872"/>
        <v>1.0043006699999999</v>
      </c>
      <c r="N1789" s="121">
        <f t="shared" si="866"/>
        <v>1.3931700205512427</v>
      </c>
      <c r="O1789" s="114">
        <f t="shared" si="868"/>
        <v>1.3960323400000001</v>
      </c>
      <c r="P1789" s="114">
        <f t="shared" si="850"/>
        <v>86.256684469999996</v>
      </c>
      <c r="Q1789" s="11">
        <f t="shared" si="863"/>
        <v>0</v>
      </c>
      <c r="R1789" s="30">
        <f t="shared" si="859"/>
        <v>0</v>
      </c>
      <c r="S1789" s="8">
        <f t="shared" si="851"/>
        <v>0</v>
      </c>
      <c r="T1789" s="123">
        <f t="shared" si="860"/>
        <v>8.5599999999999996E-2</v>
      </c>
      <c r="U1789" s="122">
        <f t="shared" si="867"/>
        <v>11</v>
      </c>
      <c r="V1789" s="122">
        <v>252</v>
      </c>
      <c r="W1789" s="121">
        <f t="shared" si="852"/>
        <v>1.0035915980000001</v>
      </c>
      <c r="X1789" s="114">
        <f t="shared" si="853"/>
        <v>0.30979932999999998</v>
      </c>
      <c r="Y1789" s="114">
        <f t="shared" si="854"/>
        <v>0</v>
      </c>
      <c r="Z1789" s="126" t="str">
        <f t="shared" si="864"/>
        <v>A+J=</v>
      </c>
      <c r="AA1789" s="119">
        <f t="shared" si="865"/>
        <v>45982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>
        <f t="shared" si="855"/>
        <v>45966</v>
      </c>
      <c r="B1790" s="114">
        <f t="shared" si="847"/>
        <v>86.610860400000007</v>
      </c>
      <c r="C1790" s="114">
        <f t="shared" si="861"/>
        <v>61.787024559999999</v>
      </c>
      <c r="D1790" s="115">
        <f t="shared" si="856"/>
        <v>7245.38</v>
      </c>
      <c r="E1790" s="116">
        <f t="shared" si="869"/>
        <v>7276.54</v>
      </c>
      <c r="F1790" s="117">
        <f t="shared" si="870"/>
        <v>45920</v>
      </c>
      <c r="G1790" s="118">
        <f t="shared" si="848"/>
        <v>4.3006716003852752E-3</v>
      </c>
      <c r="H1790" s="119">
        <f t="shared" si="862"/>
        <v>45982</v>
      </c>
      <c r="I1790" s="119">
        <f t="shared" si="849"/>
        <v>45982</v>
      </c>
      <c r="J1790" s="120">
        <f t="shared" si="857"/>
        <v>23</v>
      </c>
      <c r="K1790" s="120">
        <f t="shared" si="871"/>
        <v>12</v>
      </c>
      <c r="L1790" s="8">
        <f t="shared" si="858"/>
        <v>1.0022415200000001</v>
      </c>
      <c r="M1790" s="121">
        <f t="shared" si="872"/>
        <v>1.0043006699999999</v>
      </c>
      <c r="N1790" s="121">
        <f t="shared" si="866"/>
        <v>1.3931700205512427</v>
      </c>
      <c r="O1790" s="114">
        <f t="shared" si="868"/>
        <v>1.3962928299999999</v>
      </c>
      <c r="P1790" s="114">
        <f t="shared" si="850"/>
        <v>86.272779380000003</v>
      </c>
      <c r="Q1790" s="11">
        <f t="shared" si="863"/>
        <v>0</v>
      </c>
      <c r="R1790" s="30">
        <f t="shared" si="859"/>
        <v>0</v>
      </c>
      <c r="S1790" s="8">
        <f t="shared" si="851"/>
        <v>0</v>
      </c>
      <c r="T1790" s="123">
        <f t="shared" si="860"/>
        <v>8.5599999999999996E-2</v>
      </c>
      <c r="U1790" s="122">
        <f t="shared" si="867"/>
        <v>12</v>
      </c>
      <c r="V1790" s="122">
        <v>252</v>
      </c>
      <c r="W1790" s="121">
        <f t="shared" si="852"/>
        <v>1.003918745</v>
      </c>
      <c r="X1790" s="114">
        <f t="shared" si="853"/>
        <v>0.33808102000000001</v>
      </c>
      <c r="Y1790" s="114">
        <f t="shared" si="854"/>
        <v>0</v>
      </c>
      <c r="Z1790" s="126" t="str">
        <f t="shared" si="864"/>
        <v>A+J=</v>
      </c>
      <c r="AA1790" s="119">
        <f t="shared" si="865"/>
        <v>45982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>
        <f t="shared" si="855"/>
        <v>45967</v>
      </c>
      <c r="B1791" s="114">
        <f t="shared" si="847"/>
        <v>86.655260549999994</v>
      </c>
      <c r="C1791" s="114">
        <f t="shared" si="861"/>
        <v>61.787024559999999</v>
      </c>
      <c r="D1791" s="115">
        <f t="shared" si="856"/>
        <v>7245.38</v>
      </c>
      <c r="E1791" s="116">
        <f t="shared" si="869"/>
        <v>7276.54</v>
      </c>
      <c r="F1791" s="117">
        <f t="shared" si="870"/>
        <v>45920</v>
      </c>
      <c r="G1791" s="118">
        <f t="shared" si="848"/>
        <v>4.3006716003852752E-3</v>
      </c>
      <c r="H1791" s="119">
        <f t="shared" si="862"/>
        <v>45982</v>
      </c>
      <c r="I1791" s="119">
        <f t="shared" si="849"/>
        <v>45982</v>
      </c>
      <c r="J1791" s="120">
        <f t="shared" si="857"/>
        <v>23</v>
      </c>
      <c r="K1791" s="120">
        <f t="shared" si="871"/>
        <v>13</v>
      </c>
      <c r="L1791" s="8">
        <f t="shared" si="858"/>
        <v>1.0024285399999999</v>
      </c>
      <c r="M1791" s="121">
        <f t="shared" si="872"/>
        <v>1.0043006699999999</v>
      </c>
      <c r="N1791" s="121">
        <f t="shared" si="866"/>
        <v>1.3931700205512427</v>
      </c>
      <c r="O1791" s="114">
        <f t="shared" si="868"/>
        <v>1.3965533800000001</v>
      </c>
      <c r="P1791" s="114">
        <f t="shared" si="850"/>
        <v>86.288877979999995</v>
      </c>
      <c r="Q1791" s="11">
        <f t="shared" si="863"/>
        <v>0</v>
      </c>
      <c r="R1791" s="30">
        <f t="shared" si="859"/>
        <v>0</v>
      </c>
      <c r="S1791" s="8">
        <f t="shared" si="851"/>
        <v>0</v>
      </c>
      <c r="T1791" s="123">
        <f t="shared" si="860"/>
        <v>8.5599999999999996E-2</v>
      </c>
      <c r="U1791" s="122">
        <f t="shared" si="867"/>
        <v>13</v>
      </c>
      <c r="V1791" s="122">
        <v>252</v>
      </c>
      <c r="W1791" s="121">
        <f t="shared" si="852"/>
        <v>1.004246</v>
      </c>
      <c r="X1791" s="114">
        <f t="shared" si="853"/>
        <v>0.36638257000000002</v>
      </c>
      <c r="Y1791" s="114">
        <f t="shared" si="854"/>
        <v>0</v>
      </c>
      <c r="Z1791" s="126" t="str">
        <f t="shared" si="864"/>
        <v>A+J=</v>
      </c>
      <c r="AA1791" s="119">
        <f t="shared" si="865"/>
        <v>45982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>
        <f t="shared" si="855"/>
        <v>45968</v>
      </c>
      <c r="B1792" s="114">
        <f t="shared" si="847"/>
        <v>86.699684129999994</v>
      </c>
      <c r="C1792" s="114">
        <f t="shared" si="861"/>
        <v>61.787024559999999</v>
      </c>
      <c r="D1792" s="115">
        <f t="shared" si="856"/>
        <v>7245.38</v>
      </c>
      <c r="E1792" s="116">
        <f t="shared" si="869"/>
        <v>7276.54</v>
      </c>
      <c r="F1792" s="117">
        <f t="shared" si="870"/>
        <v>45920</v>
      </c>
      <c r="G1792" s="118">
        <f t="shared" si="848"/>
        <v>4.3006716003852752E-3</v>
      </c>
      <c r="H1792" s="119">
        <f t="shared" si="862"/>
        <v>45982</v>
      </c>
      <c r="I1792" s="119">
        <f t="shared" si="849"/>
        <v>45982</v>
      </c>
      <c r="J1792" s="120">
        <f t="shared" si="857"/>
        <v>23</v>
      </c>
      <c r="K1792" s="120">
        <f t="shared" si="871"/>
        <v>14</v>
      </c>
      <c r="L1792" s="8">
        <f t="shared" si="858"/>
        <v>1.0026155999999999</v>
      </c>
      <c r="M1792" s="121">
        <f t="shared" si="872"/>
        <v>1.0043006699999999</v>
      </c>
      <c r="N1792" s="121">
        <f t="shared" si="866"/>
        <v>1.3931700205512427</v>
      </c>
      <c r="O1792" s="114">
        <f t="shared" si="868"/>
        <v>1.3968139900000001</v>
      </c>
      <c r="P1792" s="114">
        <f t="shared" si="850"/>
        <v>86.304980299999997</v>
      </c>
      <c r="Q1792" s="11">
        <f t="shared" si="863"/>
        <v>0</v>
      </c>
      <c r="R1792" s="30">
        <f t="shared" si="859"/>
        <v>0</v>
      </c>
      <c r="S1792" s="8">
        <f t="shared" si="851"/>
        <v>0</v>
      </c>
      <c r="T1792" s="123">
        <f t="shared" si="860"/>
        <v>8.5599999999999996E-2</v>
      </c>
      <c r="U1792" s="122">
        <f t="shared" si="867"/>
        <v>14</v>
      </c>
      <c r="V1792" s="122">
        <v>252</v>
      </c>
      <c r="W1792" s="121">
        <f t="shared" si="852"/>
        <v>1.0045733610000001</v>
      </c>
      <c r="X1792" s="114">
        <f t="shared" si="853"/>
        <v>0.39470382999999998</v>
      </c>
      <c r="Y1792" s="114">
        <f t="shared" si="854"/>
        <v>0</v>
      </c>
      <c r="Z1792" s="126" t="str">
        <f t="shared" si="864"/>
        <v>A+J=</v>
      </c>
      <c r="AA1792" s="119">
        <f t="shared" si="865"/>
        <v>45982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>
        <f t="shared" si="855"/>
        <v>45969</v>
      </c>
      <c r="B1793" s="114">
        <f t="shared" si="847"/>
        <v>86.744129959999995</v>
      </c>
      <c r="C1793" s="114">
        <f t="shared" si="861"/>
        <v>61.787024559999999</v>
      </c>
      <c r="D1793" s="115">
        <f t="shared" si="856"/>
        <v>7245.38</v>
      </c>
      <c r="E1793" s="116">
        <f t="shared" si="869"/>
        <v>7276.54</v>
      </c>
      <c r="F1793" s="117">
        <f t="shared" si="870"/>
        <v>45920</v>
      </c>
      <c r="G1793" s="118">
        <f t="shared" si="848"/>
        <v>4.3006716003852752E-3</v>
      </c>
      <c r="H1793" s="119">
        <f t="shared" si="862"/>
        <v>45982</v>
      </c>
      <c r="I1793" s="119">
        <f t="shared" si="849"/>
        <v>45982</v>
      </c>
      <c r="J1793" s="120">
        <f t="shared" si="857"/>
        <v>23</v>
      </c>
      <c r="K1793" s="120">
        <f t="shared" si="871"/>
        <v>15</v>
      </c>
      <c r="L1793" s="8">
        <f t="shared" si="858"/>
        <v>1.00280269</v>
      </c>
      <c r="M1793" s="121">
        <f t="shared" si="872"/>
        <v>1.0043006699999999</v>
      </c>
      <c r="N1793" s="121">
        <f t="shared" si="866"/>
        <v>1.3931700205512427</v>
      </c>
      <c r="O1793" s="114">
        <f t="shared" si="868"/>
        <v>1.39707464</v>
      </c>
      <c r="P1793" s="114">
        <f t="shared" si="850"/>
        <v>86.321085089999997</v>
      </c>
      <c r="Q1793" s="11">
        <f t="shared" si="863"/>
        <v>0</v>
      </c>
      <c r="R1793" s="30">
        <f t="shared" si="859"/>
        <v>0</v>
      </c>
      <c r="S1793" s="8">
        <f t="shared" si="851"/>
        <v>0</v>
      </c>
      <c r="T1793" s="123">
        <f t="shared" si="860"/>
        <v>8.5599999999999996E-2</v>
      </c>
      <c r="U1793" s="122">
        <f t="shared" si="867"/>
        <v>15</v>
      </c>
      <c r="V1793" s="122">
        <v>252</v>
      </c>
      <c r="W1793" s="121">
        <f t="shared" si="852"/>
        <v>1.0049008290000001</v>
      </c>
      <c r="X1793" s="114">
        <f t="shared" si="853"/>
        <v>0.42304487000000002</v>
      </c>
      <c r="Y1793" s="114">
        <f t="shared" si="854"/>
        <v>0</v>
      </c>
      <c r="Z1793" s="126" t="str">
        <f t="shared" si="864"/>
        <v>A+J=</v>
      </c>
      <c r="AA1793" s="119">
        <f t="shared" si="865"/>
        <v>45982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>
        <f t="shared" si="855"/>
        <v>45970</v>
      </c>
      <c r="B1794" s="114">
        <f t="shared" si="847"/>
        <v>86.744129959999995</v>
      </c>
      <c r="C1794" s="114">
        <f t="shared" si="861"/>
        <v>61.787024559999999</v>
      </c>
      <c r="D1794" s="115">
        <f t="shared" si="856"/>
        <v>7245.38</v>
      </c>
      <c r="E1794" s="116">
        <f t="shared" si="869"/>
        <v>7276.54</v>
      </c>
      <c r="F1794" s="117">
        <f t="shared" si="870"/>
        <v>45920</v>
      </c>
      <c r="G1794" s="118">
        <f t="shared" si="848"/>
        <v>4.3006716003852752E-3</v>
      </c>
      <c r="H1794" s="119">
        <f t="shared" si="862"/>
        <v>45982</v>
      </c>
      <c r="I1794" s="119">
        <f t="shared" si="849"/>
        <v>45982</v>
      </c>
      <c r="J1794" s="120">
        <f t="shared" si="857"/>
        <v>23</v>
      </c>
      <c r="K1794" s="120">
        <f t="shared" si="871"/>
        <v>15</v>
      </c>
      <c r="L1794" s="8">
        <f t="shared" si="858"/>
        <v>1.00280269</v>
      </c>
      <c r="M1794" s="121">
        <f t="shared" si="872"/>
        <v>1.0043006699999999</v>
      </c>
      <c r="N1794" s="121">
        <f t="shared" si="866"/>
        <v>1.3931700205512427</v>
      </c>
      <c r="O1794" s="114">
        <f t="shared" si="868"/>
        <v>1.39707464</v>
      </c>
      <c r="P1794" s="114">
        <f t="shared" si="850"/>
        <v>86.321085089999997</v>
      </c>
      <c r="Q1794" s="11">
        <f t="shared" si="863"/>
        <v>0</v>
      </c>
      <c r="R1794" s="30">
        <f t="shared" si="859"/>
        <v>0</v>
      </c>
      <c r="S1794" s="8">
        <f t="shared" si="851"/>
        <v>0</v>
      </c>
      <c r="T1794" s="123">
        <f t="shared" si="860"/>
        <v>8.5599999999999996E-2</v>
      </c>
      <c r="U1794" s="122">
        <f t="shared" si="867"/>
        <v>15</v>
      </c>
      <c r="V1794" s="122">
        <v>252</v>
      </c>
      <c r="W1794" s="121">
        <f t="shared" si="852"/>
        <v>1.0049008290000001</v>
      </c>
      <c r="X1794" s="114">
        <f t="shared" si="853"/>
        <v>0.42304487000000002</v>
      </c>
      <c r="Y1794" s="114">
        <f t="shared" si="854"/>
        <v>0</v>
      </c>
      <c r="Z1794" s="126" t="str">
        <f t="shared" si="864"/>
        <v>A+J=</v>
      </c>
      <c r="AA1794" s="119">
        <f t="shared" si="865"/>
        <v>45982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>
        <f t="shared" si="855"/>
        <v>45971</v>
      </c>
      <c r="B1795" s="114">
        <f t="shared" si="847"/>
        <v>86.744129959999995</v>
      </c>
      <c r="C1795" s="114">
        <f t="shared" si="861"/>
        <v>61.787024559999999</v>
      </c>
      <c r="D1795" s="115">
        <f t="shared" si="856"/>
        <v>7245.38</v>
      </c>
      <c r="E1795" s="116">
        <f t="shared" si="869"/>
        <v>7276.54</v>
      </c>
      <c r="F1795" s="117">
        <f t="shared" si="870"/>
        <v>45920</v>
      </c>
      <c r="G1795" s="118">
        <f t="shared" si="848"/>
        <v>4.3006716003852752E-3</v>
      </c>
      <c r="H1795" s="119">
        <f t="shared" si="862"/>
        <v>45982</v>
      </c>
      <c r="I1795" s="119">
        <f t="shared" si="849"/>
        <v>45982</v>
      </c>
      <c r="J1795" s="120">
        <f t="shared" si="857"/>
        <v>23</v>
      </c>
      <c r="K1795" s="120">
        <f t="shared" si="871"/>
        <v>15</v>
      </c>
      <c r="L1795" s="8">
        <f t="shared" si="858"/>
        <v>1.00280269</v>
      </c>
      <c r="M1795" s="121">
        <f t="shared" si="872"/>
        <v>1.0043006699999999</v>
      </c>
      <c r="N1795" s="121">
        <f t="shared" si="866"/>
        <v>1.3931700205512427</v>
      </c>
      <c r="O1795" s="114">
        <f t="shared" si="868"/>
        <v>1.39707464</v>
      </c>
      <c r="P1795" s="114">
        <f t="shared" si="850"/>
        <v>86.321085089999997</v>
      </c>
      <c r="Q1795" s="11">
        <f t="shared" si="863"/>
        <v>0</v>
      </c>
      <c r="R1795" s="30">
        <f t="shared" si="859"/>
        <v>0</v>
      </c>
      <c r="S1795" s="8">
        <f t="shared" si="851"/>
        <v>0</v>
      </c>
      <c r="T1795" s="123">
        <f t="shared" si="860"/>
        <v>8.5599999999999996E-2</v>
      </c>
      <c r="U1795" s="122">
        <f t="shared" si="867"/>
        <v>15</v>
      </c>
      <c r="V1795" s="122">
        <v>252</v>
      </c>
      <c r="W1795" s="121">
        <f t="shared" si="852"/>
        <v>1.0049008290000001</v>
      </c>
      <c r="X1795" s="114">
        <f t="shared" si="853"/>
        <v>0.42304487000000002</v>
      </c>
      <c r="Y1795" s="114">
        <f t="shared" si="854"/>
        <v>0</v>
      </c>
      <c r="Z1795" s="126" t="str">
        <f t="shared" si="864"/>
        <v>A+J=</v>
      </c>
      <c r="AA1795" s="119">
        <f t="shared" si="865"/>
        <v>45982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>
        <f t="shared" si="855"/>
        <v>45972</v>
      </c>
      <c r="B1796" s="114">
        <f t="shared" si="847"/>
        <v>86.788597979999992</v>
      </c>
      <c r="C1796" s="114">
        <f t="shared" si="861"/>
        <v>61.787024559999999</v>
      </c>
      <c r="D1796" s="115">
        <f t="shared" si="856"/>
        <v>7245.38</v>
      </c>
      <c r="E1796" s="116">
        <f t="shared" si="869"/>
        <v>7276.54</v>
      </c>
      <c r="F1796" s="117">
        <f t="shared" si="870"/>
        <v>45920</v>
      </c>
      <c r="G1796" s="118">
        <f t="shared" si="848"/>
        <v>4.3006716003852752E-3</v>
      </c>
      <c r="H1796" s="119">
        <f t="shared" si="862"/>
        <v>45982</v>
      </c>
      <c r="I1796" s="119">
        <f t="shared" si="849"/>
        <v>45982</v>
      </c>
      <c r="J1796" s="120">
        <f t="shared" si="857"/>
        <v>23</v>
      </c>
      <c r="K1796" s="120">
        <f t="shared" si="871"/>
        <v>16</v>
      </c>
      <c r="L1796" s="8">
        <f t="shared" si="858"/>
        <v>1.0029898100000001</v>
      </c>
      <c r="M1796" s="121">
        <f t="shared" si="872"/>
        <v>1.0043006699999999</v>
      </c>
      <c r="N1796" s="121">
        <f t="shared" si="866"/>
        <v>1.3931700205512427</v>
      </c>
      <c r="O1796" s="114">
        <f t="shared" si="868"/>
        <v>1.39733533</v>
      </c>
      <c r="P1796" s="114">
        <f t="shared" si="850"/>
        <v>86.337192349999995</v>
      </c>
      <c r="Q1796" s="11">
        <f t="shared" si="863"/>
        <v>0</v>
      </c>
      <c r="R1796" s="30">
        <f t="shared" si="859"/>
        <v>0</v>
      </c>
      <c r="S1796" s="8">
        <f t="shared" si="851"/>
        <v>0</v>
      </c>
      <c r="T1796" s="123">
        <f t="shared" si="860"/>
        <v>8.5599999999999996E-2</v>
      </c>
      <c r="U1796" s="122">
        <f t="shared" si="867"/>
        <v>16</v>
      </c>
      <c r="V1796" s="122">
        <v>252</v>
      </c>
      <c r="W1796" s="121">
        <f t="shared" si="852"/>
        <v>1.005228403</v>
      </c>
      <c r="X1796" s="114">
        <f t="shared" si="853"/>
        <v>0.45140563</v>
      </c>
      <c r="Y1796" s="114">
        <f t="shared" si="854"/>
        <v>0</v>
      </c>
      <c r="Z1796" s="126" t="str">
        <f t="shared" si="864"/>
        <v>A+J=</v>
      </c>
      <c r="AA1796" s="119">
        <f t="shared" si="865"/>
        <v>45982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>
        <f t="shared" si="855"/>
        <v>45973</v>
      </c>
      <c r="B1797" s="114">
        <f t="shared" si="847"/>
        <v>86.833088979999999</v>
      </c>
      <c r="C1797" s="114">
        <f t="shared" si="861"/>
        <v>61.787024559999999</v>
      </c>
      <c r="D1797" s="115">
        <f t="shared" si="856"/>
        <v>7245.38</v>
      </c>
      <c r="E1797" s="116">
        <f t="shared" si="869"/>
        <v>7276.54</v>
      </c>
      <c r="F1797" s="117">
        <f t="shared" si="870"/>
        <v>45920</v>
      </c>
      <c r="G1797" s="118">
        <f t="shared" si="848"/>
        <v>4.3006716003852752E-3</v>
      </c>
      <c r="H1797" s="119">
        <f t="shared" si="862"/>
        <v>45982</v>
      </c>
      <c r="I1797" s="119">
        <f t="shared" si="849"/>
        <v>45982</v>
      </c>
      <c r="J1797" s="120">
        <f t="shared" si="857"/>
        <v>23</v>
      </c>
      <c r="K1797" s="120">
        <f t="shared" si="871"/>
        <v>17</v>
      </c>
      <c r="L1797" s="8">
        <f t="shared" si="858"/>
        <v>1.0031769699999999</v>
      </c>
      <c r="M1797" s="121">
        <f t="shared" si="872"/>
        <v>1.0043006699999999</v>
      </c>
      <c r="N1797" s="121">
        <f t="shared" si="866"/>
        <v>1.3931700205512427</v>
      </c>
      <c r="O1797" s="114">
        <f t="shared" si="868"/>
        <v>1.3975960700000001</v>
      </c>
      <c r="P1797" s="114">
        <f t="shared" si="850"/>
        <v>86.3533027</v>
      </c>
      <c r="Q1797" s="11">
        <f t="shared" si="863"/>
        <v>0</v>
      </c>
      <c r="R1797" s="30">
        <f t="shared" si="859"/>
        <v>0</v>
      </c>
      <c r="S1797" s="8">
        <f t="shared" si="851"/>
        <v>0</v>
      </c>
      <c r="T1797" s="123">
        <f t="shared" si="860"/>
        <v>8.5599999999999996E-2</v>
      </c>
      <c r="U1797" s="122">
        <f t="shared" si="867"/>
        <v>17</v>
      </c>
      <c r="V1797" s="122">
        <v>252</v>
      </c>
      <c r="W1797" s="121">
        <f t="shared" si="852"/>
        <v>1.005556085</v>
      </c>
      <c r="X1797" s="114">
        <f t="shared" si="853"/>
        <v>0.47978628000000001</v>
      </c>
      <c r="Y1797" s="114">
        <f t="shared" si="854"/>
        <v>0</v>
      </c>
      <c r="Z1797" s="126" t="str">
        <f t="shared" si="864"/>
        <v>A+J=</v>
      </c>
      <c r="AA1797" s="119">
        <f t="shared" si="865"/>
        <v>45982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>
        <f t="shared" si="855"/>
        <v>45974</v>
      </c>
      <c r="B1798" s="114">
        <f t="shared" si="847"/>
        <v>86.877604049999988</v>
      </c>
      <c r="C1798" s="114">
        <f t="shared" si="861"/>
        <v>61.787024559999999</v>
      </c>
      <c r="D1798" s="115">
        <f t="shared" si="856"/>
        <v>7245.38</v>
      </c>
      <c r="E1798" s="116">
        <f t="shared" si="869"/>
        <v>7276.54</v>
      </c>
      <c r="F1798" s="117">
        <f t="shared" si="870"/>
        <v>45920</v>
      </c>
      <c r="G1798" s="118">
        <f t="shared" si="848"/>
        <v>4.3006716003852752E-3</v>
      </c>
      <c r="H1798" s="119">
        <f t="shared" si="862"/>
        <v>45982</v>
      </c>
      <c r="I1798" s="119">
        <f t="shared" si="849"/>
        <v>45982</v>
      </c>
      <c r="J1798" s="120">
        <f t="shared" si="857"/>
        <v>23</v>
      </c>
      <c r="K1798" s="120">
        <f t="shared" si="871"/>
        <v>18</v>
      </c>
      <c r="L1798" s="8">
        <f t="shared" si="858"/>
        <v>1.00336417</v>
      </c>
      <c r="M1798" s="121">
        <f t="shared" si="872"/>
        <v>1.0043006699999999</v>
      </c>
      <c r="N1798" s="121">
        <f t="shared" si="866"/>
        <v>1.3931700205512427</v>
      </c>
      <c r="O1798" s="114">
        <f t="shared" si="868"/>
        <v>1.39785688</v>
      </c>
      <c r="P1798" s="114">
        <f t="shared" si="850"/>
        <v>86.369417369999994</v>
      </c>
      <c r="Q1798" s="11">
        <f t="shared" si="863"/>
        <v>0</v>
      </c>
      <c r="R1798" s="30">
        <f t="shared" si="859"/>
        <v>0</v>
      </c>
      <c r="S1798" s="8">
        <f t="shared" si="851"/>
        <v>0</v>
      </c>
      <c r="T1798" s="123">
        <f t="shared" si="860"/>
        <v>8.5599999999999996E-2</v>
      </c>
      <c r="U1798" s="122">
        <f t="shared" si="867"/>
        <v>18</v>
      </c>
      <c r="V1798" s="122">
        <v>252</v>
      </c>
      <c r="W1798" s="121">
        <f t="shared" si="852"/>
        <v>1.0058838729999999</v>
      </c>
      <c r="X1798" s="114">
        <f t="shared" si="853"/>
        <v>0.50818668</v>
      </c>
      <c r="Y1798" s="114">
        <f t="shared" si="854"/>
        <v>0</v>
      </c>
      <c r="Z1798" s="126" t="str">
        <f t="shared" si="864"/>
        <v>A+J=</v>
      </c>
      <c r="AA1798" s="119">
        <f t="shared" si="865"/>
        <v>45982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>
        <f t="shared" si="855"/>
        <v>45975</v>
      </c>
      <c r="B1799" s="114">
        <f t="shared" si="847"/>
        <v>86.92214079</v>
      </c>
      <c r="C1799" s="114">
        <f t="shared" si="861"/>
        <v>61.787024559999999</v>
      </c>
      <c r="D1799" s="115">
        <f t="shared" si="856"/>
        <v>7245.38</v>
      </c>
      <c r="E1799" s="116">
        <f t="shared" si="869"/>
        <v>7276.54</v>
      </c>
      <c r="F1799" s="117">
        <f t="shared" si="870"/>
        <v>45920</v>
      </c>
      <c r="G1799" s="118">
        <f t="shared" si="848"/>
        <v>4.3006716003852752E-3</v>
      </c>
      <c r="H1799" s="119">
        <f t="shared" si="862"/>
        <v>45982</v>
      </c>
      <c r="I1799" s="119">
        <f t="shared" si="849"/>
        <v>45982</v>
      </c>
      <c r="J1799" s="120">
        <f t="shared" si="857"/>
        <v>23</v>
      </c>
      <c r="K1799" s="120">
        <f t="shared" si="871"/>
        <v>19</v>
      </c>
      <c r="L1799" s="8">
        <f t="shared" si="858"/>
        <v>1.0035514000000001</v>
      </c>
      <c r="M1799" s="121">
        <f t="shared" si="872"/>
        <v>1.0043006699999999</v>
      </c>
      <c r="N1799" s="121">
        <f t="shared" si="866"/>
        <v>1.3931700205512427</v>
      </c>
      <c r="O1799" s="114">
        <f t="shared" si="868"/>
        <v>1.3981177199999999</v>
      </c>
      <c r="P1799" s="114">
        <f t="shared" si="850"/>
        <v>86.385533899999999</v>
      </c>
      <c r="Q1799" s="11">
        <f t="shared" si="863"/>
        <v>0</v>
      </c>
      <c r="R1799" s="30">
        <f t="shared" si="859"/>
        <v>0</v>
      </c>
      <c r="S1799" s="8">
        <f t="shared" si="851"/>
        <v>0</v>
      </c>
      <c r="T1799" s="123">
        <f t="shared" si="860"/>
        <v>8.5599999999999996E-2</v>
      </c>
      <c r="U1799" s="122">
        <f t="shared" si="867"/>
        <v>19</v>
      </c>
      <c r="V1799" s="122">
        <v>252</v>
      </c>
      <c r="W1799" s="121">
        <f t="shared" si="852"/>
        <v>1.006211768</v>
      </c>
      <c r="X1799" s="114">
        <f t="shared" si="853"/>
        <v>0.53660688999999995</v>
      </c>
      <c r="Y1799" s="114">
        <f t="shared" si="854"/>
        <v>0</v>
      </c>
      <c r="Z1799" s="126" t="str">
        <f t="shared" si="864"/>
        <v>A+J=</v>
      </c>
      <c r="AA1799" s="119">
        <f t="shared" si="865"/>
        <v>45982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>
        <f t="shared" si="855"/>
        <v>45976</v>
      </c>
      <c r="B1800" s="114">
        <f t="shared" si="847"/>
        <v>86.966699829999996</v>
      </c>
      <c r="C1800" s="114">
        <f t="shared" si="861"/>
        <v>61.787024559999999</v>
      </c>
      <c r="D1800" s="115">
        <f t="shared" si="856"/>
        <v>7245.38</v>
      </c>
      <c r="E1800" s="116">
        <f t="shared" si="869"/>
        <v>7276.54</v>
      </c>
      <c r="F1800" s="117">
        <f t="shared" si="870"/>
        <v>45920</v>
      </c>
      <c r="G1800" s="118">
        <f t="shared" si="848"/>
        <v>4.3006716003852752E-3</v>
      </c>
      <c r="H1800" s="119">
        <f t="shared" si="862"/>
        <v>45982</v>
      </c>
      <c r="I1800" s="119">
        <f t="shared" si="849"/>
        <v>45982</v>
      </c>
      <c r="J1800" s="120">
        <f t="shared" si="857"/>
        <v>23</v>
      </c>
      <c r="K1800" s="120">
        <f t="shared" si="871"/>
        <v>20</v>
      </c>
      <c r="L1800" s="8">
        <f t="shared" si="858"/>
        <v>1.00373866</v>
      </c>
      <c r="M1800" s="121">
        <f t="shared" si="872"/>
        <v>1.0043006699999999</v>
      </c>
      <c r="N1800" s="121">
        <f t="shared" si="866"/>
        <v>1.3931700205512427</v>
      </c>
      <c r="O1800" s="114">
        <f t="shared" si="868"/>
        <v>1.3983786</v>
      </c>
      <c r="P1800" s="114">
        <f t="shared" si="850"/>
        <v>86.401652900000002</v>
      </c>
      <c r="Q1800" s="11">
        <f t="shared" si="863"/>
        <v>0</v>
      </c>
      <c r="R1800" s="30">
        <f t="shared" si="859"/>
        <v>0</v>
      </c>
      <c r="S1800" s="8">
        <f t="shared" si="851"/>
        <v>0</v>
      </c>
      <c r="T1800" s="123">
        <f t="shared" si="860"/>
        <v>8.5599999999999996E-2</v>
      </c>
      <c r="U1800" s="122">
        <f t="shared" si="867"/>
        <v>20</v>
      </c>
      <c r="V1800" s="122">
        <v>252</v>
      </c>
      <c r="W1800" s="121">
        <f t="shared" si="852"/>
        <v>1.0065397700000001</v>
      </c>
      <c r="X1800" s="114">
        <f t="shared" si="853"/>
        <v>0.56504692999999995</v>
      </c>
      <c r="Y1800" s="114">
        <f t="shared" si="854"/>
        <v>0</v>
      </c>
      <c r="Z1800" s="126" t="str">
        <f t="shared" si="864"/>
        <v>A+J=</v>
      </c>
      <c r="AA1800" s="119">
        <f t="shared" si="865"/>
        <v>45982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>
        <f t="shared" si="855"/>
        <v>45977</v>
      </c>
      <c r="B1801" s="114">
        <f t="shared" si="847"/>
        <v>86.966699829999996</v>
      </c>
      <c r="C1801" s="114">
        <f t="shared" si="861"/>
        <v>61.787024559999999</v>
      </c>
      <c r="D1801" s="115">
        <f t="shared" si="856"/>
        <v>7245.38</v>
      </c>
      <c r="E1801" s="116">
        <f t="shared" si="869"/>
        <v>7276.54</v>
      </c>
      <c r="F1801" s="117">
        <f t="shared" si="870"/>
        <v>45920</v>
      </c>
      <c r="G1801" s="118">
        <f t="shared" si="848"/>
        <v>4.3006716003852752E-3</v>
      </c>
      <c r="H1801" s="119">
        <f t="shared" si="862"/>
        <v>45982</v>
      </c>
      <c r="I1801" s="119">
        <f t="shared" si="849"/>
        <v>45982</v>
      </c>
      <c r="J1801" s="120">
        <f t="shared" si="857"/>
        <v>23</v>
      </c>
      <c r="K1801" s="120">
        <f t="shared" si="871"/>
        <v>20</v>
      </c>
      <c r="L1801" s="8">
        <f t="shared" si="858"/>
        <v>1.00373866</v>
      </c>
      <c r="M1801" s="121">
        <f t="shared" si="872"/>
        <v>1.0043006699999999</v>
      </c>
      <c r="N1801" s="121">
        <f t="shared" si="866"/>
        <v>1.3931700205512427</v>
      </c>
      <c r="O1801" s="114">
        <f t="shared" si="868"/>
        <v>1.3983786</v>
      </c>
      <c r="P1801" s="114">
        <f t="shared" si="850"/>
        <v>86.401652900000002</v>
      </c>
      <c r="Q1801" s="11">
        <f t="shared" si="863"/>
        <v>0</v>
      </c>
      <c r="R1801" s="30">
        <f t="shared" si="859"/>
        <v>0</v>
      </c>
      <c r="S1801" s="8">
        <f t="shared" si="851"/>
        <v>0</v>
      </c>
      <c r="T1801" s="123">
        <f t="shared" si="860"/>
        <v>8.5599999999999996E-2</v>
      </c>
      <c r="U1801" s="122">
        <f t="shared" si="867"/>
        <v>20</v>
      </c>
      <c r="V1801" s="122">
        <v>252</v>
      </c>
      <c r="W1801" s="121">
        <f t="shared" si="852"/>
        <v>1.0065397700000001</v>
      </c>
      <c r="X1801" s="114">
        <f t="shared" si="853"/>
        <v>0.56504692999999995</v>
      </c>
      <c r="Y1801" s="114">
        <f t="shared" si="854"/>
        <v>0</v>
      </c>
      <c r="Z1801" s="126" t="str">
        <f t="shared" si="864"/>
        <v>A+J=</v>
      </c>
      <c r="AA1801" s="119">
        <f t="shared" si="865"/>
        <v>45982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>
        <f t="shared" si="855"/>
        <v>45978</v>
      </c>
      <c r="B1802" s="114">
        <f t="shared" ref="B1802:B1837" si="873">(P1802+X1802)</f>
        <v>86.966699829999996</v>
      </c>
      <c r="C1802" s="114">
        <f t="shared" si="861"/>
        <v>61.787024559999999</v>
      </c>
      <c r="D1802" s="115">
        <f t="shared" si="856"/>
        <v>7245.38</v>
      </c>
      <c r="E1802" s="116">
        <f t="shared" si="869"/>
        <v>7276.54</v>
      </c>
      <c r="F1802" s="117">
        <f t="shared" si="870"/>
        <v>45920</v>
      </c>
      <c r="G1802" s="118">
        <f t="shared" ref="G1802:G1837" si="874">(E1802/D1802)-1</f>
        <v>4.3006716003852752E-3</v>
      </c>
      <c r="H1802" s="119">
        <f t="shared" si="862"/>
        <v>45982</v>
      </c>
      <c r="I1802" s="119">
        <f t="shared" ref="I1802:I1837" si="875">IF(A1802&gt;I1801,H1802,I1801)</f>
        <v>45982</v>
      </c>
      <c r="J1802" s="120">
        <f t="shared" si="857"/>
        <v>23</v>
      </c>
      <c r="K1802" s="120">
        <f t="shared" si="871"/>
        <v>20</v>
      </c>
      <c r="L1802" s="8">
        <f t="shared" si="858"/>
        <v>1.00373866</v>
      </c>
      <c r="M1802" s="121">
        <f t="shared" si="872"/>
        <v>1.0043006699999999</v>
      </c>
      <c r="N1802" s="121">
        <f t="shared" si="866"/>
        <v>1.3931700205512427</v>
      </c>
      <c r="O1802" s="114">
        <f t="shared" si="868"/>
        <v>1.3983786</v>
      </c>
      <c r="P1802" s="114">
        <f t="shared" ref="P1802:P1837" si="876">TRUNC(C1802*O1802,8)</f>
        <v>86.401652900000002</v>
      </c>
      <c r="Q1802" s="11">
        <f t="shared" si="863"/>
        <v>0</v>
      </c>
      <c r="R1802" s="30">
        <f t="shared" si="859"/>
        <v>0</v>
      </c>
      <c r="S1802" s="8">
        <f t="shared" ref="S1802:S1837" si="877">IF(R1802&gt;0,TRUNC(R1802*P1802,8),0)</f>
        <v>0</v>
      </c>
      <c r="T1802" s="123">
        <f t="shared" si="860"/>
        <v>8.5599999999999996E-2</v>
      </c>
      <c r="U1802" s="122">
        <f t="shared" si="867"/>
        <v>20</v>
      </c>
      <c r="V1802" s="122">
        <v>252</v>
      </c>
      <c r="W1802" s="121">
        <f t="shared" ref="W1802:W1837" si="878">ROUND((1+T1802)^TRUNC((U1802/V1802),9),9)</f>
        <v>1.0065397700000001</v>
      </c>
      <c r="X1802" s="114">
        <f t="shared" ref="X1802:X1837" si="879">TRUNC((P1802*(W1802-1)),8)</f>
        <v>0.56504692999999995</v>
      </c>
      <c r="Y1802" s="114">
        <f t="shared" ref="Y1802:Y1837" si="880">IF(Q1802&gt;0,S1802+X1802,0)</f>
        <v>0</v>
      </c>
      <c r="Z1802" s="126" t="str">
        <f t="shared" si="864"/>
        <v>A+J=</v>
      </c>
      <c r="AA1802" s="119">
        <f t="shared" si="865"/>
        <v>45982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>
        <f t="shared" ref="A1803:A1838" si="881">(A1802+1)</f>
        <v>45979</v>
      </c>
      <c r="B1803" s="114">
        <f t="shared" si="873"/>
        <v>87.011283049999989</v>
      </c>
      <c r="C1803" s="114">
        <f t="shared" si="861"/>
        <v>61.787024559999999</v>
      </c>
      <c r="D1803" s="115">
        <f t="shared" ref="D1803:D1837" si="882">IF(E1803=E1802,D1802,E1802)</f>
        <v>7245.38</v>
      </c>
      <c r="E1803" s="116">
        <f t="shared" si="869"/>
        <v>7276.54</v>
      </c>
      <c r="F1803" s="117">
        <f t="shared" si="870"/>
        <v>45920</v>
      </c>
      <c r="G1803" s="118">
        <f t="shared" si="874"/>
        <v>4.3006716003852752E-3</v>
      </c>
      <c r="H1803" s="119">
        <f t="shared" si="862"/>
        <v>45982</v>
      </c>
      <c r="I1803" s="119">
        <f t="shared" si="875"/>
        <v>45982</v>
      </c>
      <c r="J1803" s="120">
        <f t="shared" ref="J1803:J1837" si="883">IF(I1803=I1802,J1802,NETWORKDAYS(I1802,I1803,$AD$176:$AD$502)-1)</f>
        <v>23</v>
      </c>
      <c r="K1803" s="120">
        <f t="shared" si="871"/>
        <v>21</v>
      </c>
      <c r="L1803" s="8">
        <f t="shared" ref="L1803:L1837" si="884">IF(E1803&lt;D1803,1,TRUNC((E1803/D1803)^TRUNC((K1803/J1803),9),8))</f>
        <v>1.0039259599999999</v>
      </c>
      <c r="M1803" s="121">
        <f t="shared" si="872"/>
        <v>1.0043006699999999</v>
      </c>
      <c r="N1803" s="121">
        <f t="shared" si="866"/>
        <v>1.3931700205512427</v>
      </c>
      <c r="O1803" s="114">
        <f t="shared" si="868"/>
        <v>1.39863955</v>
      </c>
      <c r="P1803" s="114">
        <f t="shared" si="876"/>
        <v>86.417776219999993</v>
      </c>
      <c r="Q1803" s="11">
        <f t="shared" si="863"/>
        <v>0</v>
      </c>
      <c r="R1803" s="30">
        <f t="shared" ref="R1803:R1837" si="885">IF(Q1803&gt;0,VLOOKUP($A1803,$AD$10:$AI$170,6),0)</f>
        <v>0</v>
      </c>
      <c r="S1803" s="8">
        <f t="shared" si="877"/>
        <v>0</v>
      </c>
      <c r="T1803" s="123">
        <f t="shared" ref="T1803:T1837" si="886">(T1802)</f>
        <v>8.5599999999999996E-2</v>
      </c>
      <c r="U1803" s="122">
        <f t="shared" si="867"/>
        <v>21</v>
      </c>
      <c r="V1803" s="122">
        <v>252</v>
      </c>
      <c r="W1803" s="121">
        <f t="shared" si="878"/>
        <v>1.0068678790000001</v>
      </c>
      <c r="X1803" s="114">
        <f t="shared" si="879"/>
        <v>0.59350683000000004</v>
      </c>
      <c r="Y1803" s="114">
        <f t="shared" si="880"/>
        <v>0</v>
      </c>
      <c r="Z1803" s="126" t="str">
        <f t="shared" si="864"/>
        <v>A+J=</v>
      </c>
      <c r="AA1803" s="119">
        <f t="shared" si="865"/>
        <v>45982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>
        <f t="shared" si="881"/>
        <v>45980</v>
      </c>
      <c r="B1804" s="114">
        <f t="shared" si="873"/>
        <v>87.055888590000009</v>
      </c>
      <c r="C1804" s="114">
        <f t="shared" ref="C1804:C1838" si="887">TRUNC(IF(Q1803&gt;0,VLOOKUP(A1803,$AD$12:$AE$170,2),C1803),8)</f>
        <v>61.787024559999999</v>
      </c>
      <c r="D1804" s="115">
        <f t="shared" si="882"/>
        <v>7245.38</v>
      </c>
      <c r="E1804" s="116">
        <f t="shared" si="869"/>
        <v>7276.54</v>
      </c>
      <c r="F1804" s="117">
        <f t="shared" si="870"/>
        <v>45920</v>
      </c>
      <c r="G1804" s="118">
        <f t="shared" si="874"/>
        <v>4.3006716003852752E-3</v>
      </c>
      <c r="H1804" s="119">
        <f t="shared" ref="H1804:H1837" si="888">IF(DAY(A1804)=H$9,VLOOKUP(A1804,AH$118:AN$450,4),H1803)</f>
        <v>45982</v>
      </c>
      <c r="I1804" s="119">
        <f t="shared" si="875"/>
        <v>45982</v>
      </c>
      <c r="J1804" s="120">
        <f t="shared" si="883"/>
        <v>23</v>
      </c>
      <c r="K1804" s="120">
        <f t="shared" si="871"/>
        <v>22</v>
      </c>
      <c r="L1804" s="8">
        <f t="shared" si="884"/>
        <v>1.0041133</v>
      </c>
      <c r="M1804" s="121">
        <f t="shared" si="872"/>
        <v>1.0043006699999999</v>
      </c>
      <c r="N1804" s="121">
        <f t="shared" si="866"/>
        <v>1.3931700205512427</v>
      </c>
      <c r="O1804" s="114">
        <f t="shared" si="868"/>
        <v>1.3989005400000001</v>
      </c>
      <c r="P1804" s="114">
        <f t="shared" si="876"/>
        <v>86.433902020000005</v>
      </c>
      <c r="Q1804" s="11">
        <f t="shared" ref="Q1804:Q1837" si="889">IF(VLOOKUP(A1804,AD$10:AK$170,8)=VLOOKUP(A1803,AD$10:AK$170,8),0,VLOOKUP(A1804,AD$10:AK$170,8))</f>
        <v>0</v>
      </c>
      <c r="R1804" s="30">
        <f t="shared" si="885"/>
        <v>0</v>
      </c>
      <c r="S1804" s="8">
        <f t="shared" si="877"/>
        <v>0</v>
      </c>
      <c r="T1804" s="123">
        <f t="shared" si="886"/>
        <v>8.5599999999999996E-2</v>
      </c>
      <c r="U1804" s="122">
        <f t="shared" si="867"/>
        <v>22</v>
      </c>
      <c r="V1804" s="122">
        <v>252</v>
      </c>
      <c r="W1804" s="121">
        <f t="shared" si="878"/>
        <v>1.0071960950000001</v>
      </c>
      <c r="X1804" s="114">
        <f t="shared" si="879"/>
        <v>0.62198657000000002</v>
      </c>
      <c r="Y1804" s="114">
        <f t="shared" si="880"/>
        <v>0</v>
      </c>
      <c r="Z1804" s="126" t="str">
        <f t="shared" ref="Z1804:Z1837" si="890">IF($Q1803&gt;0,VLOOKUP($A1803,$AD$10:$AM$170,9),Z1803)</f>
        <v>A+J=</v>
      </c>
      <c r="AA1804" s="119">
        <f t="shared" ref="AA1804:AA1837" si="891">IF($Q1803&gt;0,VLOOKUP($A1803,$AD$10:$AM$170,10),AA1803)</f>
        <v>45982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>
        <f t="shared" si="881"/>
        <v>45981</v>
      </c>
      <c r="B1805" s="114">
        <f t="shared" si="873"/>
        <v>87.100517060000001</v>
      </c>
      <c r="C1805" s="114">
        <f t="shared" si="887"/>
        <v>61.787024559999999</v>
      </c>
      <c r="D1805" s="115">
        <f t="shared" si="882"/>
        <v>7245.38</v>
      </c>
      <c r="E1805" s="116">
        <f t="shared" si="869"/>
        <v>7276.54</v>
      </c>
      <c r="F1805" s="117">
        <f t="shared" si="870"/>
        <v>45920</v>
      </c>
      <c r="G1805" s="118">
        <f t="shared" si="874"/>
        <v>4.3006716003852752E-3</v>
      </c>
      <c r="H1805" s="119">
        <f t="shared" si="888"/>
        <v>46013</v>
      </c>
      <c r="I1805" s="119">
        <f t="shared" si="875"/>
        <v>45982</v>
      </c>
      <c r="J1805" s="120">
        <f t="shared" si="883"/>
        <v>23</v>
      </c>
      <c r="K1805" s="120">
        <f t="shared" si="871"/>
        <v>23</v>
      </c>
      <c r="L1805" s="8">
        <f t="shared" si="884"/>
        <v>1.0043006699999999</v>
      </c>
      <c r="M1805" s="121">
        <f t="shared" si="872"/>
        <v>1.0043006699999999</v>
      </c>
      <c r="N1805" s="121">
        <f t="shared" si="866"/>
        <v>1.3931700205512427</v>
      </c>
      <c r="O1805" s="114">
        <f t="shared" si="868"/>
        <v>1.3991615799999999</v>
      </c>
      <c r="P1805" s="114">
        <f t="shared" si="876"/>
        <v>86.450030900000002</v>
      </c>
      <c r="Q1805" s="11">
        <f t="shared" si="889"/>
        <v>0</v>
      </c>
      <c r="R1805" s="30">
        <f t="shared" si="885"/>
        <v>0</v>
      </c>
      <c r="S1805" s="8">
        <f t="shared" si="877"/>
        <v>0</v>
      </c>
      <c r="T1805" s="123">
        <f t="shared" si="886"/>
        <v>8.5599999999999996E-2</v>
      </c>
      <c r="U1805" s="122">
        <f t="shared" si="867"/>
        <v>23</v>
      </c>
      <c r="V1805" s="122">
        <v>252</v>
      </c>
      <c r="W1805" s="121">
        <f t="shared" si="878"/>
        <v>1.007524418</v>
      </c>
      <c r="X1805" s="114">
        <f t="shared" si="879"/>
        <v>0.65048616000000004</v>
      </c>
      <c r="Y1805" s="114">
        <f t="shared" si="880"/>
        <v>0</v>
      </c>
      <c r="Z1805" s="126" t="str">
        <f t="shared" si="890"/>
        <v>A+J=</v>
      </c>
      <c r="AA1805" s="119">
        <f t="shared" si="891"/>
        <v>45982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>
        <f t="shared" si="881"/>
        <v>45982</v>
      </c>
      <c r="B1806" s="114">
        <f t="shared" si="873"/>
        <v>87.100517060000001</v>
      </c>
      <c r="C1806" s="114">
        <f t="shared" si="887"/>
        <v>61.787024559999999</v>
      </c>
      <c r="D1806" s="115">
        <f t="shared" si="882"/>
        <v>7245.38</v>
      </c>
      <c r="E1806" s="116">
        <f t="shared" si="869"/>
        <v>7276.54</v>
      </c>
      <c r="F1806" s="117">
        <f t="shared" si="870"/>
        <v>45920</v>
      </c>
      <c r="G1806" s="118">
        <f t="shared" si="874"/>
        <v>4.3006716003852752E-3</v>
      </c>
      <c r="H1806" s="119">
        <f t="shared" si="888"/>
        <v>46013</v>
      </c>
      <c r="I1806" s="119">
        <f t="shared" si="875"/>
        <v>45982</v>
      </c>
      <c r="J1806" s="120">
        <f t="shared" si="883"/>
        <v>23</v>
      </c>
      <c r="K1806" s="120">
        <f t="shared" si="871"/>
        <v>23</v>
      </c>
      <c r="L1806" s="8">
        <f t="shared" si="884"/>
        <v>1.0043006699999999</v>
      </c>
      <c r="M1806" s="121">
        <f t="shared" si="872"/>
        <v>1.0043006699999999</v>
      </c>
      <c r="N1806" s="121">
        <f t="shared" si="866"/>
        <v>1.3931700205512427</v>
      </c>
      <c r="O1806" s="114">
        <f t="shared" si="868"/>
        <v>1.3991615799999999</v>
      </c>
      <c r="P1806" s="114">
        <f t="shared" si="876"/>
        <v>86.450030900000002</v>
      </c>
      <c r="Q1806" s="11">
        <f t="shared" si="889"/>
        <v>59</v>
      </c>
      <c r="R1806" s="30">
        <f t="shared" si="885"/>
        <v>0.501448</v>
      </c>
      <c r="S1806" s="8">
        <f t="shared" si="877"/>
        <v>43.35019509</v>
      </c>
      <c r="T1806" s="123">
        <f t="shared" si="886"/>
        <v>8.5599999999999996E-2</v>
      </c>
      <c r="U1806" s="122">
        <f t="shared" si="867"/>
        <v>23</v>
      </c>
      <c r="V1806" s="122">
        <v>252</v>
      </c>
      <c r="W1806" s="121">
        <f t="shared" si="878"/>
        <v>1.007524418</v>
      </c>
      <c r="X1806" s="114">
        <f t="shared" si="879"/>
        <v>0.65048616000000004</v>
      </c>
      <c r="Y1806" s="114">
        <f t="shared" si="880"/>
        <v>44.00068125</v>
      </c>
      <c r="Z1806" s="126" t="str">
        <f t="shared" si="890"/>
        <v>A+J=</v>
      </c>
      <c r="AA1806" s="119">
        <f t="shared" si="891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>
        <f t="shared" si="881"/>
        <v>45983</v>
      </c>
      <c r="B1807" s="114">
        <f t="shared" si="873"/>
        <v>43.122696640000001</v>
      </c>
      <c r="C1807" s="114">
        <f t="shared" si="887"/>
        <v>30.80404467</v>
      </c>
      <c r="D1807" s="115">
        <f t="shared" si="882"/>
        <v>7245.38</v>
      </c>
      <c r="E1807" s="116">
        <f t="shared" si="869"/>
        <v>7276.54</v>
      </c>
      <c r="F1807" s="117">
        <f t="shared" si="870"/>
        <v>45951</v>
      </c>
      <c r="G1807" s="118">
        <f t="shared" si="874"/>
        <v>4.3006716003852752E-3</v>
      </c>
      <c r="H1807" s="119">
        <f t="shared" si="888"/>
        <v>46013</v>
      </c>
      <c r="I1807" s="119">
        <f t="shared" si="875"/>
        <v>46013</v>
      </c>
      <c r="J1807" s="120">
        <f t="shared" si="883"/>
        <v>21</v>
      </c>
      <c r="K1807" s="120">
        <f t="shared" si="871"/>
        <v>1</v>
      </c>
      <c r="L1807" s="8">
        <f t="shared" si="884"/>
        <v>1.0002043700000001</v>
      </c>
      <c r="M1807" s="121">
        <f t="shared" si="872"/>
        <v>1.0043006699999999</v>
      </c>
      <c r="N1807" s="121">
        <f t="shared" si="866"/>
        <v>1.3991615850635266</v>
      </c>
      <c r="O1807" s="114">
        <f t="shared" si="868"/>
        <v>1.39944753</v>
      </c>
      <c r="P1807" s="114">
        <f t="shared" si="876"/>
        <v>43.108644220000002</v>
      </c>
      <c r="Q1807" s="11">
        <f t="shared" si="889"/>
        <v>0</v>
      </c>
      <c r="R1807" s="30">
        <f t="shared" si="885"/>
        <v>0</v>
      </c>
      <c r="S1807" s="8">
        <f t="shared" si="877"/>
        <v>0</v>
      </c>
      <c r="T1807" s="123">
        <f t="shared" si="886"/>
        <v>8.5599999999999996E-2</v>
      </c>
      <c r="U1807" s="122">
        <f t="shared" si="867"/>
        <v>1</v>
      </c>
      <c r="V1807" s="122">
        <v>252</v>
      </c>
      <c r="W1807" s="121">
        <f t="shared" si="878"/>
        <v>1.0003259769999999</v>
      </c>
      <c r="X1807" s="114">
        <f t="shared" si="879"/>
        <v>1.4052419999999999E-2</v>
      </c>
      <c r="Y1807" s="114">
        <f t="shared" si="880"/>
        <v>0</v>
      </c>
      <c r="Z1807" s="126" t="str">
        <f t="shared" si="890"/>
        <v>A+J=</v>
      </c>
      <c r="AA1807" s="119">
        <f t="shared" si="891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>
        <f t="shared" si="881"/>
        <v>45984</v>
      </c>
      <c r="B1808" s="114">
        <f t="shared" si="873"/>
        <v>43.122696640000001</v>
      </c>
      <c r="C1808" s="114">
        <f t="shared" si="887"/>
        <v>30.80404467</v>
      </c>
      <c r="D1808" s="115">
        <f t="shared" si="882"/>
        <v>7245.38</v>
      </c>
      <c r="E1808" s="116">
        <f t="shared" si="869"/>
        <v>7276.54</v>
      </c>
      <c r="F1808" s="117">
        <f t="shared" si="870"/>
        <v>45951</v>
      </c>
      <c r="G1808" s="118">
        <f t="shared" si="874"/>
        <v>4.3006716003852752E-3</v>
      </c>
      <c r="H1808" s="119">
        <f t="shared" si="888"/>
        <v>46013</v>
      </c>
      <c r="I1808" s="119">
        <f t="shared" si="875"/>
        <v>46013</v>
      </c>
      <c r="J1808" s="120">
        <f t="shared" si="883"/>
        <v>21</v>
      </c>
      <c r="K1808" s="120">
        <f t="shared" si="871"/>
        <v>1</v>
      </c>
      <c r="L1808" s="8">
        <f t="shared" si="884"/>
        <v>1.0002043700000001</v>
      </c>
      <c r="M1808" s="121">
        <f t="shared" si="872"/>
        <v>1.0043006699999999</v>
      </c>
      <c r="N1808" s="121">
        <f t="shared" si="866"/>
        <v>1.3991615850635266</v>
      </c>
      <c r="O1808" s="114">
        <f t="shared" si="868"/>
        <v>1.39944753</v>
      </c>
      <c r="P1808" s="114">
        <f t="shared" si="876"/>
        <v>43.108644220000002</v>
      </c>
      <c r="Q1808" s="11">
        <f t="shared" si="889"/>
        <v>0</v>
      </c>
      <c r="R1808" s="30">
        <f t="shared" si="885"/>
        <v>0</v>
      </c>
      <c r="S1808" s="8">
        <f t="shared" si="877"/>
        <v>0</v>
      </c>
      <c r="T1808" s="123">
        <f t="shared" si="886"/>
        <v>8.5599999999999996E-2</v>
      </c>
      <c r="U1808" s="122">
        <f t="shared" si="867"/>
        <v>1</v>
      </c>
      <c r="V1808" s="122">
        <v>252</v>
      </c>
      <c r="W1808" s="121">
        <f t="shared" si="878"/>
        <v>1.0003259769999999</v>
      </c>
      <c r="X1808" s="114">
        <f t="shared" si="879"/>
        <v>1.4052419999999999E-2</v>
      </c>
      <c r="Y1808" s="114">
        <f t="shared" si="880"/>
        <v>0</v>
      </c>
      <c r="Z1808" s="126" t="str">
        <f t="shared" si="890"/>
        <v>A+J=</v>
      </c>
      <c r="AA1808" s="119">
        <f t="shared" si="891"/>
        <v>46013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>
        <f t="shared" si="881"/>
        <v>45985</v>
      </c>
      <c r="B1809" s="114">
        <f t="shared" si="873"/>
        <v>43.122696640000001</v>
      </c>
      <c r="C1809" s="114">
        <f t="shared" si="887"/>
        <v>30.80404467</v>
      </c>
      <c r="D1809" s="115">
        <f t="shared" si="882"/>
        <v>7245.38</v>
      </c>
      <c r="E1809" s="116">
        <f t="shared" si="869"/>
        <v>7276.54</v>
      </c>
      <c r="F1809" s="117">
        <f t="shared" si="870"/>
        <v>45951</v>
      </c>
      <c r="G1809" s="118">
        <f t="shared" si="874"/>
        <v>4.3006716003852752E-3</v>
      </c>
      <c r="H1809" s="119">
        <f t="shared" si="888"/>
        <v>46013</v>
      </c>
      <c r="I1809" s="119">
        <f t="shared" si="875"/>
        <v>46013</v>
      </c>
      <c r="J1809" s="120">
        <f t="shared" si="883"/>
        <v>21</v>
      </c>
      <c r="K1809" s="120">
        <f t="shared" si="871"/>
        <v>1</v>
      </c>
      <c r="L1809" s="8">
        <f t="shared" si="884"/>
        <v>1.0002043700000001</v>
      </c>
      <c r="M1809" s="121">
        <f t="shared" si="872"/>
        <v>1.0043006699999999</v>
      </c>
      <c r="N1809" s="121">
        <f t="shared" si="866"/>
        <v>1.3991615850635266</v>
      </c>
      <c r="O1809" s="114">
        <f t="shared" si="868"/>
        <v>1.39944753</v>
      </c>
      <c r="P1809" s="114">
        <f t="shared" si="876"/>
        <v>43.108644220000002</v>
      </c>
      <c r="Q1809" s="11">
        <f t="shared" si="889"/>
        <v>0</v>
      </c>
      <c r="R1809" s="30">
        <f t="shared" si="885"/>
        <v>0</v>
      </c>
      <c r="S1809" s="8">
        <f t="shared" si="877"/>
        <v>0</v>
      </c>
      <c r="T1809" s="123">
        <f t="shared" si="886"/>
        <v>8.5599999999999996E-2</v>
      </c>
      <c r="U1809" s="122">
        <f t="shared" si="867"/>
        <v>1</v>
      </c>
      <c r="V1809" s="122">
        <v>252</v>
      </c>
      <c r="W1809" s="121">
        <f t="shared" si="878"/>
        <v>1.0003259769999999</v>
      </c>
      <c r="X1809" s="114">
        <f t="shared" si="879"/>
        <v>1.4052419999999999E-2</v>
      </c>
      <c r="Y1809" s="114">
        <f t="shared" si="880"/>
        <v>0</v>
      </c>
      <c r="Z1809" s="126" t="str">
        <f t="shared" si="890"/>
        <v>A+J=</v>
      </c>
      <c r="AA1809" s="119">
        <f t="shared" si="891"/>
        <v>46013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>
        <f t="shared" si="881"/>
        <v>45986</v>
      </c>
      <c r="B1810" s="114">
        <f t="shared" si="873"/>
        <v>43.145569649999999</v>
      </c>
      <c r="C1810" s="114">
        <f t="shared" si="887"/>
        <v>30.80404467</v>
      </c>
      <c r="D1810" s="115">
        <f t="shared" si="882"/>
        <v>7245.38</v>
      </c>
      <c r="E1810" s="116">
        <f t="shared" si="869"/>
        <v>7276.54</v>
      </c>
      <c r="F1810" s="117">
        <f t="shared" si="870"/>
        <v>45951</v>
      </c>
      <c r="G1810" s="118">
        <f t="shared" si="874"/>
        <v>4.3006716003852752E-3</v>
      </c>
      <c r="H1810" s="119">
        <f t="shared" si="888"/>
        <v>46013</v>
      </c>
      <c r="I1810" s="119">
        <f t="shared" si="875"/>
        <v>46013</v>
      </c>
      <c r="J1810" s="120">
        <f t="shared" si="883"/>
        <v>21</v>
      </c>
      <c r="K1810" s="120">
        <f t="shared" si="871"/>
        <v>2</v>
      </c>
      <c r="L1810" s="8">
        <f t="shared" si="884"/>
        <v>1.00040879</v>
      </c>
      <c r="M1810" s="121">
        <f t="shared" si="872"/>
        <v>1.0043006699999999</v>
      </c>
      <c r="N1810" s="121">
        <f t="shared" si="866"/>
        <v>1.3991615850635266</v>
      </c>
      <c r="O1810" s="114">
        <f t="shared" si="868"/>
        <v>1.3997335399999999</v>
      </c>
      <c r="P1810" s="114">
        <f t="shared" si="876"/>
        <v>43.11745449</v>
      </c>
      <c r="Q1810" s="11">
        <f t="shared" si="889"/>
        <v>0</v>
      </c>
      <c r="R1810" s="30">
        <f t="shared" si="885"/>
        <v>0</v>
      </c>
      <c r="S1810" s="8">
        <f t="shared" si="877"/>
        <v>0</v>
      </c>
      <c r="T1810" s="123">
        <f t="shared" si="886"/>
        <v>8.5599999999999996E-2</v>
      </c>
      <c r="U1810" s="122">
        <f t="shared" si="867"/>
        <v>2</v>
      </c>
      <c r="V1810" s="122">
        <v>252</v>
      </c>
      <c r="W1810" s="121">
        <f t="shared" si="878"/>
        <v>1.00065206</v>
      </c>
      <c r="X1810" s="114">
        <f t="shared" si="879"/>
        <v>2.811516E-2</v>
      </c>
      <c r="Y1810" s="114">
        <f t="shared" si="880"/>
        <v>0</v>
      </c>
      <c r="Z1810" s="126" t="str">
        <f t="shared" si="890"/>
        <v>A+J=</v>
      </c>
      <c r="AA1810" s="119">
        <f t="shared" si="891"/>
        <v>46013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>
        <f t="shared" si="881"/>
        <v>45987</v>
      </c>
      <c r="B1811" s="114">
        <f t="shared" si="873"/>
        <v>43.168455179999995</v>
      </c>
      <c r="C1811" s="114">
        <f t="shared" si="887"/>
        <v>30.80404467</v>
      </c>
      <c r="D1811" s="115">
        <f t="shared" si="882"/>
        <v>7245.38</v>
      </c>
      <c r="E1811" s="116">
        <f t="shared" si="869"/>
        <v>7276.54</v>
      </c>
      <c r="F1811" s="117">
        <f t="shared" si="870"/>
        <v>45951</v>
      </c>
      <c r="G1811" s="118">
        <f t="shared" si="874"/>
        <v>4.3006716003852752E-3</v>
      </c>
      <c r="H1811" s="119">
        <f t="shared" si="888"/>
        <v>46013</v>
      </c>
      <c r="I1811" s="119">
        <f t="shared" si="875"/>
        <v>46013</v>
      </c>
      <c r="J1811" s="120">
        <f t="shared" si="883"/>
        <v>21</v>
      </c>
      <c r="K1811" s="120">
        <f t="shared" si="871"/>
        <v>3</v>
      </c>
      <c r="L1811" s="8">
        <f t="shared" si="884"/>
        <v>1.00061325</v>
      </c>
      <c r="M1811" s="121">
        <f t="shared" si="872"/>
        <v>1.0043006699999999</v>
      </c>
      <c r="N1811" s="121">
        <f t="shared" si="866"/>
        <v>1.3991615850635266</v>
      </c>
      <c r="O1811" s="114">
        <f t="shared" si="868"/>
        <v>1.4000196199999999</v>
      </c>
      <c r="P1811" s="114">
        <f t="shared" si="876"/>
        <v>43.126266909999998</v>
      </c>
      <c r="Q1811" s="11">
        <f t="shared" si="889"/>
        <v>0</v>
      </c>
      <c r="R1811" s="30">
        <f t="shared" si="885"/>
        <v>0</v>
      </c>
      <c r="S1811" s="8">
        <f t="shared" si="877"/>
        <v>0</v>
      </c>
      <c r="T1811" s="123">
        <f t="shared" si="886"/>
        <v>8.5599999999999996E-2</v>
      </c>
      <c r="U1811" s="122">
        <f t="shared" si="867"/>
        <v>3</v>
      </c>
      <c r="V1811" s="122">
        <v>252</v>
      </c>
      <c r="W1811" s="121">
        <f t="shared" si="878"/>
        <v>1.00097825</v>
      </c>
      <c r="X1811" s="114">
        <f t="shared" si="879"/>
        <v>4.218827E-2</v>
      </c>
      <c r="Y1811" s="114">
        <f t="shared" si="880"/>
        <v>0</v>
      </c>
      <c r="Z1811" s="126" t="str">
        <f t="shared" si="890"/>
        <v>A+J=</v>
      </c>
      <c r="AA1811" s="119">
        <f t="shared" si="891"/>
        <v>46013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>
        <f t="shared" si="881"/>
        <v>45988</v>
      </c>
      <c r="B1812" s="114">
        <f t="shared" si="873"/>
        <v>43.191352250000001</v>
      </c>
      <c r="C1812" s="114">
        <f t="shared" si="887"/>
        <v>30.80404467</v>
      </c>
      <c r="D1812" s="115">
        <f t="shared" si="882"/>
        <v>7245.38</v>
      </c>
      <c r="E1812" s="116">
        <f t="shared" si="869"/>
        <v>7276.54</v>
      </c>
      <c r="F1812" s="117">
        <f t="shared" si="870"/>
        <v>45951</v>
      </c>
      <c r="G1812" s="118">
        <f t="shared" si="874"/>
        <v>4.3006716003852752E-3</v>
      </c>
      <c r="H1812" s="119">
        <f t="shared" si="888"/>
        <v>46013</v>
      </c>
      <c r="I1812" s="119">
        <f t="shared" si="875"/>
        <v>46013</v>
      </c>
      <c r="J1812" s="120">
        <f t="shared" si="883"/>
        <v>21</v>
      </c>
      <c r="K1812" s="120">
        <f t="shared" si="871"/>
        <v>4</v>
      </c>
      <c r="L1812" s="8">
        <f t="shared" si="884"/>
        <v>1.00081775</v>
      </c>
      <c r="M1812" s="121">
        <f t="shared" si="872"/>
        <v>1.0043006699999999</v>
      </c>
      <c r="N1812" s="121">
        <f t="shared" si="866"/>
        <v>1.3991615850635266</v>
      </c>
      <c r="O1812" s="114">
        <f t="shared" si="868"/>
        <v>1.4003057400000001</v>
      </c>
      <c r="P1812" s="114">
        <f t="shared" si="876"/>
        <v>43.135080559999999</v>
      </c>
      <c r="Q1812" s="11">
        <f t="shared" si="889"/>
        <v>0</v>
      </c>
      <c r="R1812" s="30">
        <f t="shared" si="885"/>
        <v>0</v>
      </c>
      <c r="S1812" s="8">
        <f t="shared" si="877"/>
        <v>0</v>
      </c>
      <c r="T1812" s="123">
        <f t="shared" si="886"/>
        <v>8.5599999999999996E-2</v>
      </c>
      <c r="U1812" s="122">
        <f t="shared" si="867"/>
        <v>4</v>
      </c>
      <c r="V1812" s="122">
        <v>252</v>
      </c>
      <c r="W1812" s="121">
        <f t="shared" si="878"/>
        <v>1.0013045460000001</v>
      </c>
      <c r="X1812" s="114">
        <f t="shared" si="879"/>
        <v>5.6271689999999999E-2</v>
      </c>
      <c r="Y1812" s="114">
        <f t="shared" si="880"/>
        <v>0</v>
      </c>
      <c r="Z1812" s="126" t="str">
        <f t="shared" si="890"/>
        <v>A+J=</v>
      </c>
      <c r="AA1812" s="119">
        <f t="shared" si="891"/>
        <v>46013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>
        <f t="shared" si="881"/>
        <v>45989</v>
      </c>
      <c r="B1813" s="114">
        <f t="shared" si="873"/>
        <v>43.214261819999997</v>
      </c>
      <c r="C1813" s="114">
        <f t="shared" si="887"/>
        <v>30.80404467</v>
      </c>
      <c r="D1813" s="115">
        <f t="shared" si="882"/>
        <v>7245.38</v>
      </c>
      <c r="E1813" s="116">
        <f t="shared" si="869"/>
        <v>7276.54</v>
      </c>
      <c r="F1813" s="117">
        <f t="shared" si="870"/>
        <v>45951</v>
      </c>
      <c r="G1813" s="118">
        <f t="shared" si="874"/>
        <v>4.3006716003852752E-3</v>
      </c>
      <c r="H1813" s="119">
        <f t="shared" si="888"/>
        <v>46013</v>
      </c>
      <c r="I1813" s="119">
        <f t="shared" si="875"/>
        <v>46013</v>
      </c>
      <c r="J1813" s="120">
        <f t="shared" si="883"/>
        <v>21</v>
      </c>
      <c r="K1813" s="120">
        <f t="shared" si="871"/>
        <v>5</v>
      </c>
      <c r="L1813" s="8">
        <f t="shared" si="884"/>
        <v>1.0010222900000001</v>
      </c>
      <c r="M1813" s="121">
        <f t="shared" si="872"/>
        <v>1.0043006699999999</v>
      </c>
      <c r="N1813" s="121">
        <f t="shared" si="866"/>
        <v>1.3991615850635266</v>
      </c>
      <c r="O1813" s="114">
        <f t="shared" si="868"/>
        <v>1.40059193</v>
      </c>
      <c r="P1813" s="114">
        <f t="shared" si="876"/>
        <v>43.14389637</v>
      </c>
      <c r="Q1813" s="11">
        <f t="shared" si="889"/>
        <v>0</v>
      </c>
      <c r="R1813" s="30">
        <f t="shared" si="885"/>
        <v>0</v>
      </c>
      <c r="S1813" s="8">
        <f t="shared" si="877"/>
        <v>0</v>
      </c>
      <c r="T1813" s="123">
        <f t="shared" si="886"/>
        <v>8.5599999999999996E-2</v>
      </c>
      <c r="U1813" s="122">
        <f t="shared" si="867"/>
        <v>5</v>
      </c>
      <c r="V1813" s="122">
        <v>252</v>
      </c>
      <c r="W1813" s="121">
        <f t="shared" si="878"/>
        <v>1.0016309480000001</v>
      </c>
      <c r="X1813" s="114">
        <f t="shared" si="879"/>
        <v>7.0365449999999996E-2</v>
      </c>
      <c r="Y1813" s="114">
        <f t="shared" si="880"/>
        <v>0</v>
      </c>
      <c r="Z1813" s="126" t="str">
        <f t="shared" si="890"/>
        <v>A+J=</v>
      </c>
      <c r="AA1813" s="119">
        <f t="shared" si="891"/>
        <v>46013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>
        <f t="shared" si="881"/>
        <v>45990</v>
      </c>
      <c r="B1814" s="114">
        <f t="shared" si="873"/>
        <v>43.237183609999995</v>
      </c>
      <c r="C1814" s="114">
        <f t="shared" si="887"/>
        <v>30.80404467</v>
      </c>
      <c r="D1814" s="115">
        <f t="shared" si="882"/>
        <v>7245.38</v>
      </c>
      <c r="E1814" s="116">
        <f t="shared" si="869"/>
        <v>7276.54</v>
      </c>
      <c r="F1814" s="117">
        <f t="shared" si="870"/>
        <v>45951</v>
      </c>
      <c r="G1814" s="118">
        <f t="shared" si="874"/>
        <v>4.3006716003852752E-3</v>
      </c>
      <c r="H1814" s="119">
        <f t="shared" si="888"/>
        <v>46013</v>
      </c>
      <c r="I1814" s="119">
        <f t="shared" si="875"/>
        <v>46013</v>
      </c>
      <c r="J1814" s="120">
        <f t="shared" si="883"/>
        <v>21</v>
      </c>
      <c r="K1814" s="120">
        <f t="shared" si="871"/>
        <v>6</v>
      </c>
      <c r="L1814" s="8">
        <f t="shared" si="884"/>
        <v>1.0012268799999999</v>
      </c>
      <c r="M1814" s="121">
        <f t="shared" si="872"/>
        <v>1.0043006699999999</v>
      </c>
      <c r="N1814" s="121">
        <f t="shared" si="866"/>
        <v>1.3991615850635266</v>
      </c>
      <c r="O1814" s="114">
        <f t="shared" si="868"/>
        <v>1.4008781800000001</v>
      </c>
      <c r="P1814" s="114">
        <f t="shared" si="876"/>
        <v>43.152714029999999</v>
      </c>
      <c r="Q1814" s="11">
        <f t="shared" si="889"/>
        <v>0</v>
      </c>
      <c r="R1814" s="30">
        <f t="shared" si="885"/>
        <v>0</v>
      </c>
      <c r="S1814" s="8">
        <f t="shared" si="877"/>
        <v>0</v>
      </c>
      <c r="T1814" s="123">
        <f t="shared" si="886"/>
        <v>8.5599999999999996E-2</v>
      </c>
      <c r="U1814" s="122">
        <f t="shared" si="867"/>
        <v>6</v>
      </c>
      <c r="V1814" s="122">
        <v>252</v>
      </c>
      <c r="W1814" s="121">
        <f t="shared" si="878"/>
        <v>1.0019574570000001</v>
      </c>
      <c r="X1814" s="114">
        <f t="shared" si="879"/>
        <v>8.4469580000000002E-2</v>
      </c>
      <c r="Y1814" s="114">
        <f t="shared" si="880"/>
        <v>0</v>
      </c>
      <c r="Z1814" s="126" t="str">
        <f t="shared" si="890"/>
        <v>A+J=</v>
      </c>
      <c r="AA1814" s="119">
        <f t="shared" si="891"/>
        <v>46013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>
        <f t="shared" si="881"/>
        <v>45991</v>
      </c>
      <c r="B1815" s="114">
        <f t="shared" si="873"/>
        <v>43.237183609999995</v>
      </c>
      <c r="C1815" s="114">
        <f t="shared" si="887"/>
        <v>30.80404467</v>
      </c>
      <c r="D1815" s="115">
        <f t="shared" si="882"/>
        <v>7245.38</v>
      </c>
      <c r="E1815" s="116">
        <f t="shared" si="869"/>
        <v>7276.54</v>
      </c>
      <c r="F1815" s="117">
        <f t="shared" si="870"/>
        <v>45951</v>
      </c>
      <c r="G1815" s="118">
        <f t="shared" si="874"/>
        <v>4.3006716003852752E-3</v>
      </c>
      <c r="H1815" s="119">
        <f t="shared" si="888"/>
        <v>46013</v>
      </c>
      <c r="I1815" s="119">
        <f t="shared" si="875"/>
        <v>46013</v>
      </c>
      <c r="J1815" s="120">
        <f t="shared" si="883"/>
        <v>21</v>
      </c>
      <c r="K1815" s="120">
        <f t="shared" si="871"/>
        <v>6</v>
      </c>
      <c r="L1815" s="8">
        <f t="shared" si="884"/>
        <v>1.0012268799999999</v>
      </c>
      <c r="M1815" s="121">
        <f t="shared" si="872"/>
        <v>1.0043006699999999</v>
      </c>
      <c r="N1815" s="121">
        <f t="shared" si="866"/>
        <v>1.3991615850635266</v>
      </c>
      <c r="O1815" s="114">
        <f t="shared" si="868"/>
        <v>1.4008781800000001</v>
      </c>
      <c r="P1815" s="114">
        <f t="shared" si="876"/>
        <v>43.152714029999999</v>
      </c>
      <c r="Q1815" s="11">
        <f t="shared" si="889"/>
        <v>0</v>
      </c>
      <c r="R1815" s="30">
        <f t="shared" si="885"/>
        <v>0</v>
      </c>
      <c r="S1815" s="8">
        <f t="shared" si="877"/>
        <v>0</v>
      </c>
      <c r="T1815" s="123">
        <f t="shared" si="886"/>
        <v>8.5599999999999996E-2</v>
      </c>
      <c r="U1815" s="122">
        <f t="shared" si="867"/>
        <v>6</v>
      </c>
      <c r="V1815" s="122">
        <v>252</v>
      </c>
      <c r="W1815" s="121">
        <f t="shared" si="878"/>
        <v>1.0019574570000001</v>
      </c>
      <c r="X1815" s="114">
        <f t="shared" si="879"/>
        <v>8.4469580000000002E-2</v>
      </c>
      <c r="Y1815" s="114">
        <f t="shared" si="880"/>
        <v>0</v>
      </c>
      <c r="Z1815" s="126" t="str">
        <f t="shared" si="890"/>
        <v>A+J=</v>
      </c>
      <c r="AA1815" s="119">
        <f t="shared" si="891"/>
        <v>46013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>
        <f t="shared" si="881"/>
        <v>45992</v>
      </c>
      <c r="B1816" s="114">
        <f t="shared" si="873"/>
        <v>43.237183609999995</v>
      </c>
      <c r="C1816" s="114">
        <f t="shared" si="887"/>
        <v>30.80404467</v>
      </c>
      <c r="D1816" s="115">
        <f t="shared" si="882"/>
        <v>7245.38</v>
      </c>
      <c r="E1816" s="116">
        <f t="shared" si="869"/>
        <v>7276.54</v>
      </c>
      <c r="F1816" s="117">
        <f t="shared" si="870"/>
        <v>45951</v>
      </c>
      <c r="G1816" s="118">
        <f t="shared" si="874"/>
        <v>4.3006716003852752E-3</v>
      </c>
      <c r="H1816" s="119">
        <f t="shared" si="888"/>
        <v>46013</v>
      </c>
      <c r="I1816" s="119">
        <f t="shared" si="875"/>
        <v>46013</v>
      </c>
      <c r="J1816" s="120">
        <f t="shared" si="883"/>
        <v>21</v>
      </c>
      <c r="K1816" s="120">
        <f t="shared" si="871"/>
        <v>6</v>
      </c>
      <c r="L1816" s="8">
        <f t="shared" si="884"/>
        <v>1.0012268799999999</v>
      </c>
      <c r="M1816" s="121">
        <f t="shared" si="872"/>
        <v>1.0043006699999999</v>
      </c>
      <c r="N1816" s="121">
        <f t="shared" si="866"/>
        <v>1.3991615850635266</v>
      </c>
      <c r="O1816" s="114">
        <f t="shared" si="868"/>
        <v>1.4008781800000001</v>
      </c>
      <c r="P1816" s="114">
        <f t="shared" si="876"/>
        <v>43.152714029999999</v>
      </c>
      <c r="Q1816" s="11">
        <f t="shared" si="889"/>
        <v>0</v>
      </c>
      <c r="R1816" s="30">
        <f t="shared" si="885"/>
        <v>0</v>
      </c>
      <c r="S1816" s="8">
        <f t="shared" si="877"/>
        <v>0</v>
      </c>
      <c r="T1816" s="123">
        <f t="shared" si="886"/>
        <v>8.5599999999999996E-2</v>
      </c>
      <c r="U1816" s="122">
        <f t="shared" si="867"/>
        <v>6</v>
      </c>
      <c r="V1816" s="122">
        <v>252</v>
      </c>
      <c r="W1816" s="121">
        <f t="shared" si="878"/>
        <v>1.0019574570000001</v>
      </c>
      <c r="X1816" s="114">
        <f t="shared" si="879"/>
        <v>8.4469580000000002E-2</v>
      </c>
      <c r="Y1816" s="114">
        <f t="shared" si="880"/>
        <v>0</v>
      </c>
      <c r="Z1816" s="126" t="str">
        <f t="shared" si="890"/>
        <v>A+J=</v>
      </c>
      <c r="AA1816" s="119">
        <f t="shared" si="891"/>
        <v>46013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>
        <f t="shared" si="881"/>
        <v>45993</v>
      </c>
      <c r="B1817" s="114">
        <f t="shared" si="873"/>
        <v>43.260117270000002</v>
      </c>
      <c r="C1817" s="114">
        <f t="shared" si="887"/>
        <v>30.80404467</v>
      </c>
      <c r="D1817" s="115">
        <f t="shared" si="882"/>
        <v>7245.38</v>
      </c>
      <c r="E1817" s="116">
        <f t="shared" si="869"/>
        <v>7276.54</v>
      </c>
      <c r="F1817" s="117">
        <f t="shared" si="870"/>
        <v>45951</v>
      </c>
      <c r="G1817" s="118">
        <f t="shared" si="874"/>
        <v>4.3006716003852752E-3</v>
      </c>
      <c r="H1817" s="119">
        <f t="shared" si="888"/>
        <v>46013</v>
      </c>
      <c r="I1817" s="119">
        <f t="shared" si="875"/>
        <v>46013</v>
      </c>
      <c r="J1817" s="120">
        <f t="shared" si="883"/>
        <v>21</v>
      </c>
      <c r="K1817" s="120">
        <f t="shared" si="871"/>
        <v>7</v>
      </c>
      <c r="L1817" s="8">
        <f t="shared" si="884"/>
        <v>1.0014315</v>
      </c>
      <c r="M1817" s="121">
        <f t="shared" si="872"/>
        <v>1.0043006699999999</v>
      </c>
      <c r="N1817" s="121">
        <f t="shared" si="866"/>
        <v>1.3991615850635266</v>
      </c>
      <c r="O1817" s="114">
        <f t="shared" si="868"/>
        <v>1.40116448</v>
      </c>
      <c r="P1817" s="114">
        <f t="shared" si="876"/>
        <v>43.161533230000003</v>
      </c>
      <c r="Q1817" s="11">
        <f t="shared" si="889"/>
        <v>0</v>
      </c>
      <c r="R1817" s="30">
        <f t="shared" si="885"/>
        <v>0</v>
      </c>
      <c r="S1817" s="8">
        <f t="shared" si="877"/>
        <v>0</v>
      </c>
      <c r="T1817" s="123">
        <f t="shared" si="886"/>
        <v>8.5599999999999996E-2</v>
      </c>
      <c r="U1817" s="122">
        <f t="shared" si="867"/>
        <v>7</v>
      </c>
      <c r="V1817" s="122">
        <v>252</v>
      </c>
      <c r="W1817" s="121">
        <f t="shared" si="878"/>
        <v>1.0022840719999999</v>
      </c>
      <c r="X1817" s="114">
        <f t="shared" si="879"/>
        <v>9.8584039999999998E-2</v>
      </c>
      <c r="Y1817" s="114">
        <f t="shared" si="880"/>
        <v>0</v>
      </c>
      <c r="Z1817" s="126" t="str">
        <f t="shared" si="890"/>
        <v>A+J=</v>
      </c>
      <c r="AA1817" s="119">
        <f t="shared" si="891"/>
        <v>46013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>
        <f t="shared" si="881"/>
        <v>45994</v>
      </c>
      <c r="B1818" s="114">
        <f t="shared" si="873"/>
        <v>43.283063480000003</v>
      </c>
      <c r="C1818" s="114">
        <f t="shared" si="887"/>
        <v>30.80404467</v>
      </c>
      <c r="D1818" s="115">
        <f t="shared" si="882"/>
        <v>7245.38</v>
      </c>
      <c r="E1818" s="116">
        <f t="shared" si="869"/>
        <v>7276.54</v>
      </c>
      <c r="F1818" s="117">
        <f t="shared" si="870"/>
        <v>45951</v>
      </c>
      <c r="G1818" s="118">
        <f t="shared" si="874"/>
        <v>4.3006716003852752E-3</v>
      </c>
      <c r="H1818" s="119">
        <f t="shared" si="888"/>
        <v>46013</v>
      </c>
      <c r="I1818" s="119">
        <f t="shared" si="875"/>
        <v>46013</v>
      </c>
      <c r="J1818" s="120">
        <f t="shared" si="883"/>
        <v>21</v>
      </c>
      <c r="K1818" s="120">
        <f t="shared" si="871"/>
        <v>8</v>
      </c>
      <c r="L1818" s="8">
        <f t="shared" si="884"/>
        <v>1.00163617</v>
      </c>
      <c r="M1818" s="121">
        <f t="shared" si="872"/>
        <v>1.0043006699999999</v>
      </c>
      <c r="N1818" s="121">
        <f t="shared" si="866"/>
        <v>1.3991615850635266</v>
      </c>
      <c r="O1818" s="114">
        <f t="shared" si="868"/>
        <v>1.40145085</v>
      </c>
      <c r="P1818" s="114">
        <f t="shared" si="876"/>
        <v>43.170354580000001</v>
      </c>
      <c r="Q1818" s="11">
        <f t="shared" si="889"/>
        <v>0</v>
      </c>
      <c r="R1818" s="30">
        <f t="shared" si="885"/>
        <v>0</v>
      </c>
      <c r="S1818" s="8">
        <f t="shared" si="877"/>
        <v>0</v>
      </c>
      <c r="T1818" s="123">
        <f t="shared" si="886"/>
        <v>8.5599999999999996E-2</v>
      </c>
      <c r="U1818" s="122">
        <f t="shared" si="867"/>
        <v>8</v>
      </c>
      <c r="V1818" s="122">
        <v>252</v>
      </c>
      <c r="W1818" s="121">
        <f t="shared" si="878"/>
        <v>1.002610794</v>
      </c>
      <c r="X1818" s="114">
        <f t="shared" si="879"/>
        <v>0.1127089</v>
      </c>
      <c r="Y1818" s="114">
        <f t="shared" si="880"/>
        <v>0</v>
      </c>
      <c r="Z1818" s="126" t="str">
        <f t="shared" si="890"/>
        <v>A+J=</v>
      </c>
      <c r="AA1818" s="119">
        <f t="shared" si="891"/>
        <v>46013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>
        <f t="shared" si="881"/>
        <v>45995</v>
      </c>
      <c r="B1819" s="114">
        <f t="shared" si="873"/>
        <v>43.306021579999999</v>
      </c>
      <c r="C1819" s="114">
        <f t="shared" si="887"/>
        <v>30.80404467</v>
      </c>
      <c r="D1819" s="115">
        <f t="shared" si="882"/>
        <v>7245.38</v>
      </c>
      <c r="E1819" s="116">
        <f t="shared" si="869"/>
        <v>7276.54</v>
      </c>
      <c r="F1819" s="117">
        <f t="shared" si="870"/>
        <v>45951</v>
      </c>
      <c r="G1819" s="118">
        <f t="shared" si="874"/>
        <v>4.3006716003852752E-3</v>
      </c>
      <c r="H1819" s="119">
        <f t="shared" si="888"/>
        <v>46013</v>
      </c>
      <c r="I1819" s="119">
        <f t="shared" si="875"/>
        <v>46013</v>
      </c>
      <c r="J1819" s="120">
        <f t="shared" si="883"/>
        <v>21</v>
      </c>
      <c r="K1819" s="120">
        <f t="shared" si="871"/>
        <v>9</v>
      </c>
      <c r="L1819" s="8">
        <f t="shared" si="884"/>
        <v>1.00184088</v>
      </c>
      <c r="M1819" s="121">
        <f t="shared" si="872"/>
        <v>1.0043006699999999</v>
      </c>
      <c r="N1819" s="121">
        <f t="shared" si="866"/>
        <v>1.3991615850635266</v>
      </c>
      <c r="O1819" s="114">
        <f t="shared" si="868"/>
        <v>1.4017372699999999</v>
      </c>
      <c r="P1819" s="114">
        <f t="shared" si="876"/>
        <v>43.17917748</v>
      </c>
      <c r="Q1819" s="11">
        <f t="shared" si="889"/>
        <v>0</v>
      </c>
      <c r="R1819" s="30">
        <f t="shared" si="885"/>
        <v>0</v>
      </c>
      <c r="S1819" s="8">
        <f t="shared" si="877"/>
        <v>0</v>
      </c>
      <c r="T1819" s="123">
        <f t="shared" si="886"/>
        <v>8.5599999999999996E-2</v>
      </c>
      <c r="U1819" s="122">
        <f t="shared" si="867"/>
        <v>9</v>
      </c>
      <c r="V1819" s="122">
        <v>252</v>
      </c>
      <c r="W1819" s="121">
        <f t="shared" si="878"/>
        <v>1.0029376219999999</v>
      </c>
      <c r="X1819" s="114">
        <f t="shared" si="879"/>
        <v>0.12684409999999999</v>
      </c>
      <c r="Y1819" s="114">
        <f t="shared" si="880"/>
        <v>0</v>
      </c>
      <c r="Z1819" s="126" t="str">
        <f t="shared" si="890"/>
        <v>A+J=</v>
      </c>
      <c r="AA1819" s="119">
        <f t="shared" si="891"/>
        <v>46013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>
        <f t="shared" si="881"/>
        <v>45996</v>
      </c>
      <c r="B1820" s="114">
        <f t="shared" si="873"/>
        <v>43.328991870000003</v>
      </c>
      <c r="C1820" s="114">
        <f t="shared" si="887"/>
        <v>30.80404467</v>
      </c>
      <c r="D1820" s="115">
        <f t="shared" si="882"/>
        <v>7245.38</v>
      </c>
      <c r="E1820" s="116">
        <f t="shared" si="869"/>
        <v>7276.54</v>
      </c>
      <c r="F1820" s="117">
        <f t="shared" si="870"/>
        <v>45951</v>
      </c>
      <c r="G1820" s="118">
        <f t="shared" si="874"/>
        <v>4.3006716003852752E-3</v>
      </c>
      <c r="H1820" s="119">
        <f t="shared" si="888"/>
        <v>46013</v>
      </c>
      <c r="I1820" s="119">
        <f t="shared" si="875"/>
        <v>46013</v>
      </c>
      <c r="J1820" s="120">
        <f t="shared" si="883"/>
        <v>21</v>
      </c>
      <c r="K1820" s="120">
        <f t="shared" si="871"/>
        <v>10</v>
      </c>
      <c r="L1820" s="8">
        <f t="shared" si="884"/>
        <v>1.00204563</v>
      </c>
      <c r="M1820" s="121">
        <f t="shared" si="872"/>
        <v>1.0043006699999999</v>
      </c>
      <c r="N1820" s="121">
        <f t="shared" si="866"/>
        <v>1.3991615850635266</v>
      </c>
      <c r="O1820" s="114">
        <f t="shared" si="868"/>
        <v>1.4020237499999999</v>
      </c>
      <c r="P1820" s="114">
        <f t="shared" si="876"/>
        <v>43.188002220000001</v>
      </c>
      <c r="Q1820" s="11">
        <f t="shared" si="889"/>
        <v>0</v>
      </c>
      <c r="R1820" s="30">
        <f t="shared" si="885"/>
        <v>0</v>
      </c>
      <c r="S1820" s="8">
        <f t="shared" si="877"/>
        <v>0</v>
      </c>
      <c r="T1820" s="123">
        <f t="shared" si="886"/>
        <v>8.5599999999999996E-2</v>
      </c>
      <c r="U1820" s="122">
        <f t="shared" si="867"/>
        <v>10</v>
      </c>
      <c r="V1820" s="122">
        <v>252</v>
      </c>
      <c r="W1820" s="121">
        <f t="shared" si="878"/>
        <v>1.003264556</v>
      </c>
      <c r="X1820" s="114">
        <f t="shared" si="879"/>
        <v>0.14098964999999999</v>
      </c>
      <c r="Y1820" s="114">
        <f t="shared" si="880"/>
        <v>0</v>
      </c>
      <c r="Z1820" s="126" t="str">
        <f t="shared" si="890"/>
        <v>A+J=</v>
      </c>
      <c r="AA1820" s="119">
        <f t="shared" si="891"/>
        <v>46013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>
        <f t="shared" si="881"/>
        <v>45997</v>
      </c>
      <c r="B1821" s="114">
        <f t="shared" si="873"/>
        <v>43.351974759999997</v>
      </c>
      <c r="C1821" s="114">
        <f t="shared" si="887"/>
        <v>30.80404467</v>
      </c>
      <c r="D1821" s="115">
        <f t="shared" si="882"/>
        <v>7245.38</v>
      </c>
      <c r="E1821" s="116">
        <f t="shared" si="869"/>
        <v>7276.54</v>
      </c>
      <c r="F1821" s="117">
        <f t="shared" si="870"/>
        <v>45951</v>
      </c>
      <c r="G1821" s="118">
        <f t="shared" si="874"/>
        <v>4.3006716003852752E-3</v>
      </c>
      <c r="H1821" s="119">
        <f t="shared" si="888"/>
        <v>46013</v>
      </c>
      <c r="I1821" s="119">
        <f t="shared" si="875"/>
        <v>46013</v>
      </c>
      <c r="J1821" s="120">
        <f t="shared" si="883"/>
        <v>21</v>
      </c>
      <c r="K1821" s="120">
        <f t="shared" si="871"/>
        <v>11</v>
      </c>
      <c r="L1821" s="8">
        <f t="shared" si="884"/>
        <v>1.0022504299999999</v>
      </c>
      <c r="M1821" s="121">
        <f t="shared" si="872"/>
        <v>1.0043006699999999</v>
      </c>
      <c r="N1821" s="121">
        <f t="shared" si="866"/>
        <v>1.3991615850635266</v>
      </c>
      <c r="O1821" s="114">
        <f t="shared" si="868"/>
        <v>1.4023102999999999</v>
      </c>
      <c r="P1821" s="114">
        <f t="shared" si="876"/>
        <v>43.196829119999997</v>
      </c>
      <c r="Q1821" s="11">
        <f t="shared" si="889"/>
        <v>0</v>
      </c>
      <c r="R1821" s="30">
        <f t="shared" si="885"/>
        <v>0</v>
      </c>
      <c r="S1821" s="8">
        <f t="shared" si="877"/>
        <v>0</v>
      </c>
      <c r="T1821" s="123">
        <f t="shared" si="886"/>
        <v>8.5599999999999996E-2</v>
      </c>
      <c r="U1821" s="122">
        <f t="shared" si="867"/>
        <v>11</v>
      </c>
      <c r="V1821" s="122">
        <v>252</v>
      </c>
      <c r="W1821" s="121">
        <f t="shared" si="878"/>
        <v>1.0035915980000001</v>
      </c>
      <c r="X1821" s="114">
        <f t="shared" si="879"/>
        <v>0.15514564</v>
      </c>
      <c r="Y1821" s="114">
        <f t="shared" si="880"/>
        <v>0</v>
      </c>
      <c r="Z1821" s="126" t="str">
        <f t="shared" si="890"/>
        <v>A+J=</v>
      </c>
      <c r="AA1821" s="119">
        <f t="shared" si="891"/>
        <v>46013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>
        <f t="shared" si="881"/>
        <v>45998</v>
      </c>
      <c r="B1822" s="114">
        <f t="shared" si="873"/>
        <v>43.351974759999997</v>
      </c>
      <c r="C1822" s="114">
        <f t="shared" si="887"/>
        <v>30.80404467</v>
      </c>
      <c r="D1822" s="115">
        <f t="shared" si="882"/>
        <v>7245.38</v>
      </c>
      <c r="E1822" s="116">
        <f t="shared" si="869"/>
        <v>7276.54</v>
      </c>
      <c r="F1822" s="117">
        <f t="shared" si="870"/>
        <v>45951</v>
      </c>
      <c r="G1822" s="118">
        <f t="shared" si="874"/>
        <v>4.3006716003852752E-3</v>
      </c>
      <c r="H1822" s="119">
        <f t="shared" si="888"/>
        <v>46013</v>
      </c>
      <c r="I1822" s="119">
        <f t="shared" si="875"/>
        <v>46013</v>
      </c>
      <c r="J1822" s="120">
        <f t="shared" si="883"/>
        <v>21</v>
      </c>
      <c r="K1822" s="120">
        <f t="shared" si="871"/>
        <v>11</v>
      </c>
      <c r="L1822" s="8">
        <f t="shared" si="884"/>
        <v>1.0022504299999999</v>
      </c>
      <c r="M1822" s="121">
        <f t="shared" si="872"/>
        <v>1.0043006699999999</v>
      </c>
      <c r="N1822" s="121">
        <f t="shared" si="866"/>
        <v>1.3991615850635266</v>
      </c>
      <c r="O1822" s="114">
        <f t="shared" si="868"/>
        <v>1.4023102999999999</v>
      </c>
      <c r="P1822" s="114">
        <f t="shared" si="876"/>
        <v>43.196829119999997</v>
      </c>
      <c r="Q1822" s="11">
        <f t="shared" si="889"/>
        <v>0</v>
      </c>
      <c r="R1822" s="30">
        <f t="shared" si="885"/>
        <v>0</v>
      </c>
      <c r="S1822" s="8">
        <f t="shared" si="877"/>
        <v>0</v>
      </c>
      <c r="T1822" s="123">
        <f t="shared" si="886"/>
        <v>8.5599999999999996E-2</v>
      </c>
      <c r="U1822" s="122">
        <f t="shared" si="867"/>
        <v>11</v>
      </c>
      <c r="V1822" s="122">
        <v>252</v>
      </c>
      <c r="W1822" s="121">
        <f t="shared" si="878"/>
        <v>1.0035915980000001</v>
      </c>
      <c r="X1822" s="114">
        <f t="shared" si="879"/>
        <v>0.15514564</v>
      </c>
      <c r="Y1822" s="114">
        <f t="shared" si="880"/>
        <v>0</v>
      </c>
      <c r="Z1822" s="126" t="str">
        <f t="shared" si="890"/>
        <v>A+J=</v>
      </c>
      <c r="AA1822" s="119">
        <f t="shared" si="891"/>
        <v>46013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>
        <f t="shared" si="881"/>
        <v>45999</v>
      </c>
      <c r="B1823" s="114">
        <f t="shared" si="873"/>
        <v>43.351974759999997</v>
      </c>
      <c r="C1823" s="114">
        <f t="shared" si="887"/>
        <v>30.80404467</v>
      </c>
      <c r="D1823" s="115">
        <f t="shared" si="882"/>
        <v>7245.38</v>
      </c>
      <c r="E1823" s="116">
        <f t="shared" si="869"/>
        <v>7276.54</v>
      </c>
      <c r="F1823" s="117">
        <f t="shared" si="870"/>
        <v>45951</v>
      </c>
      <c r="G1823" s="118">
        <f t="shared" si="874"/>
        <v>4.3006716003852752E-3</v>
      </c>
      <c r="H1823" s="119">
        <f t="shared" si="888"/>
        <v>46013</v>
      </c>
      <c r="I1823" s="119">
        <f t="shared" si="875"/>
        <v>46013</v>
      </c>
      <c r="J1823" s="120">
        <f t="shared" si="883"/>
        <v>21</v>
      </c>
      <c r="K1823" s="120">
        <f t="shared" si="871"/>
        <v>11</v>
      </c>
      <c r="L1823" s="8">
        <f t="shared" si="884"/>
        <v>1.0022504299999999</v>
      </c>
      <c r="M1823" s="121">
        <f t="shared" si="872"/>
        <v>1.0043006699999999</v>
      </c>
      <c r="N1823" s="121">
        <f t="shared" ref="N1823:N1837" si="892">IF(I1823&gt;I1822,N1822*M1823,N1822)</f>
        <v>1.3991615850635266</v>
      </c>
      <c r="O1823" s="114">
        <f t="shared" si="868"/>
        <v>1.4023102999999999</v>
      </c>
      <c r="P1823" s="114">
        <f t="shared" si="876"/>
        <v>43.196829119999997</v>
      </c>
      <c r="Q1823" s="11">
        <f t="shared" si="889"/>
        <v>0</v>
      </c>
      <c r="R1823" s="30">
        <f t="shared" si="885"/>
        <v>0</v>
      </c>
      <c r="S1823" s="8">
        <f t="shared" si="877"/>
        <v>0</v>
      </c>
      <c r="T1823" s="123">
        <f t="shared" si="886"/>
        <v>8.5599999999999996E-2</v>
      </c>
      <c r="U1823" s="122">
        <f t="shared" si="867"/>
        <v>11</v>
      </c>
      <c r="V1823" s="122">
        <v>252</v>
      </c>
      <c r="W1823" s="121">
        <f t="shared" si="878"/>
        <v>1.0035915980000001</v>
      </c>
      <c r="X1823" s="114">
        <f t="shared" si="879"/>
        <v>0.15514564</v>
      </c>
      <c r="Y1823" s="114">
        <f t="shared" si="880"/>
        <v>0</v>
      </c>
      <c r="Z1823" s="126" t="str">
        <f t="shared" si="890"/>
        <v>A+J=</v>
      </c>
      <c r="AA1823" s="119">
        <f t="shared" si="891"/>
        <v>46013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>
        <f t="shared" si="881"/>
        <v>46000</v>
      </c>
      <c r="B1824" s="114">
        <f t="shared" si="873"/>
        <v>43.374969200000002</v>
      </c>
      <c r="C1824" s="114">
        <f t="shared" si="887"/>
        <v>30.80404467</v>
      </c>
      <c r="D1824" s="115">
        <f t="shared" si="882"/>
        <v>7245.38</v>
      </c>
      <c r="E1824" s="116">
        <f t="shared" si="869"/>
        <v>7276.54</v>
      </c>
      <c r="F1824" s="117">
        <f t="shared" si="870"/>
        <v>45951</v>
      </c>
      <c r="G1824" s="118">
        <f t="shared" si="874"/>
        <v>4.3006716003852752E-3</v>
      </c>
      <c r="H1824" s="119">
        <f t="shared" si="888"/>
        <v>46013</v>
      </c>
      <c r="I1824" s="119">
        <f t="shared" si="875"/>
        <v>46013</v>
      </c>
      <c r="J1824" s="120">
        <f t="shared" si="883"/>
        <v>21</v>
      </c>
      <c r="K1824" s="120">
        <f t="shared" si="871"/>
        <v>12</v>
      </c>
      <c r="L1824" s="8">
        <f t="shared" si="884"/>
        <v>1.0024552600000001</v>
      </c>
      <c r="M1824" s="121">
        <f t="shared" si="872"/>
        <v>1.0043006699999999</v>
      </c>
      <c r="N1824" s="121">
        <f t="shared" si="892"/>
        <v>1.3991615850635266</v>
      </c>
      <c r="O1824" s="114">
        <f t="shared" si="868"/>
        <v>1.4025968900000001</v>
      </c>
      <c r="P1824" s="114">
        <f t="shared" si="876"/>
        <v>43.205657250000002</v>
      </c>
      <c r="Q1824" s="11">
        <f t="shared" si="889"/>
        <v>0</v>
      </c>
      <c r="R1824" s="30">
        <f t="shared" si="885"/>
        <v>0</v>
      </c>
      <c r="S1824" s="8">
        <f t="shared" si="877"/>
        <v>0</v>
      </c>
      <c r="T1824" s="123">
        <f t="shared" si="886"/>
        <v>8.5599999999999996E-2</v>
      </c>
      <c r="U1824" s="122">
        <f t="shared" si="867"/>
        <v>12</v>
      </c>
      <c r="V1824" s="122">
        <v>252</v>
      </c>
      <c r="W1824" s="121">
        <f t="shared" si="878"/>
        <v>1.003918745</v>
      </c>
      <c r="X1824" s="114">
        <f t="shared" si="879"/>
        <v>0.16931194999999999</v>
      </c>
      <c r="Y1824" s="114">
        <f t="shared" si="880"/>
        <v>0</v>
      </c>
      <c r="Z1824" s="126" t="str">
        <f t="shared" si="890"/>
        <v>A+J=</v>
      </c>
      <c r="AA1824" s="119">
        <f t="shared" si="891"/>
        <v>46013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>
        <f t="shared" si="881"/>
        <v>46001</v>
      </c>
      <c r="B1825" s="114">
        <f t="shared" si="873"/>
        <v>43.397976249999999</v>
      </c>
      <c r="C1825" s="114">
        <f t="shared" si="887"/>
        <v>30.80404467</v>
      </c>
      <c r="D1825" s="115">
        <f t="shared" si="882"/>
        <v>7245.38</v>
      </c>
      <c r="E1825" s="116">
        <f t="shared" si="869"/>
        <v>7276.54</v>
      </c>
      <c r="F1825" s="117">
        <f t="shared" si="870"/>
        <v>45951</v>
      </c>
      <c r="G1825" s="118">
        <f t="shared" si="874"/>
        <v>4.3006716003852752E-3</v>
      </c>
      <c r="H1825" s="119">
        <f t="shared" si="888"/>
        <v>46013</v>
      </c>
      <c r="I1825" s="119">
        <f t="shared" si="875"/>
        <v>46013</v>
      </c>
      <c r="J1825" s="120">
        <f t="shared" si="883"/>
        <v>21</v>
      </c>
      <c r="K1825" s="120">
        <f t="shared" si="871"/>
        <v>13</v>
      </c>
      <c r="L1825" s="8">
        <f t="shared" si="884"/>
        <v>1.0026601399999999</v>
      </c>
      <c r="M1825" s="121">
        <f t="shared" si="872"/>
        <v>1.0043006699999999</v>
      </c>
      <c r="N1825" s="121">
        <f t="shared" si="892"/>
        <v>1.3991615850635266</v>
      </c>
      <c r="O1825" s="114">
        <f t="shared" si="868"/>
        <v>1.4028835500000001</v>
      </c>
      <c r="P1825" s="114">
        <f t="shared" si="876"/>
        <v>43.21448754</v>
      </c>
      <c r="Q1825" s="11">
        <f t="shared" si="889"/>
        <v>0</v>
      </c>
      <c r="R1825" s="30">
        <f t="shared" si="885"/>
        <v>0</v>
      </c>
      <c r="S1825" s="8">
        <f t="shared" si="877"/>
        <v>0</v>
      </c>
      <c r="T1825" s="123">
        <f t="shared" si="886"/>
        <v>8.5599999999999996E-2</v>
      </c>
      <c r="U1825" s="122">
        <f t="shared" si="867"/>
        <v>13</v>
      </c>
      <c r="V1825" s="122">
        <v>252</v>
      </c>
      <c r="W1825" s="121">
        <f t="shared" si="878"/>
        <v>1.004246</v>
      </c>
      <c r="X1825" s="114">
        <f t="shared" si="879"/>
        <v>0.18348871</v>
      </c>
      <c r="Y1825" s="114">
        <f t="shared" si="880"/>
        <v>0</v>
      </c>
      <c r="Z1825" s="126" t="str">
        <f t="shared" si="890"/>
        <v>A+J=</v>
      </c>
      <c r="AA1825" s="119">
        <f t="shared" si="891"/>
        <v>46013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>
        <f t="shared" si="881"/>
        <v>46002</v>
      </c>
      <c r="B1826" s="114">
        <f t="shared" si="873"/>
        <v>43.4209952</v>
      </c>
      <c r="C1826" s="114">
        <f t="shared" si="887"/>
        <v>30.80404467</v>
      </c>
      <c r="D1826" s="115">
        <f t="shared" si="882"/>
        <v>7245.38</v>
      </c>
      <c r="E1826" s="116">
        <f t="shared" si="869"/>
        <v>7276.54</v>
      </c>
      <c r="F1826" s="117">
        <f t="shared" si="870"/>
        <v>45951</v>
      </c>
      <c r="G1826" s="118">
        <f t="shared" si="874"/>
        <v>4.3006716003852752E-3</v>
      </c>
      <c r="H1826" s="119">
        <f t="shared" si="888"/>
        <v>46013</v>
      </c>
      <c r="I1826" s="119">
        <f t="shared" si="875"/>
        <v>46013</v>
      </c>
      <c r="J1826" s="120">
        <f t="shared" si="883"/>
        <v>21</v>
      </c>
      <c r="K1826" s="120">
        <f t="shared" si="871"/>
        <v>14</v>
      </c>
      <c r="L1826" s="8">
        <f t="shared" si="884"/>
        <v>1.00286506</v>
      </c>
      <c r="M1826" s="121">
        <f t="shared" si="872"/>
        <v>1.0043006699999999</v>
      </c>
      <c r="N1826" s="121">
        <f t="shared" si="892"/>
        <v>1.3991615850635266</v>
      </c>
      <c r="O1826" s="114">
        <f t="shared" si="868"/>
        <v>1.40317026</v>
      </c>
      <c r="P1826" s="114">
        <f t="shared" si="876"/>
        <v>43.223319359999998</v>
      </c>
      <c r="Q1826" s="11">
        <f t="shared" si="889"/>
        <v>0</v>
      </c>
      <c r="R1826" s="30">
        <f t="shared" si="885"/>
        <v>0</v>
      </c>
      <c r="S1826" s="8">
        <f t="shared" si="877"/>
        <v>0</v>
      </c>
      <c r="T1826" s="123">
        <f t="shared" si="886"/>
        <v>8.5599999999999996E-2</v>
      </c>
      <c r="U1826" s="122">
        <f t="shared" si="867"/>
        <v>14</v>
      </c>
      <c r="V1826" s="122">
        <v>252</v>
      </c>
      <c r="W1826" s="121">
        <f t="shared" si="878"/>
        <v>1.0045733610000001</v>
      </c>
      <c r="X1826" s="114">
        <f t="shared" si="879"/>
        <v>0.19767583999999999</v>
      </c>
      <c r="Y1826" s="114">
        <f t="shared" si="880"/>
        <v>0</v>
      </c>
      <c r="Z1826" s="126" t="str">
        <f t="shared" si="890"/>
        <v>A+J=</v>
      </c>
      <c r="AA1826" s="119">
        <f t="shared" si="891"/>
        <v>46013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>
        <f t="shared" si="881"/>
        <v>46003</v>
      </c>
      <c r="B1827" s="114">
        <f t="shared" si="873"/>
        <v>43.44402642</v>
      </c>
      <c r="C1827" s="114">
        <f t="shared" si="887"/>
        <v>30.80404467</v>
      </c>
      <c r="D1827" s="115">
        <f t="shared" si="882"/>
        <v>7245.38</v>
      </c>
      <c r="E1827" s="116">
        <f t="shared" si="869"/>
        <v>7276.54</v>
      </c>
      <c r="F1827" s="117">
        <f t="shared" si="870"/>
        <v>45951</v>
      </c>
      <c r="G1827" s="118">
        <f t="shared" si="874"/>
        <v>4.3006716003852752E-3</v>
      </c>
      <c r="H1827" s="119">
        <f t="shared" si="888"/>
        <v>46013</v>
      </c>
      <c r="I1827" s="119">
        <f t="shared" si="875"/>
        <v>46013</v>
      </c>
      <c r="J1827" s="120">
        <f t="shared" si="883"/>
        <v>21</v>
      </c>
      <c r="K1827" s="120">
        <f t="shared" si="871"/>
        <v>15</v>
      </c>
      <c r="L1827" s="8">
        <f t="shared" si="884"/>
        <v>1.00307002</v>
      </c>
      <c r="M1827" s="121">
        <f t="shared" si="872"/>
        <v>1.0043006699999999</v>
      </c>
      <c r="N1827" s="121">
        <f t="shared" si="892"/>
        <v>1.3991615850635266</v>
      </c>
      <c r="O1827" s="114">
        <f t="shared" si="868"/>
        <v>1.40345703</v>
      </c>
      <c r="P1827" s="114">
        <f t="shared" si="876"/>
        <v>43.23215304</v>
      </c>
      <c r="Q1827" s="11">
        <f t="shared" si="889"/>
        <v>0</v>
      </c>
      <c r="R1827" s="30">
        <f t="shared" si="885"/>
        <v>0</v>
      </c>
      <c r="S1827" s="8">
        <f t="shared" si="877"/>
        <v>0</v>
      </c>
      <c r="T1827" s="123">
        <f t="shared" si="886"/>
        <v>8.5599999999999996E-2</v>
      </c>
      <c r="U1827" s="122">
        <f t="shared" si="867"/>
        <v>15</v>
      </c>
      <c r="V1827" s="122">
        <v>252</v>
      </c>
      <c r="W1827" s="121">
        <f t="shared" si="878"/>
        <v>1.0049008290000001</v>
      </c>
      <c r="X1827" s="114">
        <f t="shared" si="879"/>
        <v>0.21187338</v>
      </c>
      <c r="Y1827" s="114">
        <f t="shared" si="880"/>
        <v>0</v>
      </c>
      <c r="Z1827" s="126" t="str">
        <f t="shared" si="890"/>
        <v>A+J=</v>
      </c>
      <c r="AA1827" s="119">
        <f t="shared" si="891"/>
        <v>46013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>
        <f t="shared" si="881"/>
        <v>46004</v>
      </c>
      <c r="B1828" s="114">
        <f t="shared" si="873"/>
        <v>43.467069869999996</v>
      </c>
      <c r="C1828" s="114">
        <f t="shared" si="887"/>
        <v>30.80404467</v>
      </c>
      <c r="D1828" s="115">
        <f t="shared" si="882"/>
        <v>7245.38</v>
      </c>
      <c r="E1828" s="116">
        <f t="shared" si="869"/>
        <v>7276.54</v>
      </c>
      <c r="F1828" s="117">
        <f t="shared" si="870"/>
        <v>45951</v>
      </c>
      <c r="G1828" s="118">
        <f t="shared" si="874"/>
        <v>4.3006716003852752E-3</v>
      </c>
      <c r="H1828" s="119">
        <f t="shared" si="888"/>
        <v>46013</v>
      </c>
      <c r="I1828" s="119">
        <f t="shared" si="875"/>
        <v>46013</v>
      </c>
      <c r="J1828" s="120">
        <f t="shared" si="883"/>
        <v>21</v>
      </c>
      <c r="K1828" s="120">
        <f t="shared" si="871"/>
        <v>16</v>
      </c>
      <c r="L1828" s="8">
        <f t="shared" si="884"/>
        <v>1.00327502</v>
      </c>
      <c r="M1828" s="121">
        <f t="shared" si="872"/>
        <v>1.0043006699999999</v>
      </c>
      <c r="N1828" s="121">
        <f t="shared" si="892"/>
        <v>1.3991615850635266</v>
      </c>
      <c r="O1828" s="114">
        <f t="shared" si="868"/>
        <v>1.4037438600000001</v>
      </c>
      <c r="P1828" s="114">
        <f t="shared" si="876"/>
        <v>43.240988559999998</v>
      </c>
      <c r="Q1828" s="11">
        <f t="shared" si="889"/>
        <v>0</v>
      </c>
      <c r="R1828" s="30">
        <f t="shared" si="885"/>
        <v>0</v>
      </c>
      <c r="S1828" s="8">
        <f t="shared" si="877"/>
        <v>0</v>
      </c>
      <c r="T1828" s="123">
        <f t="shared" si="886"/>
        <v>8.5599999999999996E-2</v>
      </c>
      <c r="U1828" s="122">
        <f t="shared" si="867"/>
        <v>16</v>
      </c>
      <c r="V1828" s="122">
        <v>252</v>
      </c>
      <c r="W1828" s="121">
        <f t="shared" si="878"/>
        <v>1.005228403</v>
      </c>
      <c r="X1828" s="114">
        <f t="shared" si="879"/>
        <v>0.22608131000000001</v>
      </c>
      <c r="Y1828" s="114">
        <f t="shared" si="880"/>
        <v>0</v>
      </c>
      <c r="Z1828" s="126" t="str">
        <f t="shared" si="890"/>
        <v>A+J=</v>
      </c>
      <c r="AA1828" s="119">
        <f t="shared" si="891"/>
        <v>46013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>
        <f t="shared" si="881"/>
        <v>46005</v>
      </c>
      <c r="B1829" s="114">
        <f t="shared" si="873"/>
        <v>43.467069869999996</v>
      </c>
      <c r="C1829" s="114">
        <f t="shared" si="887"/>
        <v>30.80404467</v>
      </c>
      <c r="D1829" s="115">
        <f t="shared" si="882"/>
        <v>7245.38</v>
      </c>
      <c r="E1829" s="116">
        <f t="shared" si="869"/>
        <v>7276.54</v>
      </c>
      <c r="F1829" s="117">
        <f t="shared" si="870"/>
        <v>45951</v>
      </c>
      <c r="G1829" s="118">
        <f t="shared" si="874"/>
        <v>4.3006716003852752E-3</v>
      </c>
      <c r="H1829" s="119">
        <f t="shared" si="888"/>
        <v>46013</v>
      </c>
      <c r="I1829" s="119">
        <f t="shared" si="875"/>
        <v>46013</v>
      </c>
      <c r="J1829" s="120">
        <f t="shared" si="883"/>
        <v>21</v>
      </c>
      <c r="K1829" s="120">
        <f t="shared" si="871"/>
        <v>16</v>
      </c>
      <c r="L1829" s="8">
        <f t="shared" si="884"/>
        <v>1.00327502</v>
      </c>
      <c r="M1829" s="121">
        <f t="shared" si="872"/>
        <v>1.0043006699999999</v>
      </c>
      <c r="N1829" s="121">
        <f t="shared" si="892"/>
        <v>1.3991615850635266</v>
      </c>
      <c r="O1829" s="114">
        <f t="shared" si="868"/>
        <v>1.4037438600000001</v>
      </c>
      <c r="P1829" s="114">
        <f t="shared" si="876"/>
        <v>43.240988559999998</v>
      </c>
      <c r="Q1829" s="11">
        <f t="shared" si="889"/>
        <v>0</v>
      </c>
      <c r="R1829" s="30">
        <f t="shared" si="885"/>
        <v>0</v>
      </c>
      <c r="S1829" s="8">
        <f t="shared" si="877"/>
        <v>0</v>
      </c>
      <c r="T1829" s="123">
        <f t="shared" si="886"/>
        <v>8.5599999999999996E-2</v>
      </c>
      <c r="U1829" s="122">
        <f t="shared" ref="U1829:U1837" si="893">IF(Q1828&gt;0,1,IF(K1829=K1828,U1828,U1828+1))</f>
        <v>16</v>
      </c>
      <c r="V1829" s="122">
        <v>252</v>
      </c>
      <c r="W1829" s="121">
        <f t="shared" si="878"/>
        <v>1.005228403</v>
      </c>
      <c r="X1829" s="114">
        <f t="shared" si="879"/>
        <v>0.22608131000000001</v>
      </c>
      <c r="Y1829" s="114">
        <f t="shared" si="880"/>
        <v>0</v>
      </c>
      <c r="Z1829" s="126" t="str">
        <f t="shared" si="890"/>
        <v>A+J=</v>
      </c>
      <c r="AA1829" s="119">
        <f t="shared" si="891"/>
        <v>46013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>
        <f t="shared" si="881"/>
        <v>46006</v>
      </c>
      <c r="B1830" s="114">
        <f t="shared" si="873"/>
        <v>43.467069869999996</v>
      </c>
      <c r="C1830" s="114">
        <f t="shared" si="887"/>
        <v>30.80404467</v>
      </c>
      <c r="D1830" s="115">
        <f t="shared" si="882"/>
        <v>7245.38</v>
      </c>
      <c r="E1830" s="116">
        <f t="shared" si="869"/>
        <v>7276.54</v>
      </c>
      <c r="F1830" s="117">
        <f t="shared" si="870"/>
        <v>45951</v>
      </c>
      <c r="G1830" s="118">
        <f t="shared" si="874"/>
        <v>4.3006716003852752E-3</v>
      </c>
      <c r="H1830" s="119">
        <f t="shared" si="888"/>
        <v>46013</v>
      </c>
      <c r="I1830" s="119">
        <f t="shared" si="875"/>
        <v>46013</v>
      </c>
      <c r="J1830" s="120">
        <f t="shared" si="883"/>
        <v>21</v>
      </c>
      <c r="K1830" s="120">
        <f t="shared" si="871"/>
        <v>16</v>
      </c>
      <c r="L1830" s="8">
        <f t="shared" si="884"/>
        <v>1.00327502</v>
      </c>
      <c r="M1830" s="121">
        <f t="shared" si="872"/>
        <v>1.0043006699999999</v>
      </c>
      <c r="N1830" s="121">
        <f t="shared" si="892"/>
        <v>1.3991615850635266</v>
      </c>
      <c r="O1830" s="114">
        <f t="shared" si="868"/>
        <v>1.4037438600000001</v>
      </c>
      <c r="P1830" s="114">
        <f t="shared" si="876"/>
        <v>43.240988559999998</v>
      </c>
      <c r="Q1830" s="11">
        <f t="shared" si="889"/>
        <v>0</v>
      </c>
      <c r="R1830" s="30">
        <f t="shared" si="885"/>
        <v>0</v>
      </c>
      <c r="S1830" s="8">
        <f t="shared" si="877"/>
        <v>0</v>
      </c>
      <c r="T1830" s="123">
        <f t="shared" si="886"/>
        <v>8.5599999999999996E-2</v>
      </c>
      <c r="U1830" s="122">
        <f t="shared" si="893"/>
        <v>16</v>
      </c>
      <c r="V1830" s="122">
        <v>252</v>
      </c>
      <c r="W1830" s="121">
        <f t="shared" si="878"/>
        <v>1.005228403</v>
      </c>
      <c r="X1830" s="114">
        <f t="shared" si="879"/>
        <v>0.22608131000000001</v>
      </c>
      <c r="Y1830" s="114">
        <f t="shared" si="880"/>
        <v>0</v>
      </c>
      <c r="Z1830" s="126" t="str">
        <f t="shared" si="890"/>
        <v>A+J=</v>
      </c>
      <c r="AA1830" s="119">
        <f t="shared" si="891"/>
        <v>46013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>
        <f t="shared" si="881"/>
        <v>46007</v>
      </c>
      <c r="B1831" s="114">
        <f t="shared" si="873"/>
        <v>43.490125949999999</v>
      </c>
      <c r="C1831" s="114">
        <f t="shared" si="887"/>
        <v>30.80404467</v>
      </c>
      <c r="D1831" s="115">
        <f t="shared" si="882"/>
        <v>7245.38</v>
      </c>
      <c r="E1831" s="116">
        <f t="shared" si="869"/>
        <v>7276.54</v>
      </c>
      <c r="F1831" s="117">
        <f t="shared" si="870"/>
        <v>45951</v>
      </c>
      <c r="G1831" s="118">
        <f t="shared" si="874"/>
        <v>4.3006716003852752E-3</v>
      </c>
      <c r="H1831" s="119">
        <f t="shared" si="888"/>
        <v>46013</v>
      </c>
      <c r="I1831" s="119">
        <f t="shared" si="875"/>
        <v>46013</v>
      </c>
      <c r="J1831" s="120">
        <f t="shared" si="883"/>
        <v>21</v>
      </c>
      <c r="K1831" s="120">
        <f t="shared" si="871"/>
        <v>17</v>
      </c>
      <c r="L1831" s="8">
        <f t="shared" si="884"/>
        <v>1.0034800699999999</v>
      </c>
      <c r="M1831" s="121">
        <f t="shared" si="872"/>
        <v>1.0043006699999999</v>
      </c>
      <c r="N1831" s="121">
        <f t="shared" si="892"/>
        <v>1.3991615850635266</v>
      </c>
      <c r="O1831" s="114">
        <f t="shared" si="868"/>
        <v>1.4040307599999999</v>
      </c>
      <c r="P1831" s="114">
        <f t="shared" si="876"/>
        <v>43.249826239999997</v>
      </c>
      <c r="Q1831" s="11">
        <f t="shared" si="889"/>
        <v>0</v>
      </c>
      <c r="R1831" s="30">
        <f t="shared" si="885"/>
        <v>0</v>
      </c>
      <c r="S1831" s="8">
        <f t="shared" si="877"/>
        <v>0</v>
      </c>
      <c r="T1831" s="123">
        <f t="shared" si="886"/>
        <v>8.5599999999999996E-2</v>
      </c>
      <c r="U1831" s="122">
        <f t="shared" si="893"/>
        <v>17</v>
      </c>
      <c r="V1831" s="122">
        <v>252</v>
      </c>
      <c r="W1831" s="121">
        <f t="shared" si="878"/>
        <v>1.005556085</v>
      </c>
      <c r="X1831" s="114">
        <f t="shared" si="879"/>
        <v>0.24029971</v>
      </c>
      <c r="Y1831" s="114">
        <f t="shared" si="880"/>
        <v>0</v>
      </c>
      <c r="Z1831" s="126" t="str">
        <f t="shared" si="890"/>
        <v>A+J=</v>
      </c>
      <c r="AA1831" s="119">
        <f t="shared" si="891"/>
        <v>46013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>
        <f t="shared" si="881"/>
        <v>46008</v>
      </c>
      <c r="B1832" s="114">
        <f t="shared" si="873"/>
        <v>43.513193649999998</v>
      </c>
      <c r="C1832" s="114">
        <f t="shared" si="887"/>
        <v>30.80404467</v>
      </c>
      <c r="D1832" s="115">
        <f t="shared" si="882"/>
        <v>7245.38</v>
      </c>
      <c r="E1832" s="116">
        <f t="shared" si="869"/>
        <v>7276.54</v>
      </c>
      <c r="F1832" s="117">
        <f t="shared" si="870"/>
        <v>45951</v>
      </c>
      <c r="G1832" s="118">
        <f t="shared" si="874"/>
        <v>4.3006716003852752E-3</v>
      </c>
      <c r="H1832" s="119">
        <f t="shared" si="888"/>
        <v>46013</v>
      </c>
      <c r="I1832" s="119">
        <f t="shared" si="875"/>
        <v>46013</v>
      </c>
      <c r="J1832" s="120">
        <f t="shared" si="883"/>
        <v>21</v>
      </c>
      <c r="K1832" s="120">
        <f t="shared" si="871"/>
        <v>18</v>
      </c>
      <c r="L1832" s="8">
        <f t="shared" si="884"/>
        <v>1.0036851499999999</v>
      </c>
      <c r="M1832" s="121">
        <f t="shared" si="872"/>
        <v>1.0043006699999999</v>
      </c>
      <c r="N1832" s="121">
        <f t="shared" si="892"/>
        <v>1.3991615850635266</v>
      </c>
      <c r="O1832" s="114">
        <f t="shared" si="868"/>
        <v>1.4043177</v>
      </c>
      <c r="P1832" s="114">
        <f t="shared" si="876"/>
        <v>43.25866516</v>
      </c>
      <c r="Q1832" s="11">
        <f t="shared" si="889"/>
        <v>0</v>
      </c>
      <c r="R1832" s="30">
        <f t="shared" si="885"/>
        <v>0</v>
      </c>
      <c r="S1832" s="8">
        <f t="shared" si="877"/>
        <v>0</v>
      </c>
      <c r="T1832" s="123">
        <f t="shared" si="886"/>
        <v>8.5599999999999996E-2</v>
      </c>
      <c r="U1832" s="122">
        <f t="shared" si="893"/>
        <v>18</v>
      </c>
      <c r="V1832" s="122">
        <v>252</v>
      </c>
      <c r="W1832" s="121">
        <f t="shared" si="878"/>
        <v>1.0058838729999999</v>
      </c>
      <c r="X1832" s="114">
        <f t="shared" si="879"/>
        <v>0.25452849</v>
      </c>
      <c r="Y1832" s="114">
        <f t="shared" si="880"/>
        <v>0</v>
      </c>
      <c r="Z1832" s="126" t="str">
        <f t="shared" si="890"/>
        <v>A+J=</v>
      </c>
      <c r="AA1832" s="119">
        <f t="shared" si="891"/>
        <v>46013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>
        <f t="shared" si="881"/>
        <v>46009</v>
      </c>
      <c r="B1833" s="114">
        <f t="shared" si="873"/>
        <v>43.536273940000001</v>
      </c>
      <c r="C1833" s="114">
        <f t="shared" si="887"/>
        <v>30.80404467</v>
      </c>
      <c r="D1833" s="115">
        <f t="shared" si="882"/>
        <v>7245.38</v>
      </c>
      <c r="E1833" s="116">
        <f t="shared" si="869"/>
        <v>7276.54</v>
      </c>
      <c r="F1833" s="117">
        <f t="shared" si="870"/>
        <v>45951</v>
      </c>
      <c r="G1833" s="118">
        <f t="shared" si="874"/>
        <v>4.3006716003852752E-3</v>
      </c>
      <c r="H1833" s="119">
        <f t="shared" si="888"/>
        <v>46013</v>
      </c>
      <c r="I1833" s="119">
        <f t="shared" si="875"/>
        <v>46013</v>
      </c>
      <c r="J1833" s="120">
        <f t="shared" si="883"/>
        <v>21</v>
      </c>
      <c r="K1833" s="120">
        <f t="shared" si="871"/>
        <v>19</v>
      </c>
      <c r="L1833" s="8">
        <f t="shared" si="884"/>
        <v>1.00389028</v>
      </c>
      <c r="M1833" s="121">
        <f t="shared" si="872"/>
        <v>1.0043006699999999</v>
      </c>
      <c r="N1833" s="121">
        <f t="shared" si="892"/>
        <v>1.3991615850635266</v>
      </c>
      <c r="O1833" s="114">
        <f t="shared" ref="O1833:O1837" si="894">TRUNC(TRUNC((L1833*N1833),15),8)</f>
        <v>1.4046047100000001</v>
      </c>
      <c r="P1833" s="114">
        <f t="shared" si="876"/>
        <v>43.267506230000002</v>
      </c>
      <c r="Q1833" s="11">
        <f t="shared" si="889"/>
        <v>0</v>
      </c>
      <c r="R1833" s="30">
        <f t="shared" si="885"/>
        <v>0</v>
      </c>
      <c r="S1833" s="8">
        <f t="shared" si="877"/>
        <v>0</v>
      </c>
      <c r="T1833" s="123">
        <f t="shared" si="886"/>
        <v>8.5599999999999996E-2</v>
      </c>
      <c r="U1833" s="122">
        <f t="shared" si="893"/>
        <v>19</v>
      </c>
      <c r="V1833" s="122">
        <v>252</v>
      </c>
      <c r="W1833" s="121">
        <f t="shared" si="878"/>
        <v>1.006211768</v>
      </c>
      <c r="X1833" s="114">
        <f t="shared" si="879"/>
        <v>0.26876770999999999</v>
      </c>
      <c r="Y1833" s="114">
        <f t="shared" si="880"/>
        <v>0</v>
      </c>
      <c r="Z1833" s="126" t="str">
        <f t="shared" si="890"/>
        <v>A+J=</v>
      </c>
      <c r="AA1833" s="119">
        <f t="shared" si="891"/>
        <v>46013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>
        <f t="shared" si="881"/>
        <v>46010</v>
      </c>
      <c r="B1834" s="114">
        <f t="shared" si="873"/>
        <v>43.559366500000003</v>
      </c>
      <c r="C1834" s="114">
        <f t="shared" si="887"/>
        <v>30.80404467</v>
      </c>
      <c r="D1834" s="115">
        <f t="shared" si="882"/>
        <v>7245.38</v>
      </c>
      <c r="E1834" s="116">
        <f t="shared" ref="E1834:E1837" si="895">IF($K1834=1,VLOOKUP($A1833,$AO$10:$AS$131,4),E1833)</f>
        <v>7276.54</v>
      </c>
      <c r="F1834" s="117">
        <f t="shared" ref="F1834:F1837" si="896">IF($K1834=1,VLOOKUP($A1833,$AO$10:$AS$131,5),F1833)</f>
        <v>45951</v>
      </c>
      <c r="G1834" s="118">
        <f t="shared" si="874"/>
        <v>4.3006716003852752E-3</v>
      </c>
      <c r="H1834" s="119">
        <f t="shared" si="888"/>
        <v>46013</v>
      </c>
      <c r="I1834" s="119">
        <f t="shared" si="875"/>
        <v>46013</v>
      </c>
      <c r="J1834" s="120">
        <f t="shared" si="883"/>
        <v>21</v>
      </c>
      <c r="K1834" s="120">
        <f t="shared" ref="K1834:K1837" si="897">(J1834-(NETWORKDAYS(A1834,I1834,AD$176:AD$502)-1))</f>
        <v>20</v>
      </c>
      <c r="L1834" s="8">
        <f t="shared" si="884"/>
        <v>1.0040954499999999</v>
      </c>
      <c r="M1834" s="121">
        <f t="shared" ref="M1834:M1837" si="898">IF(I1834&gt;I1833,L1833,M1833)</f>
        <v>1.0043006699999999</v>
      </c>
      <c r="N1834" s="121">
        <f t="shared" si="892"/>
        <v>1.3991615850635266</v>
      </c>
      <c r="O1834" s="114">
        <f t="shared" si="894"/>
        <v>1.40489178</v>
      </c>
      <c r="P1834" s="114">
        <f t="shared" si="876"/>
        <v>43.276349140000001</v>
      </c>
      <c r="Q1834" s="11">
        <f t="shared" si="889"/>
        <v>0</v>
      </c>
      <c r="R1834" s="30">
        <f t="shared" si="885"/>
        <v>0</v>
      </c>
      <c r="S1834" s="8">
        <f t="shared" si="877"/>
        <v>0</v>
      </c>
      <c r="T1834" s="123">
        <f t="shared" si="886"/>
        <v>8.5599999999999996E-2</v>
      </c>
      <c r="U1834" s="122">
        <f t="shared" si="893"/>
        <v>20</v>
      </c>
      <c r="V1834" s="122">
        <v>252</v>
      </c>
      <c r="W1834" s="121">
        <f t="shared" si="878"/>
        <v>1.0065397700000001</v>
      </c>
      <c r="X1834" s="114">
        <f t="shared" si="879"/>
        <v>0.28301736</v>
      </c>
      <c r="Y1834" s="114">
        <f t="shared" si="880"/>
        <v>0</v>
      </c>
      <c r="Z1834" s="126" t="str">
        <f t="shared" si="890"/>
        <v>A+J=</v>
      </c>
      <c r="AA1834" s="119">
        <f t="shared" si="891"/>
        <v>46013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>
        <f t="shared" si="881"/>
        <v>46011</v>
      </c>
      <c r="B1835" s="114">
        <f t="shared" si="873"/>
        <v>43.582471379999994</v>
      </c>
      <c r="C1835" s="114">
        <f t="shared" si="887"/>
        <v>30.80404467</v>
      </c>
      <c r="D1835" s="115">
        <f t="shared" si="882"/>
        <v>7245.38</v>
      </c>
      <c r="E1835" s="116">
        <f t="shared" si="895"/>
        <v>7276.54</v>
      </c>
      <c r="F1835" s="117">
        <f t="shared" si="896"/>
        <v>45951</v>
      </c>
      <c r="G1835" s="118">
        <f t="shared" si="874"/>
        <v>4.3006716003852752E-3</v>
      </c>
      <c r="H1835" s="119">
        <f t="shared" si="888"/>
        <v>0</v>
      </c>
      <c r="I1835" s="119">
        <f t="shared" si="875"/>
        <v>46013</v>
      </c>
      <c r="J1835" s="120">
        <f t="shared" si="883"/>
        <v>21</v>
      </c>
      <c r="K1835" s="120">
        <f t="shared" si="897"/>
        <v>21</v>
      </c>
      <c r="L1835" s="8">
        <f t="shared" si="884"/>
        <v>1.0043006699999999</v>
      </c>
      <c r="M1835" s="121">
        <f t="shared" si="898"/>
        <v>1.0043006699999999</v>
      </c>
      <c r="N1835" s="121">
        <f t="shared" si="892"/>
        <v>1.3991615850635266</v>
      </c>
      <c r="O1835" s="114">
        <f t="shared" si="894"/>
        <v>1.4051789100000001</v>
      </c>
      <c r="P1835" s="114">
        <f t="shared" si="876"/>
        <v>43.285193909999997</v>
      </c>
      <c r="Q1835" s="11">
        <f t="shared" si="889"/>
        <v>0</v>
      </c>
      <c r="R1835" s="30">
        <f t="shared" si="885"/>
        <v>0</v>
      </c>
      <c r="S1835" s="8">
        <f t="shared" si="877"/>
        <v>0</v>
      </c>
      <c r="T1835" s="123">
        <f t="shared" si="886"/>
        <v>8.5599999999999996E-2</v>
      </c>
      <c r="U1835" s="122">
        <f t="shared" si="893"/>
        <v>21</v>
      </c>
      <c r="V1835" s="122">
        <v>252</v>
      </c>
      <c r="W1835" s="121">
        <f t="shared" si="878"/>
        <v>1.0068678790000001</v>
      </c>
      <c r="X1835" s="114">
        <f t="shared" si="879"/>
        <v>0.29727746999999999</v>
      </c>
      <c r="Y1835" s="114">
        <f t="shared" si="880"/>
        <v>0</v>
      </c>
      <c r="Z1835" s="126" t="str">
        <f t="shared" si="890"/>
        <v>A+J=</v>
      </c>
      <c r="AA1835" s="119">
        <f t="shared" si="891"/>
        <v>46013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>
        <f t="shared" si="881"/>
        <v>46012</v>
      </c>
      <c r="B1836" s="114">
        <f t="shared" si="873"/>
        <v>43.582471379999994</v>
      </c>
      <c r="C1836" s="114">
        <f t="shared" si="887"/>
        <v>30.80404467</v>
      </c>
      <c r="D1836" s="115">
        <f t="shared" si="882"/>
        <v>7245.38</v>
      </c>
      <c r="E1836" s="116">
        <f t="shared" si="895"/>
        <v>7276.54</v>
      </c>
      <c r="F1836" s="117">
        <f t="shared" si="896"/>
        <v>45951</v>
      </c>
      <c r="G1836" s="118">
        <f t="shared" si="874"/>
        <v>4.3006716003852752E-3</v>
      </c>
      <c r="H1836" s="119">
        <f t="shared" si="888"/>
        <v>0</v>
      </c>
      <c r="I1836" s="119">
        <f t="shared" si="875"/>
        <v>46013</v>
      </c>
      <c r="J1836" s="120">
        <f t="shared" si="883"/>
        <v>21</v>
      </c>
      <c r="K1836" s="120">
        <f t="shared" si="897"/>
        <v>21</v>
      </c>
      <c r="L1836" s="8">
        <f t="shared" si="884"/>
        <v>1.0043006699999999</v>
      </c>
      <c r="M1836" s="121">
        <f t="shared" si="898"/>
        <v>1.0043006699999999</v>
      </c>
      <c r="N1836" s="121">
        <f t="shared" si="892"/>
        <v>1.3991615850635266</v>
      </c>
      <c r="O1836" s="114">
        <f t="shared" si="894"/>
        <v>1.4051789100000001</v>
      </c>
      <c r="P1836" s="114">
        <f t="shared" si="876"/>
        <v>43.285193909999997</v>
      </c>
      <c r="Q1836" s="11">
        <f t="shared" si="889"/>
        <v>0</v>
      </c>
      <c r="R1836" s="30">
        <f t="shared" si="885"/>
        <v>0</v>
      </c>
      <c r="S1836" s="8">
        <f t="shared" si="877"/>
        <v>0</v>
      </c>
      <c r="T1836" s="123">
        <f t="shared" si="886"/>
        <v>8.5599999999999996E-2</v>
      </c>
      <c r="U1836" s="122">
        <f t="shared" si="893"/>
        <v>21</v>
      </c>
      <c r="V1836" s="122">
        <v>252</v>
      </c>
      <c r="W1836" s="121">
        <f t="shared" si="878"/>
        <v>1.0068678790000001</v>
      </c>
      <c r="X1836" s="114">
        <f t="shared" si="879"/>
        <v>0.29727746999999999</v>
      </c>
      <c r="Y1836" s="114">
        <f t="shared" si="880"/>
        <v>0</v>
      </c>
      <c r="Z1836" s="126" t="str">
        <f t="shared" si="890"/>
        <v>A+J=</v>
      </c>
      <c r="AA1836" s="119">
        <f t="shared" si="891"/>
        <v>46013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>
        <f t="shared" si="881"/>
        <v>46013</v>
      </c>
      <c r="B1837" s="114">
        <f t="shared" si="873"/>
        <v>43.582471379999994</v>
      </c>
      <c r="C1837" s="114">
        <f t="shared" si="887"/>
        <v>30.80404467</v>
      </c>
      <c r="D1837" s="115">
        <f t="shared" si="882"/>
        <v>7245.38</v>
      </c>
      <c r="E1837" s="116">
        <f t="shared" si="895"/>
        <v>7276.54</v>
      </c>
      <c r="F1837" s="117">
        <f t="shared" si="896"/>
        <v>45951</v>
      </c>
      <c r="G1837" s="118">
        <f t="shared" si="874"/>
        <v>4.3006716003852752E-3</v>
      </c>
      <c r="H1837" s="119">
        <f t="shared" si="888"/>
        <v>0</v>
      </c>
      <c r="I1837" s="119">
        <f t="shared" si="875"/>
        <v>46013</v>
      </c>
      <c r="J1837" s="120">
        <f t="shared" si="883"/>
        <v>21</v>
      </c>
      <c r="K1837" s="120">
        <f t="shared" si="897"/>
        <v>21</v>
      </c>
      <c r="L1837" s="8">
        <f t="shared" si="884"/>
        <v>1.0043006699999999</v>
      </c>
      <c r="M1837" s="121">
        <f t="shared" si="898"/>
        <v>1.0043006699999999</v>
      </c>
      <c r="N1837" s="121">
        <f t="shared" si="892"/>
        <v>1.3991615850635266</v>
      </c>
      <c r="O1837" s="114">
        <f t="shared" si="894"/>
        <v>1.4051789100000001</v>
      </c>
      <c r="P1837" s="114">
        <f t="shared" si="876"/>
        <v>43.285193909999997</v>
      </c>
      <c r="Q1837" s="11">
        <f t="shared" si="889"/>
        <v>60</v>
      </c>
      <c r="R1837" s="30">
        <f t="shared" si="885"/>
        <v>1</v>
      </c>
      <c r="S1837" s="8">
        <f t="shared" si="877"/>
        <v>43.285193909999997</v>
      </c>
      <c r="T1837" s="123">
        <f t="shared" si="886"/>
        <v>8.5599999999999996E-2</v>
      </c>
      <c r="U1837" s="122">
        <f t="shared" si="893"/>
        <v>21</v>
      </c>
      <c r="V1837" s="122">
        <v>252</v>
      </c>
      <c r="W1837" s="121">
        <f t="shared" si="878"/>
        <v>1.0068678790000001</v>
      </c>
      <c r="X1837" s="114">
        <f t="shared" si="879"/>
        <v>0.29727746999999999</v>
      </c>
      <c r="Y1837" s="114">
        <f t="shared" si="880"/>
        <v>43.582471379999994</v>
      </c>
      <c r="Z1837" s="126" t="str">
        <f t="shared" si="890"/>
        <v>A+J=</v>
      </c>
      <c r="AA1837" s="119">
        <f t="shared" si="891"/>
        <v>46013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>
        <f t="shared" si="881"/>
        <v>46014</v>
      </c>
      <c r="B1838" s="114"/>
      <c r="C1838" s="114">
        <f t="shared" si="887"/>
        <v>0</v>
      </c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8"/>
      <c r="T1838" s="123"/>
      <c r="U1838" s="122"/>
      <c r="V1838" s="122"/>
      <c r="W1838" s="121"/>
      <c r="X1838" s="114"/>
      <c r="Y1838" s="114"/>
      <c r="Z1838" s="126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8"/>
      <c r="T1839" s="123"/>
      <c r="U1839" s="122"/>
      <c r="V1839" s="122"/>
      <c r="W1839" s="121"/>
      <c r="X1839" s="114"/>
      <c r="Y1839" s="114"/>
      <c r="Z1839" s="126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8"/>
      <c r="T1840" s="123"/>
      <c r="U1840" s="122"/>
      <c r="V1840" s="122"/>
      <c r="W1840" s="121"/>
      <c r="X1840" s="114"/>
      <c r="Y1840" s="114"/>
      <c r="Z1840" s="126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8"/>
      <c r="T1841" s="123"/>
      <c r="U1841" s="122"/>
      <c r="V1841" s="122"/>
      <c r="W1841" s="121"/>
      <c r="X1841" s="114"/>
      <c r="Y1841" s="114"/>
      <c r="Z1841" s="126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8"/>
      <c r="T1842" s="123"/>
      <c r="U1842" s="122"/>
      <c r="V1842" s="122"/>
      <c r="W1842" s="121"/>
      <c r="X1842" s="114"/>
      <c r="Y1842" s="114"/>
      <c r="Z1842" s="126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8"/>
      <c r="T1843" s="123"/>
      <c r="U1843" s="122"/>
      <c r="V1843" s="122"/>
      <c r="W1843" s="121"/>
      <c r="X1843" s="114"/>
      <c r="Y1843" s="114"/>
      <c r="Z1843" s="126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8"/>
      <c r="T1844" s="123"/>
      <c r="U1844" s="122"/>
      <c r="V1844" s="122"/>
      <c r="W1844" s="121"/>
      <c r="X1844" s="114"/>
      <c r="Y1844" s="114"/>
      <c r="Z1844" s="126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8"/>
      <c r="T1845" s="123"/>
      <c r="U1845" s="122"/>
      <c r="V1845" s="122"/>
      <c r="W1845" s="121"/>
      <c r="X1845" s="114"/>
      <c r="Y1845" s="114"/>
      <c r="Z1845" s="126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8"/>
      <c r="T1846" s="123"/>
      <c r="U1846" s="122"/>
      <c r="V1846" s="122"/>
      <c r="W1846" s="121"/>
      <c r="X1846" s="114"/>
      <c r="Y1846" s="114"/>
      <c r="Z1846" s="126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8"/>
      <c r="T1847" s="123"/>
      <c r="U1847" s="122"/>
      <c r="V1847" s="122"/>
      <c r="W1847" s="121"/>
      <c r="X1847" s="114"/>
      <c r="Y1847" s="114"/>
      <c r="Z1847" s="126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8"/>
      <c r="T1848" s="123"/>
      <c r="U1848" s="122"/>
      <c r="V1848" s="122"/>
      <c r="W1848" s="121"/>
      <c r="X1848" s="114"/>
      <c r="Y1848" s="114"/>
      <c r="Z1848" s="126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8"/>
      <c r="T1849" s="123"/>
      <c r="U1849" s="122"/>
      <c r="V1849" s="122"/>
      <c r="W1849" s="121"/>
      <c r="X1849" s="114"/>
      <c r="Y1849" s="114"/>
      <c r="Z1849" s="126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8"/>
      <c r="T1850" s="123"/>
      <c r="U1850" s="122"/>
      <c r="V1850" s="122"/>
      <c r="W1850" s="121"/>
      <c r="X1850" s="114"/>
      <c r="Y1850" s="114"/>
      <c r="Z1850" s="126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8"/>
      <c r="T1851" s="123"/>
      <c r="U1851" s="122"/>
      <c r="V1851" s="122"/>
      <c r="W1851" s="121"/>
      <c r="X1851" s="114"/>
      <c r="Y1851" s="114"/>
      <c r="Z1851" s="126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8"/>
      <c r="T1852" s="123"/>
      <c r="U1852" s="122"/>
      <c r="V1852" s="122"/>
      <c r="W1852" s="121"/>
      <c r="X1852" s="114"/>
      <c r="Y1852" s="114"/>
      <c r="Z1852" s="126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8"/>
      <c r="T1853" s="123"/>
      <c r="U1853" s="122"/>
      <c r="V1853" s="122"/>
      <c r="W1853" s="121"/>
      <c r="X1853" s="114"/>
      <c r="Y1853" s="114"/>
      <c r="Z1853" s="126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8"/>
      <c r="T1854" s="123"/>
      <c r="U1854" s="122"/>
      <c r="V1854" s="122"/>
      <c r="W1854" s="121"/>
      <c r="X1854" s="114"/>
      <c r="Y1854" s="114"/>
      <c r="Z1854" s="126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8"/>
      <c r="T1855" s="123"/>
      <c r="U1855" s="122"/>
      <c r="V1855" s="122"/>
      <c r="W1855" s="121"/>
      <c r="X1855" s="114"/>
      <c r="Y1855" s="114"/>
      <c r="Z1855" s="126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8"/>
      <c r="T1856" s="123"/>
      <c r="U1856" s="122"/>
      <c r="V1856" s="122"/>
      <c r="W1856" s="121"/>
      <c r="X1856" s="114"/>
      <c r="Y1856" s="114"/>
      <c r="Z1856" s="126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8"/>
      <c r="T1857" s="123"/>
      <c r="U1857" s="122"/>
      <c r="V1857" s="122"/>
      <c r="W1857" s="121"/>
      <c r="X1857" s="114"/>
      <c r="Y1857" s="114"/>
      <c r="Z1857" s="126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8"/>
      <c r="T1858" s="123"/>
      <c r="U1858" s="122"/>
      <c r="V1858" s="122"/>
      <c r="W1858" s="121"/>
      <c r="X1858" s="114"/>
      <c r="Y1858" s="114"/>
      <c r="Z1858" s="126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8"/>
      <c r="T1859" s="123"/>
      <c r="U1859" s="122"/>
      <c r="V1859" s="122"/>
      <c r="W1859" s="121"/>
      <c r="X1859" s="114"/>
      <c r="Y1859" s="114"/>
      <c r="Z1859" s="126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8"/>
      <c r="T1860" s="123"/>
      <c r="U1860" s="122"/>
      <c r="V1860" s="122"/>
      <c r="W1860" s="121"/>
      <c r="X1860" s="114"/>
      <c r="Y1860" s="114"/>
      <c r="Z1860" s="126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8"/>
      <c r="T1861" s="123"/>
      <c r="U1861" s="122"/>
      <c r="V1861" s="122"/>
      <c r="W1861" s="121"/>
      <c r="X1861" s="114"/>
      <c r="Y1861" s="114"/>
      <c r="Z1861" s="126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8"/>
      <c r="T1862" s="123"/>
      <c r="U1862" s="122"/>
      <c r="V1862" s="122"/>
      <c r="W1862" s="121"/>
      <c r="X1862" s="114"/>
      <c r="Y1862" s="114"/>
      <c r="Z1862" s="126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8"/>
      <c r="T1863" s="123"/>
      <c r="U1863" s="122"/>
      <c r="V1863" s="122"/>
      <c r="W1863" s="121"/>
      <c r="X1863" s="114"/>
      <c r="Y1863" s="114"/>
      <c r="Z1863" s="126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8"/>
      <c r="T1864" s="123"/>
      <c r="U1864" s="122"/>
      <c r="V1864" s="122"/>
      <c r="W1864" s="121"/>
      <c r="X1864" s="114"/>
      <c r="Y1864" s="114"/>
      <c r="Z1864" s="126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8"/>
      <c r="T1865" s="123"/>
      <c r="U1865" s="122"/>
      <c r="V1865" s="122"/>
      <c r="W1865" s="121"/>
      <c r="X1865" s="114"/>
      <c r="Y1865" s="114"/>
      <c r="Z1865" s="126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8"/>
      <c r="T1866" s="123"/>
      <c r="U1866" s="122"/>
      <c r="V1866" s="122"/>
      <c r="W1866" s="121"/>
      <c r="X1866" s="114"/>
      <c r="Y1866" s="114"/>
      <c r="Z1866" s="126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8"/>
      <c r="T1867" s="123"/>
      <c r="U1867" s="122"/>
      <c r="V1867" s="122"/>
      <c r="W1867" s="121"/>
      <c r="X1867" s="114"/>
      <c r="Y1867" s="114"/>
      <c r="Z1867" s="126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8"/>
      <c r="T1868" s="123"/>
      <c r="U1868" s="122"/>
      <c r="V1868" s="122"/>
      <c r="W1868" s="121"/>
      <c r="X1868" s="114"/>
      <c r="Y1868" s="114"/>
      <c r="Z1868" s="126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8"/>
      <c r="T1869" s="123"/>
      <c r="U1869" s="122"/>
      <c r="V1869" s="122"/>
      <c r="W1869" s="121"/>
      <c r="X1869" s="114"/>
      <c r="Y1869" s="114"/>
      <c r="Z1869" s="126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8"/>
      <c r="T1870" s="123"/>
      <c r="U1870" s="122"/>
      <c r="V1870" s="122"/>
      <c r="W1870" s="121"/>
      <c r="X1870" s="114"/>
      <c r="Y1870" s="114"/>
      <c r="Z1870" s="126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8"/>
      <c r="T1871" s="123"/>
      <c r="U1871" s="122"/>
      <c r="V1871" s="122"/>
      <c r="W1871" s="121"/>
      <c r="X1871" s="114"/>
      <c r="Y1871" s="114"/>
      <c r="Z1871" s="126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8"/>
      <c r="T1872" s="123"/>
      <c r="U1872" s="122"/>
      <c r="V1872" s="122"/>
      <c r="W1872" s="121"/>
      <c r="X1872" s="114"/>
      <c r="Y1872" s="114"/>
      <c r="Z1872" s="126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8"/>
      <c r="T1873" s="123"/>
      <c r="U1873" s="122"/>
      <c r="V1873" s="122"/>
      <c r="W1873" s="121"/>
      <c r="X1873" s="114"/>
      <c r="Y1873" s="114"/>
      <c r="Z1873" s="126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8"/>
      <c r="T1874" s="123"/>
      <c r="U1874" s="122"/>
      <c r="V1874" s="122"/>
      <c r="W1874" s="121"/>
      <c r="X1874" s="114"/>
      <c r="Y1874" s="114"/>
      <c r="Z1874" s="126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8"/>
      <c r="T1875" s="123"/>
      <c r="U1875" s="122"/>
      <c r="V1875" s="122"/>
      <c r="W1875" s="121"/>
      <c r="X1875" s="114"/>
      <c r="Y1875" s="114"/>
      <c r="Z1875" s="126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8"/>
      <c r="T1876" s="123"/>
      <c r="U1876" s="122"/>
      <c r="V1876" s="122"/>
      <c r="W1876" s="121"/>
      <c r="X1876" s="114"/>
      <c r="Y1876" s="114"/>
      <c r="Z1876" s="126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8"/>
      <c r="T1877" s="123"/>
      <c r="U1877" s="122"/>
      <c r="V1877" s="122"/>
      <c r="W1877" s="121"/>
      <c r="X1877" s="114"/>
      <c r="Y1877" s="114"/>
      <c r="Z1877" s="126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8"/>
      <c r="T1878" s="123"/>
      <c r="U1878" s="122"/>
      <c r="V1878" s="122"/>
      <c r="W1878" s="121"/>
      <c r="X1878" s="114"/>
      <c r="Y1878" s="114"/>
      <c r="Z1878" s="126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8"/>
      <c r="T1879" s="123"/>
      <c r="U1879" s="122"/>
      <c r="V1879" s="122"/>
      <c r="W1879" s="121"/>
      <c r="X1879" s="114"/>
      <c r="Y1879" s="114"/>
      <c r="Z1879" s="126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8"/>
      <c r="T1880" s="123"/>
      <c r="U1880" s="122"/>
      <c r="V1880" s="122"/>
      <c r="W1880" s="121"/>
      <c r="X1880" s="114"/>
      <c r="Y1880" s="114"/>
      <c r="Z1880" s="126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8"/>
      <c r="T1881" s="123"/>
      <c r="U1881" s="122"/>
      <c r="V1881" s="122"/>
      <c r="W1881" s="121"/>
      <c r="X1881" s="114"/>
      <c r="Y1881" s="114"/>
      <c r="Z1881" s="126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8"/>
      <c r="T1882" s="123"/>
      <c r="U1882" s="122"/>
      <c r="V1882" s="122"/>
      <c r="W1882" s="121"/>
      <c r="X1882" s="114"/>
      <c r="Y1882" s="114"/>
      <c r="Z1882" s="126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8"/>
      <c r="T1883" s="123"/>
      <c r="U1883" s="122"/>
      <c r="V1883" s="122"/>
      <c r="W1883" s="121"/>
      <c r="X1883" s="114"/>
      <c r="Y1883" s="114"/>
      <c r="Z1883" s="126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8"/>
      <c r="T1884" s="123"/>
      <c r="U1884" s="122"/>
      <c r="V1884" s="122"/>
      <c r="W1884" s="121"/>
      <c r="X1884" s="114"/>
      <c r="Y1884" s="114"/>
      <c r="Z1884" s="126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8"/>
      <c r="T1885" s="123"/>
      <c r="U1885" s="122"/>
      <c r="V1885" s="122"/>
      <c r="W1885" s="121"/>
      <c r="X1885" s="114"/>
      <c r="Y1885" s="114"/>
      <c r="Z1885" s="126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8"/>
      <c r="T1886" s="123"/>
      <c r="U1886" s="122"/>
      <c r="V1886" s="122"/>
      <c r="W1886" s="121"/>
      <c r="X1886" s="114"/>
      <c r="Y1886" s="114"/>
      <c r="Z1886" s="126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8"/>
      <c r="T1887" s="123"/>
      <c r="U1887" s="122"/>
      <c r="V1887" s="122"/>
      <c r="W1887" s="121"/>
      <c r="X1887" s="114"/>
      <c r="Y1887" s="114"/>
      <c r="Z1887" s="126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8"/>
      <c r="T1888" s="123"/>
      <c r="U1888" s="122"/>
      <c r="V1888" s="122"/>
      <c r="W1888" s="121"/>
      <c r="X1888" s="114"/>
      <c r="Y1888" s="114"/>
      <c r="Z1888" s="126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8"/>
      <c r="T1889" s="123"/>
      <c r="U1889" s="122"/>
      <c r="V1889" s="122"/>
      <c r="W1889" s="121"/>
      <c r="X1889" s="114"/>
      <c r="Y1889" s="114"/>
      <c r="Z1889" s="126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8"/>
      <c r="T1890" s="123"/>
      <c r="U1890" s="122"/>
      <c r="V1890" s="122"/>
      <c r="W1890" s="121"/>
      <c r="X1890" s="114"/>
      <c r="Y1890" s="114"/>
      <c r="Z1890" s="126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8"/>
      <c r="T1891" s="123"/>
      <c r="U1891" s="122"/>
      <c r="V1891" s="122"/>
      <c r="W1891" s="121"/>
      <c r="X1891" s="114"/>
      <c r="Y1891" s="114"/>
      <c r="Z1891" s="126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8"/>
      <c r="T1892" s="123"/>
      <c r="U1892" s="122"/>
      <c r="V1892" s="122"/>
      <c r="W1892" s="121"/>
      <c r="X1892" s="114"/>
      <c r="Y1892" s="114"/>
      <c r="Z1892" s="126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8"/>
      <c r="T1893" s="123"/>
      <c r="U1893" s="122"/>
      <c r="V1893" s="122"/>
      <c r="W1893" s="121"/>
      <c r="X1893" s="114"/>
      <c r="Y1893" s="114"/>
      <c r="Z1893" s="126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8"/>
      <c r="T1894" s="123"/>
      <c r="U1894" s="122"/>
      <c r="V1894" s="122"/>
      <c r="W1894" s="121"/>
      <c r="X1894" s="114"/>
      <c r="Y1894" s="114"/>
      <c r="Z1894" s="126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8"/>
      <c r="T1895" s="123"/>
      <c r="U1895" s="122"/>
      <c r="V1895" s="122"/>
      <c r="W1895" s="121"/>
      <c r="X1895" s="114"/>
      <c r="Y1895" s="114"/>
      <c r="Z1895" s="126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8"/>
      <c r="T1896" s="123"/>
      <c r="U1896" s="122"/>
      <c r="V1896" s="122"/>
      <c r="W1896" s="121"/>
      <c r="X1896" s="114"/>
      <c r="Y1896" s="114"/>
      <c r="Z1896" s="126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8"/>
      <c r="T1897" s="123"/>
      <c r="U1897" s="122"/>
      <c r="V1897" s="122"/>
      <c r="W1897" s="121"/>
      <c r="X1897" s="114"/>
      <c r="Y1897" s="114"/>
      <c r="Z1897" s="126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8"/>
      <c r="T1898" s="123"/>
      <c r="U1898" s="122"/>
      <c r="V1898" s="122"/>
      <c r="W1898" s="121"/>
      <c r="X1898" s="114"/>
      <c r="Y1898" s="114"/>
      <c r="Z1898" s="126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8"/>
      <c r="T1899" s="123"/>
      <c r="U1899" s="122"/>
      <c r="V1899" s="122"/>
      <c r="W1899" s="121"/>
      <c r="X1899" s="114"/>
      <c r="Y1899" s="114"/>
      <c r="Z1899" s="126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8"/>
      <c r="T1900" s="123"/>
      <c r="U1900" s="122"/>
      <c r="V1900" s="122"/>
      <c r="W1900" s="121"/>
      <c r="X1900" s="114"/>
      <c r="Y1900" s="114"/>
      <c r="Z1900" s="126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8"/>
      <c r="T1901" s="123"/>
      <c r="U1901" s="122"/>
      <c r="V1901" s="122"/>
      <c r="W1901" s="121"/>
      <c r="X1901" s="114"/>
      <c r="Y1901" s="114"/>
      <c r="Z1901" s="126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8"/>
      <c r="T1902" s="123"/>
      <c r="U1902" s="122"/>
      <c r="V1902" s="122"/>
      <c r="W1902" s="121"/>
      <c r="X1902" s="114"/>
      <c r="Y1902" s="114"/>
      <c r="Z1902" s="126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8"/>
      <c r="T1903" s="123"/>
      <c r="U1903" s="122"/>
      <c r="V1903" s="122"/>
      <c r="W1903" s="121"/>
      <c r="X1903" s="114"/>
      <c r="Y1903" s="114"/>
      <c r="Z1903" s="126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8"/>
      <c r="T1904" s="123"/>
      <c r="U1904" s="122"/>
      <c r="V1904" s="122"/>
      <c r="W1904" s="121"/>
      <c r="X1904" s="114"/>
      <c r="Y1904" s="114"/>
      <c r="Z1904" s="126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8"/>
      <c r="T1905" s="123"/>
      <c r="U1905" s="122"/>
      <c r="V1905" s="122"/>
      <c r="W1905" s="121"/>
      <c r="X1905" s="114"/>
      <c r="Y1905" s="114"/>
      <c r="Z1905" s="126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8"/>
      <c r="T1906" s="123"/>
      <c r="U1906" s="122"/>
      <c r="V1906" s="122"/>
      <c r="W1906" s="121"/>
      <c r="X1906" s="114"/>
      <c r="Y1906" s="114"/>
      <c r="Z1906" s="126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8"/>
      <c r="T1907" s="123"/>
      <c r="U1907" s="122"/>
      <c r="V1907" s="122"/>
      <c r="W1907" s="121"/>
      <c r="X1907" s="114"/>
      <c r="Y1907" s="114"/>
      <c r="Z1907" s="126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8"/>
      <c r="T1908" s="123"/>
      <c r="U1908" s="122"/>
      <c r="V1908" s="122"/>
      <c r="W1908" s="121"/>
      <c r="X1908" s="114"/>
      <c r="Y1908" s="114"/>
      <c r="Z1908" s="126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8"/>
      <c r="T1909" s="123"/>
      <c r="U1909" s="122"/>
      <c r="V1909" s="122"/>
      <c r="W1909" s="121"/>
      <c r="X1909" s="114"/>
      <c r="Y1909" s="114"/>
      <c r="Z1909" s="126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8"/>
      <c r="T1910" s="123"/>
      <c r="U1910" s="122"/>
      <c r="V1910" s="122"/>
      <c r="W1910" s="121"/>
      <c r="X1910" s="114"/>
      <c r="Y1910" s="114"/>
      <c r="Z1910" s="126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8"/>
      <c r="T1911" s="123"/>
      <c r="U1911" s="122"/>
      <c r="V1911" s="122"/>
      <c r="W1911" s="121"/>
      <c r="X1911" s="114"/>
      <c r="Y1911" s="114"/>
      <c r="Z1911" s="126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8"/>
      <c r="T1912" s="123"/>
      <c r="U1912" s="122"/>
      <c r="V1912" s="122"/>
      <c r="W1912" s="121"/>
      <c r="X1912" s="114"/>
      <c r="Y1912" s="114"/>
      <c r="Z1912" s="126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8"/>
      <c r="T1913" s="123"/>
      <c r="U1913" s="122"/>
      <c r="V1913" s="122"/>
      <c r="W1913" s="121"/>
      <c r="X1913" s="114"/>
      <c r="Y1913" s="114"/>
      <c r="Z1913" s="126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8"/>
      <c r="T1914" s="123"/>
      <c r="U1914" s="122"/>
      <c r="V1914" s="122"/>
      <c r="W1914" s="121"/>
      <c r="X1914" s="114"/>
      <c r="Y1914" s="114"/>
      <c r="Z1914" s="126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8"/>
      <c r="T1915" s="123"/>
      <c r="U1915" s="122"/>
      <c r="V1915" s="122"/>
      <c r="W1915" s="121"/>
      <c r="X1915" s="114"/>
      <c r="Y1915" s="114"/>
      <c r="Z1915" s="126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8"/>
      <c r="T1916" s="123"/>
      <c r="U1916" s="122"/>
      <c r="V1916" s="122"/>
      <c r="W1916" s="121"/>
      <c r="X1916" s="114"/>
      <c r="Y1916" s="114"/>
      <c r="Z1916" s="126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8"/>
      <c r="T1917" s="123"/>
      <c r="U1917" s="122"/>
      <c r="V1917" s="122"/>
      <c r="W1917" s="121"/>
      <c r="X1917" s="114"/>
      <c r="Y1917" s="114"/>
      <c r="Z1917" s="126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8"/>
      <c r="T1918" s="123"/>
      <c r="U1918" s="122"/>
      <c r="V1918" s="122"/>
      <c r="W1918" s="121"/>
      <c r="X1918" s="114"/>
      <c r="Y1918" s="114"/>
      <c r="Z1918" s="126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8"/>
      <c r="T1919" s="123"/>
      <c r="U1919" s="122"/>
      <c r="V1919" s="122"/>
      <c r="W1919" s="121"/>
      <c r="X1919" s="114"/>
      <c r="Y1919" s="114"/>
      <c r="Z1919" s="126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8"/>
      <c r="T1920" s="123"/>
      <c r="U1920" s="122"/>
      <c r="V1920" s="122"/>
      <c r="W1920" s="121"/>
      <c r="X1920" s="114"/>
      <c r="Y1920" s="114"/>
      <c r="Z1920" s="126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8"/>
      <c r="T1921" s="123"/>
      <c r="U1921" s="122"/>
      <c r="V1921" s="122"/>
      <c r="W1921" s="121"/>
      <c r="X1921" s="114"/>
      <c r="Y1921" s="114"/>
      <c r="Z1921" s="126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8"/>
      <c r="T1922" s="123"/>
      <c r="U1922" s="122"/>
      <c r="V1922" s="122"/>
      <c r="W1922" s="121"/>
      <c r="X1922" s="114"/>
      <c r="Y1922" s="114"/>
      <c r="Z1922" s="126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8"/>
      <c r="T1923" s="123"/>
      <c r="U1923" s="122"/>
      <c r="V1923" s="122"/>
      <c r="W1923" s="121"/>
      <c r="X1923" s="114"/>
      <c r="Y1923" s="114"/>
      <c r="Z1923" s="126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8"/>
      <c r="T1924" s="123"/>
      <c r="U1924" s="122"/>
      <c r="V1924" s="122"/>
      <c r="W1924" s="121"/>
      <c r="X1924" s="114"/>
      <c r="Y1924" s="114"/>
      <c r="Z1924" s="126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8"/>
      <c r="T1925" s="123"/>
      <c r="U1925" s="122"/>
      <c r="V1925" s="122"/>
      <c r="W1925" s="121"/>
      <c r="X1925" s="114"/>
      <c r="Y1925" s="114"/>
      <c r="Z1925" s="126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8"/>
      <c r="T1926" s="123"/>
      <c r="U1926" s="122"/>
      <c r="V1926" s="122"/>
      <c r="W1926" s="121"/>
      <c r="X1926" s="114"/>
      <c r="Y1926" s="114"/>
      <c r="Z1926" s="126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8"/>
      <c r="T1927" s="123"/>
      <c r="U1927" s="122"/>
      <c r="V1927" s="122"/>
      <c r="W1927" s="121"/>
      <c r="X1927" s="114"/>
      <c r="Y1927" s="114"/>
      <c r="Z1927" s="126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8"/>
      <c r="T1928" s="123"/>
      <c r="U1928" s="122"/>
      <c r="V1928" s="122"/>
      <c r="W1928" s="121"/>
      <c r="X1928" s="114"/>
      <c r="Y1928" s="114"/>
      <c r="Z1928" s="126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8"/>
      <c r="T1929" s="123"/>
      <c r="U1929" s="122"/>
      <c r="V1929" s="122"/>
      <c r="W1929" s="121"/>
      <c r="X1929" s="114"/>
      <c r="Y1929" s="114"/>
      <c r="Z1929" s="126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8"/>
      <c r="T1930" s="123"/>
      <c r="U1930" s="122"/>
      <c r="V1930" s="122"/>
      <c r="W1930" s="121"/>
      <c r="X1930" s="114"/>
      <c r="Y1930" s="114"/>
      <c r="Z1930" s="126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8"/>
      <c r="T1931" s="123"/>
      <c r="U1931" s="122"/>
      <c r="V1931" s="122"/>
      <c r="W1931" s="121"/>
      <c r="X1931" s="114"/>
      <c r="Y1931" s="114"/>
      <c r="Z1931" s="126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8"/>
      <c r="T1932" s="123"/>
      <c r="U1932" s="122"/>
      <c r="V1932" s="122"/>
      <c r="W1932" s="121"/>
      <c r="X1932" s="114"/>
      <c r="Y1932" s="114"/>
      <c r="Z1932" s="126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8"/>
      <c r="T1933" s="123"/>
      <c r="U1933" s="122"/>
      <c r="V1933" s="122"/>
      <c r="W1933" s="121"/>
      <c r="X1933" s="114"/>
      <c r="Y1933" s="114"/>
      <c r="Z1933" s="126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8"/>
      <c r="T1934" s="123"/>
      <c r="U1934" s="122"/>
      <c r="V1934" s="122"/>
      <c r="W1934" s="121"/>
      <c r="X1934" s="114"/>
      <c r="Y1934" s="114"/>
      <c r="Z1934" s="126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8"/>
      <c r="T1935" s="123"/>
      <c r="U1935" s="122"/>
      <c r="V1935" s="122"/>
      <c r="W1935" s="121"/>
      <c r="X1935" s="114"/>
      <c r="Y1935" s="114"/>
      <c r="Z1935" s="126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8"/>
      <c r="T1936" s="123"/>
      <c r="U1936" s="122"/>
      <c r="V1936" s="122"/>
      <c r="W1936" s="121"/>
      <c r="X1936" s="114"/>
      <c r="Y1936" s="114"/>
      <c r="Z1936" s="126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8"/>
      <c r="T1937" s="123"/>
      <c r="U1937" s="122"/>
      <c r="V1937" s="122"/>
      <c r="W1937" s="121"/>
      <c r="X1937" s="114"/>
      <c r="Y1937" s="114"/>
      <c r="Z1937" s="126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8"/>
      <c r="T1938" s="123"/>
      <c r="U1938" s="122"/>
      <c r="V1938" s="122"/>
      <c r="W1938" s="121"/>
      <c r="X1938" s="114"/>
      <c r="Y1938" s="114"/>
      <c r="Z1938" s="126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8"/>
      <c r="T1939" s="123"/>
      <c r="U1939" s="122"/>
      <c r="V1939" s="122"/>
      <c r="W1939" s="121"/>
      <c r="X1939" s="114"/>
      <c r="Y1939" s="114"/>
      <c r="Z1939" s="126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8"/>
      <c r="T1940" s="123"/>
      <c r="U1940" s="122"/>
      <c r="V1940" s="122"/>
      <c r="W1940" s="121"/>
      <c r="X1940" s="114"/>
      <c r="Y1940" s="114"/>
      <c r="Z1940" s="126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8"/>
      <c r="T1941" s="123"/>
      <c r="U1941" s="122"/>
      <c r="V1941" s="122"/>
      <c r="W1941" s="121"/>
      <c r="X1941" s="114"/>
      <c r="Y1941" s="114"/>
      <c r="Z1941" s="126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8"/>
      <c r="T1942" s="123"/>
      <c r="U1942" s="122"/>
      <c r="V1942" s="122"/>
      <c r="W1942" s="121"/>
      <c r="X1942" s="114"/>
      <c r="Y1942" s="114"/>
      <c r="Z1942" s="126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8"/>
      <c r="T1943" s="123"/>
      <c r="U1943" s="122"/>
      <c r="V1943" s="122"/>
      <c r="W1943" s="121"/>
      <c r="X1943" s="114"/>
      <c r="Y1943" s="114"/>
      <c r="Z1943" s="126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8"/>
      <c r="T1944" s="123"/>
      <c r="U1944" s="122"/>
      <c r="V1944" s="122"/>
      <c r="W1944" s="121"/>
      <c r="X1944" s="114"/>
      <c r="Y1944" s="114"/>
      <c r="Z1944" s="126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8"/>
      <c r="T1945" s="123"/>
      <c r="U1945" s="122"/>
      <c r="V1945" s="122"/>
      <c r="W1945" s="121"/>
      <c r="X1945" s="114"/>
      <c r="Y1945" s="114"/>
      <c r="Z1945" s="126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8"/>
      <c r="T1946" s="123"/>
      <c r="U1946" s="122"/>
      <c r="V1946" s="122"/>
      <c r="W1946" s="121"/>
      <c r="X1946" s="114"/>
      <c r="Y1946" s="114"/>
      <c r="Z1946" s="126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8"/>
      <c r="T1947" s="123"/>
      <c r="U1947" s="122"/>
      <c r="V1947" s="122"/>
      <c r="W1947" s="121"/>
      <c r="X1947" s="114"/>
      <c r="Y1947" s="114"/>
      <c r="Z1947" s="126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8"/>
      <c r="T1948" s="123"/>
      <c r="U1948" s="122"/>
      <c r="V1948" s="122"/>
      <c r="W1948" s="121"/>
      <c r="X1948" s="114"/>
      <c r="Y1948" s="114"/>
      <c r="Z1948" s="126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8"/>
      <c r="T1949" s="123"/>
      <c r="U1949" s="122"/>
      <c r="V1949" s="122"/>
      <c r="W1949" s="121"/>
      <c r="X1949" s="114"/>
      <c r="Y1949" s="114"/>
      <c r="Z1949" s="126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8"/>
      <c r="T1950" s="123"/>
      <c r="U1950" s="122"/>
      <c r="V1950" s="122"/>
      <c r="W1950" s="121"/>
      <c r="X1950" s="114"/>
      <c r="Y1950" s="114"/>
      <c r="Z1950" s="126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8"/>
      <c r="T1951" s="123"/>
      <c r="U1951" s="122"/>
      <c r="V1951" s="122"/>
      <c r="W1951" s="121"/>
      <c r="X1951" s="114"/>
      <c r="Y1951" s="114"/>
      <c r="Z1951" s="126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8"/>
      <c r="T1952" s="123"/>
      <c r="U1952" s="122"/>
      <c r="V1952" s="122"/>
      <c r="W1952" s="121"/>
      <c r="X1952" s="114"/>
      <c r="Y1952" s="114"/>
      <c r="Z1952" s="126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8"/>
      <c r="T1953" s="123"/>
      <c r="U1953" s="122"/>
      <c r="V1953" s="122"/>
      <c r="W1953" s="121"/>
      <c r="X1953" s="114"/>
      <c r="Y1953" s="114"/>
      <c r="Z1953" s="126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8"/>
      <c r="T1954" s="123"/>
      <c r="U1954" s="122"/>
      <c r="V1954" s="122"/>
      <c r="W1954" s="121"/>
      <c r="X1954" s="114"/>
      <c r="Y1954" s="114"/>
      <c r="Z1954" s="126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8"/>
      <c r="T1955" s="123"/>
      <c r="U1955" s="122"/>
      <c r="V1955" s="122"/>
      <c r="W1955" s="121"/>
      <c r="X1955" s="114"/>
      <c r="Y1955" s="114"/>
      <c r="Z1955" s="126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8"/>
      <c r="T1956" s="123"/>
      <c r="U1956" s="122"/>
      <c r="V1956" s="122"/>
      <c r="W1956" s="121"/>
      <c r="X1956" s="114"/>
      <c r="Y1956" s="114"/>
      <c r="Z1956" s="126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8"/>
      <c r="T1957" s="123"/>
      <c r="U1957" s="122"/>
      <c r="V1957" s="122"/>
      <c r="W1957" s="121"/>
      <c r="X1957" s="114"/>
      <c r="Y1957" s="114"/>
      <c r="Z1957" s="126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8"/>
      <c r="T1958" s="123"/>
      <c r="U1958" s="122"/>
      <c r="V1958" s="122"/>
      <c r="W1958" s="121"/>
      <c r="X1958" s="114"/>
      <c r="Y1958" s="114"/>
      <c r="Z1958" s="126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8"/>
      <c r="T1959" s="123"/>
      <c r="U1959" s="122"/>
      <c r="V1959" s="122"/>
      <c r="W1959" s="121"/>
      <c r="X1959" s="114"/>
      <c r="Y1959" s="114"/>
      <c r="Z1959" s="126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8"/>
      <c r="T1960" s="123"/>
      <c r="U1960" s="122"/>
      <c r="V1960" s="122"/>
      <c r="W1960" s="121"/>
      <c r="X1960" s="114"/>
      <c r="Y1960" s="114"/>
      <c r="Z1960" s="126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8"/>
      <c r="T1961" s="123"/>
      <c r="U1961" s="122"/>
      <c r="V1961" s="122"/>
      <c r="W1961" s="121"/>
      <c r="X1961" s="114"/>
      <c r="Y1961" s="114"/>
      <c r="Z1961" s="126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8"/>
      <c r="T1962" s="123"/>
      <c r="U1962" s="122"/>
      <c r="V1962" s="122"/>
      <c r="W1962" s="121"/>
      <c r="X1962" s="114"/>
      <c r="Y1962" s="114"/>
      <c r="Z1962" s="126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8"/>
      <c r="T1963" s="123"/>
      <c r="U1963" s="122"/>
      <c r="V1963" s="122"/>
      <c r="W1963" s="121"/>
      <c r="X1963" s="114"/>
      <c r="Y1963" s="114"/>
      <c r="Z1963" s="126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8"/>
      <c r="T1964" s="123"/>
      <c r="U1964" s="122"/>
      <c r="V1964" s="122"/>
      <c r="W1964" s="121"/>
      <c r="X1964" s="114"/>
      <c r="Y1964" s="114"/>
      <c r="Z1964" s="126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8"/>
      <c r="T1965" s="123"/>
      <c r="U1965" s="122"/>
      <c r="V1965" s="122"/>
      <c r="W1965" s="121"/>
      <c r="X1965" s="114"/>
      <c r="Y1965" s="114"/>
      <c r="Z1965" s="126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8"/>
      <c r="T1966" s="123"/>
      <c r="U1966" s="122"/>
      <c r="V1966" s="122"/>
      <c r="W1966" s="121"/>
      <c r="X1966" s="114"/>
      <c r="Y1966" s="114"/>
      <c r="Z1966" s="126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8"/>
      <c r="T1967" s="123"/>
      <c r="U1967" s="122"/>
      <c r="V1967" s="122"/>
      <c r="W1967" s="121"/>
      <c r="X1967" s="114"/>
      <c r="Y1967" s="114"/>
      <c r="Z1967" s="126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8"/>
      <c r="T1968" s="123"/>
      <c r="U1968" s="122"/>
      <c r="V1968" s="122"/>
      <c r="W1968" s="121"/>
      <c r="X1968" s="114"/>
      <c r="Y1968" s="114"/>
      <c r="Z1968" s="126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8"/>
      <c r="T1969" s="123"/>
      <c r="U1969" s="122"/>
      <c r="V1969" s="122"/>
      <c r="W1969" s="121"/>
      <c r="X1969" s="114"/>
      <c r="Y1969" s="114"/>
      <c r="Z1969" s="126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8"/>
      <c r="T1970" s="123"/>
      <c r="U1970" s="122"/>
      <c r="V1970" s="122"/>
      <c r="W1970" s="121"/>
      <c r="X1970" s="114"/>
      <c r="Y1970" s="114"/>
      <c r="Z1970" s="126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8"/>
      <c r="T1971" s="123"/>
      <c r="U1971" s="122"/>
      <c r="V1971" s="122"/>
      <c r="W1971" s="121"/>
      <c r="X1971" s="114"/>
      <c r="Y1971" s="114"/>
      <c r="Z1971" s="126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8"/>
      <c r="T1972" s="123"/>
      <c r="U1972" s="122"/>
      <c r="V1972" s="122"/>
      <c r="W1972" s="121"/>
      <c r="X1972" s="114"/>
      <c r="Y1972" s="114"/>
      <c r="Z1972" s="126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8"/>
      <c r="T1973" s="123"/>
      <c r="U1973" s="122"/>
      <c r="V1973" s="122"/>
      <c r="W1973" s="121"/>
      <c r="X1973" s="114"/>
      <c r="Y1973" s="114"/>
      <c r="Z1973" s="126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8"/>
      <c r="T1974" s="123"/>
      <c r="U1974" s="122"/>
      <c r="V1974" s="122"/>
      <c r="W1974" s="121"/>
      <c r="X1974" s="114"/>
      <c r="Y1974" s="114"/>
      <c r="Z1974" s="126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8"/>
      <c r="T1975" s="123"/>
      <c r="U1975" s="122"/>
      <c r="V1975" s="122"/>
      <c r="W1975" s="121"/>
      <c r="X1975" s="114"/>
      <c r="Y1975" s="114"/>
      <c r="Z1975" s="126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8"/>
      <c r="T1976" s="123"/>
      <c r="U1976" s="122"/>
      <c r="V1976" s="122"/>
      <c r="W1976" s="121"/>
      <c r="X1976" s="114"/>
      <c r="Y1976" s="114"/>
      <c r="Z1976" s="126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8"/>
      <c r="T1977" s="123"/>
      <c r="U1977" s="122"/>
      <c r="V1977" s="122"/>
      <c r="W1977" s="121"/>
      <c r="X1977" s="114"/>
      <c r="Y1977" s="114"/>
      <c r="Z1977" s="126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8"/>
      <c r="T1978" s="123"/>
      <c r="U1978" s="122"/>
      <c r="V1978" s="122"/>
      <c r="W1978" s="121"/>
      <c r="X1978" s="114"/>
      <c r="Y1978" s="114"/>
      <c r="Z1978" s="126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8"/>
      <c r="T1979" s="123"/>
      <c r="U1979" s="122"/>
      <c r="V1979" s="122"/>
      <c r="W1979" s="121"/>
      <c r="X1979" s="114"/>
      <c r="Y1979" s="114"/>
      <c r="Z1979" s="126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8"/>
      <c r="T1980" s="123"/>
      <c r="U1980" s="122"/>
      <c r="V1980" s="122"/>
      <c r="W1980" s="121"/>
      <c r="X1980" s="114"/>
      <c r="Y1980" s="114"/>
      <c r="Z1980" s="126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8"/>
      <c r="T1981" s="123"/>
      <c r="U1981" s="122"/>
      <c r="V1981" s="122"/>
      <c r="W1981" s="121"/>
      <c r="X1981" s="114"/>
      <c r="Y1981" s="114"/>
      <c r="Z1981" s="126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8"/>
      <c r="T1982" s="123"/>
      <c r="U1982" s="122"/>
      <c r="V1982" s="122"/>
      <c r="W1982" s="121"/>
      <c r="X1982" s="114"/>
      <c r="Y1982" s="114"/>
      <c r="Z1982" s="126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8"/>
      <c r="T1983" s="123"/>
      <c r="U1983" s="122"/>
      <c r="V1983" s="122"/>
      <c r="W1983" s="121"/>
      <c r="X1983" s="114"/>
      <c r="Y1983" s="114"/>
      <c r="Z1983" s="126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8"/>
      <c r="T1984" s="123"/>
      <c r="U1984" s="122"/>
      <c r="V1984" s="122"/>
      <c r="W1984" s="121"/>
      <c r="X1984" s="114"/>
      <c r="Y1984" s="114"/>
      <c r="Z1984" s="126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8"/>
      <c r="T1985" s="123"/>
      <c r="U1985" s="122"/>
      <c r="V1985" s="122"/>
      <c r="W1985" s="121"/>
      <c r="X1985" s="114"/>
      <c r="Y1985" s="114"/>
      <c r="Z1985" s="126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8"/>
      <c r="T1986" s="123"/>
      <c r="U1986" s="122"/>
      <c r="V1986" s="122"/>
      <c r="W1986" s="121"/>
      <c r="X1986" s="114"/>
      <c r="Y1986" s="114"/>
      <c r="Z1986" s="126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8"/>
      <c r="T1987" s="123"/>
      <c r="U1987" s="122"/>
      <c r="V1987" s="122"/>
      <c r="W1987" s="121"/>
      <c r="X1987" s="114"/>
      <c r="Y1987" s="114"/>
      <c r="Z1987" s="126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8"/>
      <c r="T1988" s="123"/>
      <c r="U1988" s="122"/>
      <c r="V1988" s="122"/>
      <c r="W1988" s="121"/>
      <c r="X1988" s="114"/>
      <c r="Y1988" s="114"/>
      <c r="Z1988" s="126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8"/>
      <c r="T1989" s="123"/>
      <c r="U1989" s="122"/>
      <c r="V1989" s="122"/>
      <c r="W1989" s="121"/>
      <c r="X1989" s="114"/>
      <c r="Y1989" s="114"/>
      <c r="Z1989" s="126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8"/>
      <c r="T1990" s="123"/>
      <c r="U1990" s="122"/>
      <c r="V1990" s="122"/>
      <c r="W1990" s="121"/>
      <c r="X1990" s="114"/>
      <c r="Y1990" s="114"/>
      <c r="Z1990" s="126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8"/>
      <c r="T1991" s="123"/>
      <c r="U1991" s="122"/>
      <c r="V1991" s="122"/>
      <c r="W1991" s="121"/>
      <c r="X1991" s="114"/>
      <c r="Y1991" s="114"/>
      <c r="Z1991" s="126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8"/>
      <c r="T1992" s="123"/>
      <c r="U1992" s="122"/>
      <c r="V1992" s="122"/>
      <c r="W1992" s="121"/>
      <c r="X1992" s="114"/>
      <c r="Y1992" s="114"/>
      <c r="Z1992" s="126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8"/>
      <c r="T1993" s="123"/>
      <c r="U1993" s="122"/>
      <c r="V1993" s="122"/>
      <c r="W1993" s="121"/>
      <c r="X1993" s="114"/>
      <c r="Y1993" s="114"/>
      <c r="Z1993" s="126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8"/>
      <c r="T1994" s="123"/>
      <c r="U1994" s="122"/>
      <c r="V1994" s="122"/>
      <c r="W1994" s="121"/>
      <c r="X1994" s="114"/>
      <c r="Y1994" s="114"/>
      <c r="Z1994" s="126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8"/>
      <c r="T1995" s="123"/>
      <c r="U1995" s="122"/>
      <c r="V1995" s="122"/>
      <c r="W1995" s="121"/>
      <c r="X1995" s="114"/>
      <c r="Y1995" s="114"/>
      <c r="Z1995" s="126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8"/>
      <c r="T1996" s="123"/>
      <c r="U1996" s="122"/>
      <c r="V1996" s="122"/>
      <c r="W1996" s="121"/>
      <c r="X1996" s="114"/>
      <c r="Y1996" s="114"/>
      <c r="Z1996" s="126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8"/>
      <c r="T1997" s="123"/>
      <c r="U1997" s="122"/>
      <c r="V1997" s="122"/>
      <c r="W1997" s="121"/>
      <c r="X1997" s="114"/>
      <c r="Y1997" s="114"/>
      <c r="Z1997" s="126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8"/>
      <c r="T1998" s="123"/>
      <c r="U1998" s="122"/>
      <c r="V1998" s="122"/>
      <c r="W1998" s="121"/>
      <c r="X1998" s="114"/>
      <c r="Y1998" s="114"/>
      <c r="Z1998" s="126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8"/>
      <c r="T1999" s="123"/>
      <c r="U1999" s="122"/>
      <c r="V1999" s="122"/>
      <c r="W1999" s="121"/>
      <c r="X1999" s="114"/>
      <c r="Y1999" s="114"/>
      <c r="Z1999" s="126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8"/>
      <c r="T2000" s="123"/>
      <c r="U2000" s="122"/>
      <c r="V2000" s="122"/>
      <c r="W2000" s="121"/>
      <c r="X2000" s="114"/>
      <c r="Y2000" s="114"/>
      <c r="Z2000" s="126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8"/>
      <c r="T2001" s="123"/>
      <c r="U2001" s="122"/>
      <c r="V2001" s="122"/>
      <c r="W2001" s="121"/>
      <c r="X2001" s="114"/>
      <c r="Y2001" s="114"/>
      <c r="Z2001" s="126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8"/>
      <c r="T2002" s="123"/>
      <c r="U2002" s="122"/>
      <c r="V2002" s="122"/>
      <c r="W2002" s="121"/>
      <c r="X2002" s="114"/>
      <c r="Y2002" s="114"/>
      <c r="Z2002" s="126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8"/>
      <c r="T2003" s="123"/>
      <c r="U2003" s="122"/>
      <c r="V2003" s="122"/>
      <c r="W2003" s="121"/>
      <c r="X2003" s="114"/>
      <c r="Y2003" s="114"/>
      <c r="Z2003" s="126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8"/>
      <c r="T2004" s="123"/>
      <c r="U2004" s="122"/>
      <c r="V2004" s="122"/>
      <c r="W2004" s="121"/>
      <c r="X2004" s="114"/>
      <c r="Y2004" s="114"/>
      <c r="Z2004" s="126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8"/>
      <c r="T2005" s="123"/>
      <c r="U2005" s="122"/>
      <c r="V2005" s="122"/>
      <c r="W2005" s="121"/>
      <c r="X2005" s="114"/>
      <c r="Y2005" s="114"/>
      <c r="Z2005" s="126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8"/>
      <c r="T2006" s="123"/>
      <c r="U2006" s="122"/>
      <c r="V2006" s="122"/>
      <c r="W2006" s="121"/>
      <c r="X2006" s="114"/>
      <c r="Y2006" s="114"/>
      <c r="Z2006" s="126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8"/>
      <c r="T2007" s="123"/>
      <c r="U2007" s="122"/>
      <c r="V2007" s="122"/>
      <c r="W2007" s="121"/>
      <c r="X2007" s="114"/>
      <c r="Y2007" s="114"/>
      <c r="Z2007" s="126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8"/>
      <c r="T2008" s="123"/>
      <c r="U2008" s="122"/>
      <c r="V2008" s="122"/>
      <c r="W2008" s="121"/>
      <c r="X2008" s="114"/>
      <c r="Y2008" s="114"/>
      <c r="Z2008" s="126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8"/>
      <c r="T2009" s="123"/>
      <c r="U2009" s="122"/>
      <c r="V2009" s="122"/>
      <c r="W2009" s="121"/>
      <c r="X2009" s="114"/>
      <c r="Y2009" s="114"/>
      <c r="Z2009" s="126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8"/>
      <c r="T2010" s="123"/>
      <c r="U2010" s="122"/>
      <c r="V2010" s="122"/>
      <c r="W2010" s="121"/>
      <c r="X2010" s="114"/>
      <c r="Y2010" s="114"/>
      <c r="Z2010" s="126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8"/>
      <c r="T2011" s="123"/>
      <c r="U2011" s="122"/>
      <c r="V2011" s="122"/>
      <c r="W2011" s="121"/>
      <c r="X2011" s="114"/>
      <c r="Y2011" s="114"/>
      <c r="Z2011" s="126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8"/>
      <c r="T2012" s="123"/>
      <c r="U2012" s="122"/>
      <c r="V2012" s="122"/>
      <c r="W2012" s="121"/>
      <c r="X2012" s="114"/>
      <c r="Y2012" s="114"/>
      <c r="Z2012" s="126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8"/>
      <c r="T2013" s="123"/>
      <c r="U2013" s="122"/>
      <c r="V2013" s="122"/>
      <c r="W2013" s="121"/>
      <c r="X2013" s="114"/>
      <c r="Y2013" s="114"/>
      <c r="Z2013" s="126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8"/>
      <c r="T2014" s="123"/>
      <c r="U2014" s="122"/>
      <c r="V2014" s="122"/>
      <c r="W2014" s="121"/>
      <c r="X2014" s="114"/>
      <c r="Y2014" s="114"/>
      <c r="Z2014" s="126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8"/>
      <c r="T2015" s="123"/>
      <c r="U2015" s="122"/>
      <c r="V2015" s="122"/>
      <c r="W2015" s="121"/>
      <c r="X2015" s="114"/>
      <c r="Y2015" s="114"/>
      <c r="Z2015" s="126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8"/>
      <c r="T2016" s="123"/>
      <c r="U2016" s="122"/>
      <c r="V2016" s="122"/>
      <c r="W2016" s="121"/>
      <c r="X2016" s="114"/>
      <c r="Y2016" s="114"/>
      <c r="Z2016" s="126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8"/>
      <c r="T2017" s="123"/>
      <c r="U2017" s="122"/>
      <c r="V2017" s="122"/>
      <c r="W2017" s="121"/>
      <c r="X2017" s="114"/>
      <c r="Y2017" s="114"/>
      <c r="Z2017" s="126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8"/>
      <c r="T2018" s="123"/>
      <c r="U2018" s="122"/>
      <c r="V2018" s="122"/>
      <c r="W2018" s="121"/>
      <c r="X2018" s="114"/>
      <c r="Y2018" s="114"/>
      <c r="Z2018" s="126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8"/>
      <c r="T2019" s="123"/>
      <c r="U2019" s="122"/>
      <c r="V2019" s="122"/>
      <c r="W2019" s="121"/>
      <c r="X2019" s="114"/>
      <c r="Y2019" s="114"/>
      <c r="Z2019" s="126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8"/>
      <c r="T2020" s="123"/>
      <c r="U2020" s="122"/>
      <c r="V2020" s="122"/>
      <c r="W2020" s="121"/>
      <c r="X2020" s="114"/>
      <c r="Y2020" s="114"/>
      <c r="Z2020" s="126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8"/>
      <c r="T2021" s="123"/>
      <c r="U2021" s="122"/>
      <c r="V2021" s="122"/>
      <c r="W2021" s="121"/>
      <c r="X2021" s="114"/>
      <c r="Y2021" s="114"/>
      <c r="Z2021" s="126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8"/>
      <c r="T2022" s="123"/>
      <c r="U2022" s="122"/>
      <c r="V2022" s="122"/>
      <c r="W2022" s="121"/>
      <c r="X2022" s="114"/>
      <c r="Y2022" s="114"/>
      <c r="Z2022" s="126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8"/>
      <c r="T2023" s="123"/>
      <c r="U2023" s="122"/>
      <c r="V2023" s="122"/>
      <c r="W2023" s="121"/>
      <c r="X2023" s="114"/>
      <c r="Y2023" s="114"/>
      <c r="Z2023" s="126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8"/>
      <c r="T2024" s="123"/>
      <c r="U2024" s="122"/>
      <c r="V2024" s="122"/>
      <c r="W2024" s="121"/>
      <c r="X2024" s="114"/>
      <c r="Y2024" s="114"/>
      <c r="Z2024" s="126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8"/>
      <c r="T2025" s="123"/>
      <c r="U2025" s="122"/>
      <c r="V2025" s="122"/>
      <c r="W2025" s="121"/>
      <c r="X2025" s="114"/>
      <c r="Y2025" s="114"/>
      <c r="Z2025" s="126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8"/>
      <c r="T2026" s="123"/>
      <c r="U2026" s="122"/>
      <c r="V2026" s="122"/>
      <c r="W2026" s="121"/>
      <c r="X2026" s="114"/>
      <c r="Y2026" s="114"/>
      <c r="Z2026" s="126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8"/>
      <c r="T2027" s="123"/>
      <c r="U2027" s="122"/>
      <c r="V2027" s="122"/>
      <c r="W2027" s="121"/>
      <c r="X2027" s="114"/>
      <c r="Y2027" s="114"/>
      <c r="Z2027" s="126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8"/>
      <c r="T2028" s="123"/>
      <c r="U2028" s="122"/>
      <c r="V2028" s="122"/>
      <c r="W2028" s="121"/>
      <c r="X2028" s="114"/>
      <c r="Y2028" s="114"/>
      <c r="Z2028" s="126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8"/>
      <c r="T2029" s="123"/>
      <c r="U2029" s="122"/>
      <c r="V2029" s="122"/>
      <c r="W2029" s="121"/>
      <c r="X2029" s="114"/>
      <c r="Y2029" s="114"/>
      <c r="Z2029" s="126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8"/>
      <c r="T2030" s="123"/>
      <c r="U2030" s="122"/>
      <c r="V2030" s="122"/>
      <c r="W2030" s="121"/>
      <c r="X2030" s="114"/>
      <c r="Y2030" s="114"/>
      <c r="Z2030" s="126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8"/>
      <c r="T2031" s="123"/>
      <c r="U2031" s="122"/>
      <c r="V2031" s="122"/>
      <c r="W2031" s="121"/>
      <c r="X2031" s="114"/>
      <c r="Y2031" s="114"/>
      <c r="Z2031" s="126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8"/>
      <c r="T2032" s="123"/>
      <c r="U2032" s="122"/>
      <c r="V2032" s="122"/>
      <c r="W2032" s="121"/>
      <c r="X2032" s="114"/>
      <c r="Y2032" s="114"/>
      <c r="Z2032" s="126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8"/>
      <c r="T2033" s="123"/>
      <c r="U2033" s="122"/>
      <c r="V2033" s="122"/>
      <c r="W2033" s="121"/>
      <c r="X2033" s="114"/>
      <c r="Y2033" s="114"/>
      <c r="Z2033" s="126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8"/>
      <c r="T2034" s="123"/>
      <c r="U2034" s="122"/>
      <c r="V2034" s="122"/>
      <c r="W2034" s="121"/>
      <c r="X2034" s="114"/>
      <c r="Y2034" s="114"/>
      <c r="Z2034" s="126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8"/>
      <c r="T2035" s="123"/>
      <c r="U2035" s="122"/>
      <c r="V2035" s="122"/>
      <c r="W2035" s="121"/>
      <c r="X2035" s="114"/>
      <c r="Y2035" s="114"/>
      <c r="Z2035" s="126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8"/>
      <c r="T2036" s="123"/>
      <c r="U2036" s="122"/>
      <c r="V2036" s="122"/>
      <c r="W2036" s="121"/>
      <c r="X2036" s="114"/>
      <c r="Y2036" s="114"/>
      <c r="Z2036" s="126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8"/>
      <c r="T2037" s="123"/>
      <c r="U2037" s="122"/>
      <c r="V2037" s="122"/>
      <c r="W2037" s="121"/>
      <c r="X2037" s="114"/>
      <c r="Y2037" s="114"/>
      <c r="Z2037" s="126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8"/>
      <c r="T2038" s="123"/>
      <c r="U2038" s="122"/>
      <c r="V2038" s="122"/>
      <c r="W2038" s="121"/>
      <c r="X2038" s="114"/>
      <c r="Y2038" s="114"/>
      <c r="Z2038" s="126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8"/>
      <c r="T2039" s="123"/>
      <c r="U2039" s="122"/>
      <c r="V2039" s="122"/>
      <c r="W2039" s="121"/>
      <c r="X2039" s="114"/>
      <c r="Y2039" s="114"/>
      <c r="Z2039" s="126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8"/>
      <c r="T2040" s="123"/>
      <c r="U2040" s="122"/>
      <c r="V2040" s="122"/>
      <c r="W2040" s="121"/>
      <c r="X2040" s="114"/>
      <c r="Y2040" s="114"/>
      <c r="Z2040" s="126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8"/>
      <c r="T2041" s="123"/>
      <c r="U2041" s="122"/>
      <c r="V2041" s="122"/>
      <c r="W2041" s="121"/>
      <c r="X2041" s="114"/>
      <c r="Y2041" s="114"/>
      <c r="Z2041" s="126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8"/>
      <c r="T2042" s="123"/>
      <c r="U2042" s="122"/>
      <c r="V2042" s="122"/>
      <c r="W2042" s="121"/>
      <c r="X2042" s="114"/>
      <c r="Y2042" s="114"/>
      <c r="Z2042" s="126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8"/>
      <c r="T2043" s="123"/>
      <c r="U2043" s="122"/>
      <c r="V2043" s="122"/>
      <c r="W2043" s="121"/>
      <c r="X2043" s="114"/>
      <c r="Y2043" s="114"/>
      <c r="Z2043" s="126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8"/>
      <c r="T2044" s="123"/>
      <c r="U2044" s="122"/>
      <c r="V2044" s="122"/>
      <c r="W2044" s="121"/>
      <c r="X2044" s="114"/>
      <c r="Y2044" s="114"/>
      <c r="Z2044" s="126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8"/>
      <c r="T2045" s="123"/>
      <c r="U2045" s="122"/>
      <c r="V2045" s="122"/>
      <c r="W2045" s="121"/>
      <c r="X2045" s="114"/>
      <c r="Y2045" s="114"/>
      <c r="Z2045" s="126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8"/>
      <c r="T2046" s="123"/>
      <c r="U2046" s="122"/>
      <c r="V2046" s="122"/>
      <c r="W2046" s="121"/>
      <c r="X2046" s="114"/>
      <c r="Y2046" s="114"/>
      <c r="Z2046" s="126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8"/>
      <c r="T2047" s="123"/>
      <c r="U2047" s="122"/>
      <c r="V2047" s="122"/>
      <c r="W2047" s="121"/>
      <c r="X2047" s="114"/>
      <c r="Y2047" s="114"/>
      <c r="Z2047" s="126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8"/>
      <c r="T2048" s="123"/>
      <c r="U2048" s="122"/>
      <c r="V2048" s="122"/>
      <c r="W2048" s="121"/>
      <c r="X2048" s="114"/>
      <c r="Y2048" s="114"/>
      <c r="Z2048" s="126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8"/>
      <c r="T2049" s="123"/>
      <c r="U2049" s="122"/>
      <c r="V2049" s="122"/>
      <c r="W2049" s="121"/>
      <c r="X2049" s="114"/>
      <c r="Y2049" s="114"/>
      <c r="Z2049" s="126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8"/>
      <c r="T2050" s="123"/>
      <c r="U2050" s="122"/>
      <c r="V2050" s="122"/>
      <c r="W2050" s="121"/>
      <c r="X2050" s="114"/>
      <c r="Y2050" s="114"/>
      <c r="Z2050" s="126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8"/>
      <c r="T2051" s="123"/>
      <c r="U2051" s="122"/>
      <c r="V2051" s="122"/>
      <c r="W2051" s="121"/>
      <c r="X2051" s="114"/>
      <c r="Y2051" s="114"/>
      <c r="Z2051" s="126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8"/>
      <c r="T2052" s="123"/>
      <c r="U2052" s="122"/>
      <c r="V2052" s="122"/>
      <c r="W2052" s="121"/>
      <c r="X2052" s="114"/>
      <c r="Y2052" s="114"/>
      <c r="Z2052" s="126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8"/>
      <c r="T2053" s="123"/>
      <c r="U2053" s="122"/>
      <c r="V2053" s="122"/>
      <c r="W2053" s="121"/>
      <c r="X2053" s="114"/>
      <c r="Y2053" s="114"/>
      <c r="Z2053" s="126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8"/>
      <c r="T2054" s="123"/>
      <c r="U2054" s="122"/>
      <c r="V2054" s="122"/>
      <c r="W2054" s="121"/>
      <c r="X2054" s="114"/>
      <c r="Y2054" s="114"/>
      <c r="Z2054" s="126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8"/>
      <c r="T2055" s="123"/>
      <c r="U2055" s="122"/>
      <c r="V2055" s="122"/>
      <c r="W2055" s="121"/>
      <c r="X2055" s="114"/>
      <c r="Y2055" s="114"/>
      <c r="Z2055" s="126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8"/>
      <c r="T2056" s="123"/>
      <c r="U2056" s="122"/>
      <c r="V2056" s="122"/>
      <c r="W2056" s="121"/>
      <c r="X2056" s="114"/>
      <c r="Y2056" s="114"/>
      <c r="Z2056" s="126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8"/>
      <c r="T2057" s="123"/>
      <c r="U2057" s="122"/>
      <c r="V2057" s="122"/>
      <c r="W2057" s="121"/>
      <c r="X2057" s="114"/>
      <c r="Y2057" s="114"/>
      <c r="Z2057" s="126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8"/>
      <c r="T2058" s="123"/>
      <c r="U2058" s="122"/>
      <c r="V2058" s="122"/>
      <c r="W2058" s="121"/>
      <c r="X2058" s="114"/>
      <c r="Y2058" s="114"/>
      <c r="Z2058" s="126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8"/>
      <c r="T2059" s="123"/>
      <c r="U2059" s="122"/>
      <c r="V2059" s="122"/>
      <c r="W2059" s="121"/>
      <c r="X2059" s="114"/>
      <c r="Y2059" s="114"/>
      <c r="Z2059" s="126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8"/>
      <c r="T2060" s="123"/>
      <c r="U2060" s="122"/>
      <c r="V2060" s="122"/>
      <c r="W2060" s="121"/>
      <c r="X2060" s="114"/>
      <c r="Y2060" s="114"/>
      <c r="Z2060" s="126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8"/>
      <c r="T2061" s="123"/>
      <c r="U2061" s="122"/>
      <c r="V2061" s="122"/>
      <c r="W2061" s="121"/>
      <c r="X2061" s="114"/>
      <c r="Y2061" s="114"/>
      <c r="Z2061" s="126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8"/>
      <c r="T2062" s="123"/>
      <c r="U2062" s="122"/>
      <c r="V2062" s="122"/>
      <c r="W2062" s="121"/>
      <c r="X2062" s="114"/>
      <c r="Y2062" s="114"/>
      <c r="Z2062" s="126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8"/>
      <c r="T2063" s="123"/>
      <c r="U2063" s="122"/>
      <c r="V2063" s="122"/>
      <c r="W2063" s="121"/>
      <c r="X2063" s="114"/>
      <c r="Y2063" s="114"/>
      <c r="Z2063" s="126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8"/>
      <c r="T2064" s="123"/>
      <c r="U2064" s="122"/>
      <c r="V2064" s="122"/>
      <c r="W2064" s="121"/>
      <c r="X2064" s="114"/>
      <c r="Y2064" s="114"/>
      <c r="Z2064" s="126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8"/>
      <c r="T2065" s="123"/>
      <c r="U2065" s="122"/>
      <c r="V2065" s="122"/>
      <c r="W2065" s="121"/>
      <c r="X2065" s="114"/>
      <c r="Y2065" s="114"/>
      <c r="Z2065" s="126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8"/>
      <c r="T2066" s="123"/>
      <c r="U2066" s="122"/>
      <c r="V2066" s="122"/>
      <c r="W2066" s="121"/>
      <c r="X2066" s="114"/>
      <c r="Y2066" s="114"/>
      <c r="Z2066" s="126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8"/>
      <c r="T2067" s="123"/>
      <c r="U2067" s="122"/>
      <c r="V2067" s="122"/>
      <c r="W2067" s="121"/>
      <c r="X2067" s="114"/>
      <c r="Y2067" s="114"/>
      <c r="Z2067" s="126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8"/>
      <c r="T2068" s="123"/>
      <c r="U2068" s="122"/>
      <c r="V2068" s="122"/>
      <c r="W2068" s="121"/>
      <c r="X2068" s="114"/>
      <c r="Y2068" s="114"/>
      <c r="Z2068" s="126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8"/>
      <c r="T2069" s="123"/>
      <c r="U2069" s="122"/>
      <c r="V2069" s="122"/>
      <c r="W2069" s="121"/>
      <c r="X2069" s="114"/>
      <c r="Y2069" s="114"/>
      <c r="Z2069" s="126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8"/>
      <c r="T2070" s="123"/>
      <c r="U2070" s="122"/>
      <c r="V2070" s="122"/>
      <c r="W2070" s="121"/>
      <c r="X2070" s="114"/>
      <c r="Y2070" s="114"/>
      <c r="Z2070" s="126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8"/>
      <c r="T2071" s="123"/>
      <c r="U2071" s="122"/>
      <c r="V2071" s="122"/>
      <c r="W2071" s="121"/>
      <c r="X2071" s="114"/>
      <c r="Y2071" s="114"/>
      <c r="Z2071" s="126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8"/>
      <c r="T2072" s="123"/>
      <c r="U2072" s="122"/>
      <c r="V2072" s="122"/>
      <c r="W2072" s="121"/>
      <c r="X2072" s="114"/>
      <c r="Y2072" s="114"/>
      <c r="Z2072" s="126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8"/>
      <c r="T2073" s="123"/>
      <c r="U2073" s="122"/>
      <c r="V2073" s="122"/>
      <c r="W2073" s="121"/>
      <c r="X2073" s="114"/>
      <c r="Y2073" s="114"/>
      <c r="Z2073" s="126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8"/>
      <c r="T2074" s="123"/>
      <c r="U2074" s="122"/>
      <c r="V2074" s="122"/>
      <c r="W2074" s="121"/>
      <c r="X2074" s="114"/>
      <c r="Y2074" s="114"/>
      <c r="Z2074" s="126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8"/>
      <c r="T2075" s="123"/>
      <c r="U2075" s="122"/>
      <c r="V2075" s="122"/>
      <c r="W2075" s="121"/>
      <c r="X2075" s="114"/>
      <c r="Y2075" s="114"/>
      <c r="Z2075" s="126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8"/>
      <c r="T2076" s="123"/>
      <c r="U2076" s="122"/>
      <c r="V2076" s="122"/>
      <c r="W2076" s="121"/>
      <c r="X2076" s="114"/>
      <c r="Y2076" s="114"/>
      <c r="Z2076" s="126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8"/>
      <c r="T2077" s="123"/>
      <c r="U2077" s="122"/>
      <c r="V2077" s="122"/>
      <c r="W2077" s="121"/>
      <c r="X2077" s="114"/>
      <c r="Y2077" s="114"/>
      <c r="Z2077" s="126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8"/>
      <c r="T2078" s="123"/>
      <c r="U2078" s="122"/>
      <c r="V2078" s="122"/>
      <c r="W2078" s="121"/>
      <c r="X2078" s="114"/>
      <c r="Y2078" s="114"/>
      <c r="Z2078" s="126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8"/>
      <c r="T2079" s="123"/>
      <c r="U2079" s="122"/>
      <c r="V2079" s="122"/>
      <c r="W2079" s="121"/>
      <c r="X2079" s="114"/>
      <c r="Y2079" s="114"/>
      <c r="Z2079" s="126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8"/>
      <c r="T2080" s="123"/>
      <c r="U2080" s="122"/>
      <c r="V2080" s="122"/>
      <c r="W2080" s="121"/>
      <c r="X2080" s="114"/>
      <c r="Y2080" s="114"/>
      <c r="Z2080" s="126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8"/>
      <c r="T2081" s="123"/>
      <c r="U2081" s="122"/>
      <c r="V2081" s="122"/>
      <c r="W2081" s="121"/>
      <c r="X2081" s="114"/>
      <c r="Y2081" s="114"/>
      <c r="Z2081" s="126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8"/>
      <c r="T2082" s="123"/>
      <c r="U2082" s="122"/>
      <c r="V2082" s="122"/>
      <c r="W2082" s="121"/>
      <c r="X2082" s="114"/>
      <c r="Y2082" s="114"/>
      <c r="Z2082" s="126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8"/>
      <c r="T2083" s="123"/>
      <c r="U2083" s="122"/>
      <c r="V2083" s="122"/>
      <c r="W2083" s="121"/>
      <c r="X2083" s="114"/>
      <c r="Y2083" s="114"/>
      <c r="Z2083" s="126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8"/>
      <c r="T2084" s="123"/>
      <c r="U2084" s="122"/>
      <c r="V2084" s="122"/>
      <c r="W2084" s="121"/>
      <c r="X2084" s="114"/>
      <c r="Y2084" s="114"/>
      <c r="Z2084" s="126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8"/>
      <c r="T2085" s="123"/>
      <c r="U2085" s="122"/>
      <c r="V2085" s="122"/>
      <c r="W2085" s="121"/>
      <c r="X2085" s="114"/>
      <c r="Y2085" s="114"/>
      <c r="Z2085" s="126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8"/>
      <c r="T2086" s="123"/>
      <c r="U2086" s="122"/>
      <c r="V2086" s="122"/>
      <c r="W2086" s="121"/>
      <c r="X2086" s="114"/>
      <c r="Y2086" s="114"/>
      <c r="Z2086" s="126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8"/>
      <c r="T2087" s="123"/>
      <c r="U2087" s="122"/>
      <c r="V2087" s="122"/>
      <c r="W2087" s="121"/>
      <c r="X2087" s="114"/>
      <c r="Y2087" s="114"/>
      <c r="Z2087" s="126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8"/>
      <c r="T2088" s="123"/>
      <c r="U2088" s="122"/>
      <c r="V2088" s="122"/>
      <c r="W2088" s="121"/>
      <c r="X2088" s="114"/>
      <c r="Y2088" s="114"/>
      <c r="Z2088" s="126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8"/>
      <c r="T2089" s="123"/>
      <c r="U2089" s="122"/>
      <c r="V2089" s="122"/>
      <c r="W2089" s="121"/>
      <c r="X2089" s="114"/>
      <c r="Y2089" s="114"/>
      <c r="Z2089" s="126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8"/>
      <c r="T2090" s="123"/>
      <c r="U2090" s="122"/>
      <c r="V2090" s="122"/>
      <c r="W2090" s="121"/>
      <c r="X2090" s="114"/>
      <c r="Y2090" s="114"/>
      <c r="Z2090" s="126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8"/>
      <c r="T2091" s="123"/>
      <c r="U2091" s="122"/>
      <c r="V2091" s="122"/>
      <c r="W2091" s="121"/>
      <c r="X2091" s="114"/>
      <c r="Y2091" s="114"/>
      <c r="Z2091" s="126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8"/>
      <c r="T2092" s="123"/>
      <c r="U2092" s="122"/>
      <c r="V2092" s="122"/>
      <c r="W2092" s="121"/>
      <c r="X2092" s="114"/>
      <c r="Y2092" s="114"/>
      <c r="Z2092" s="126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8"/>
      <c r="T2093" s="123"/>
      <c r="U2093" s="122"/>
      <c r="V2093" s="122"/>
      <c r="W2093" s="121"/>
      <c r="X2093" s="114"/>
      <c r="Y2093" s="114"/>
      <c r="Z2093" s="126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8"/>
      <c r="T2094" s="123"/>
      <c r="U2094" s="122"/>
      <c r="V2094" s="122"/>
      <c r="W2094" s="121"/>
      <c r="X2094" s="114"/>
      <c r="Y2094" s="114"/>
      <c r="Z2094" s="126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8"/>
      <c r="T2095" s="123"/>
      <c r="U2095" s="122"/>
      <c r="V2095" s="122"/>
      <c r="W2095" s="121"/>
      <c r="X2095" s="114"/>
      <c r="Y2095" s="114"/>
      <c r="Z2095" s="126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8"/>
      <c r="T2096" s="123"/>
      <c r="U2096" s="122"/>
      <c r="V2096" s="122"/>
      <c r="W2096" s="121"/>
      <c r="X2096" s="114"/>
      <c r="Y2096" s="114"/>
      <c r="Z2096" s="126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8"/>
      <c r="T2097" s="123"/>
      <c r="U2097" s="122"/>
      <c r="V2097" s="122"/>
      <c r="W2097" s="121"/>
      <c r="X2097" s="114"/>
      <c r="Y2097" s="114"/>
      <c r="Z2097" s="126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8"/>
      <c r="T2098" s="123"/>
      <c r="U2098" s="122"/>
      <c r="V2098" s="122"/>
      <c r="W2098" s="121"/>
      <c r="X2098" s="114"/>
      <c r="Y2098" s="114"/>
      <c r="Z2098" s="126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8"/>
      <c r="T2099" s="123"/>
      <c r="U2099" s="122"/>
      <c r="V2099" s="122"/>
      <c r="W2099" s="121"/>
      <c r="X2099" s="114"/>
      <c r="Y2099" s="114"/>
      <c r="Z2099" s="126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8"/>
      <c r="T2100" s="123"/>
      <c r="U2100" s="122"/>
      <c r="V2100" s="122"/>
      <c r="W2100" s="121"/>
      <c r="X2100" s="114"/>
      <c r="Y2100" s="114"/>
      <c r="Z2100" s="126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8"/>
      <c r="T2101" s="123"/>
      <c r="U2101" s="122"/>
      <c r="V2101" s="122"/>
      <c r="W2101" s="121"/>
      <c r="X2101" s="114"/>
      <c r="Y2101" s="114"/>
      <c r="Z2101" s="126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8"/>
      <c r="T2102" s="123"/>
      <c r="U2102" s="122"/>
      <c r="V2102" s="122"/>
      <c r="W2102" s="121"/>
      <c r="X2102" s="114"/>
      <c r="Y2102" s="114"/>
      <c r="Z2102" s="126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8"/>
      <c r="T2103" s="123"/>
      <c r="U2103" s="122"/>
      <c r="V2103" s="122"/>
      <c r="W2103" s="121"/>
      <c r="X2103" s="114"/>
      <c r="Y2103" s="114"/>
      <c r="Z2103" s="126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8"/>
      <c r="T2104" s="123"/>
      <c r="U2104" s="122"/>
      <c r="V2104" s="122"/>
      <c r="W2104" s="121"/>
      <c r="X2104" s="114"/>
      <c r="Y2104" s="114"/>
      <c r="Z2104" s="126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8"/>
      <c r="T2105" s="123"/>
      <c r="U2105" s="122"/>
      <c r="V2105" s="122"/>
      <c r="W2105" s="121"/>
      <c r="X2105" s="114"/>
      <c r="Y2105" s="114"/>
      <c r="Z2105" s="126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8"/>
      <c r="T2106" s="123"/>
      <c r="U2106" s="122"/>
      <c r="V2106" s="122"/>
      <c r="W2106" s="121"/>
      <c r="X2106" s="114"/>
      <c r="Y2106" s="114"/>
      <c r="Z2106" s="126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8"/>
      <c r="T2107" s="123"/>
      <c r="U2107" s="122"/>
      <c r="V2107" s="122"/>
      <c r="W2107" s="121"/>
      <c r="X2107" s="114"/>
      <c r="Y2107" s="114"/>
      <c r="Z2107" s="126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8"/>
      <c r="T2108" s="123"/>
      <c r="U2108" s="122"/>
      <c r="V2108" s="122"/>
      <c r="W2108" s="121"/>
      <c r="X2108" s="114"/>
      <c r="Y2108" s="114"/>
      <c r="Z2108" s="126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8"/>
      <c r="T2109" s="123"/>
      <c r="U2109" s="122"/>
      <c r="V2109" s="122"/>
      <c r="W2109" s="121"/>
      <c r="X2109" s="114"/>
      <c r="Y2109" s="114"/>
      <c r="Z2109" s="126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8"/>
      <c r="T2110" s="123"/>
      <c r="U2110" s="122"/>
      <c r="V2110" s="122"/>
      <c r="W2110" s="121"/>
      <c r="X2110" s="114"/>
      <c r="Y2110" s="114"/>
      <c r="Z2110" s="126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8"/>
      <c r="T2111" s="123"/>
      <c r="U2111" s="122"/>
      <c r="V2111" s="122"/>
      <c r="W2111" s="121"/>
      <c r="X2111" s="114"/>
      <c r="Y2111" s="114"/>
      <c r="Z2111" s="126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8"/>
      <c r="T2112" s="123"/>
      <c r="U2112" s="122"/>
      <c r="V2112" s="122"/>
      <c r="W2112" s="121"/>
      <c r="X2112" s="114"/>
      <c r="Y2112" s="114"/>
      <c r="Z2112" s="126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8"/>
      <c r="T2113" s="123"/>
      <c r="U2113" s="122"/>
      <c r="V2113" s="122"/>
      <c r="W2113" s="121"/>
      <c r="X2113" s="114"/>
      <c r="Y2113" s="114"/>
      <c r="Z2113" s="126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8"/>
      <c r="T2114" s="123"/>
      <c r="U2114" s="122"/>
      <c r="V2114" s="122"/>
      <c r="W2114" s="121"/>
      <c r="X2114" s="114"/>
      <c r="Y2114" s="114"/>
      <c r="Z2114" s="126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8"/>
      <c r="T2115" s="123"/>
      <c r="U2115" s="122"/>
      <c r="V2115" s="122"/>
      <c r="W2115" s="121"/>
      <c r="X2115" s="114"/>
      <c r="Y2115" s="114"/>
      <c r="Z2115" s="126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8"/>
      <c r="T2116" s="123"/>
      <c r="U2116" s="122"/>
      <c r="V2116" s="122"/>
      <c r="W2116" s="121"/>
      <c r="X2116" s="114"/>
      <c r="Y2116" s="114"/>
      <c r="Z2116" s="126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8"/>
      <c r="T2117" s="123"/>
      <c r="U2117" s="122"/>
      <c r="V2117" s="122"/>
      <c r="W2117" s="121"/>
      <c r="X2117" s="114"/>
      <c r="Y2117" s="114"/>
      <c r="Z2117" s="126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8"/>
      <c r="T2118" s="123"/>
      <c r="U2118" s="122"/>
      <c r="V2118" s="122"/>
      <c r="W2118" s="121"/>
      <c r="X2118" s="114"/>
      <c r="Y2118" s="114"/>
      <c r="Z2118" s="126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8"/>
      <c r="T2119" s="123"/>
      <c r="U2119" s="122"/>
      <c r="V2119" s="122"/>
      <c r="W2119" s="121"/>
      <c r="X2119" s="114"/>
      <c r="Y2119" s="114"/>
      <c r="Z2119" s="126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8"/>
      <c r="T2120" s="123"/>
      <c r="U2120" s="122"/>
      <c r="V2120" s="122"/>
      <c r="W2120" s="121"/>
      <c r="X2120" s="114"/>
      <c r="Y2120" s="114"/>
      <c r="Z2120" s="126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8"/>
      <c r="T2121" s="123"/>
      <c r="U2121" s="122"/>
      <c r="V2121" s="122"/>
      <c r="W2121" s="121"/>
      <c r="X2121" s="114"/>
      <c r="Y2121" s="114"/>
      <c r="Z2121" s="126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8"/>
      <c r="T2122" s="123"/>
      <c r="U2122" s="122"/>
      <c r="V2122" s="122"/>
      <c r="W2122" s="121"/>
      <c r="X2122" s="114"/>
      <c r="Y2122" s="114"/>
      <c r="Z2122" s="126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8"/>
      <c r="T2123" s="123"/>
      <c r="U2123" s="122"/>
      <c r="V2123" s="122"/>
      <c r="W2123" s="121"/>
      <c r="X2123" s="114"/>
      <c r="Y2123" s="114"/>
      <c r="Z2123" s="126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8"/>
      <c r="T2124" s="123"/>
      <c r="U2124" s="122"/>
      <c r="V2124" s="122"/>
      <c r="W2124" s="121"/>
      <c r="X2124" s="114"/>
      <c r="Y2124" s="114"/>
      <c r="Z2124" s="126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8"/>
      <c r="T2125" s="123"/>
      <c r="U2125" s="122"/>
      <c r="V2125" s="122"/>
      <c r="W2125" s="121"/>
      <c r="X2125" s="114"/>
      <c r="Y2125" s="114"/>
      <c r="Z2125" s="126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8"/>
      <c r="T2126" s="123"/>
      <c r="U2126" s="122"/>
      <c r="V2126" s="122"/>
      <c r="W2126" s="121"/>
      <c r="X2126" s="114"/>
      <c r="Y2126" s="114"/>
      <c r="Z2126" s="126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8"/>
      <c r="T2127" s="123"/>
      <c r="U2127" s="122"/>
      <c r="V2127" s="122"/>
      <c r="W2127" s="121"/>
      <c r="X2127" s="114"/>
      <c r="Y2127" s="114"/>
      <c r="Z2127" s="126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8"/>
      <c r="T2128" s="123"/>
      <c r="U2128" s="122"/>
      <c r="V2128" s="122"/>
      <c r="W2128" s="121"/>
      <c r="X2128" s="114"/>
      <c r="Y2128" s="114"/>
      <c r="Z2128" s="126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8"/>
      <c r="T2129" s="123"/>
      <c r="U2129" s="122"/>
      <c r="V2129" s="122"/>
      <c r="W2129" s="121"/>
      <c r="X2129" s="114"/>
      <c r="Y2129" s="114"/>
      <c r="Z2129" s="126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8"/>
      <c r="T2130" s="123"/>
      <c r="U2130" s="122"/>
      <c r="V2130" s="122"/>
      <c r="W2130" s="121"/>
      <c r="X2130" s="114"/>
      <c r="Y2130" s="114"/>
      <c r="Z2130" s="126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8"/>
      <c r="T2131" s="123"/>
      <c r="U2131" s="122"/>
      <c r="V2131" s="122"/>
      <c r="W2131" s="121"/>
      <c r="X2131" s="114"/>
      <c r="Y2131" s="114"/>
      <c r="Z2131" s="126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8"/>
      <c r="T2132" s="123"/>
      <c r="U2132" s="122"/>
      <c r="V2132" s="122"/>
      <c r="W2132" s="121"/>
      <c r="X2132" s="114"/>
      <c r="Y2132" s="114"/>
      <c r="Z2132" s="126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8"/>
      <c r="T2133" s="123"/>
      <c r="U2133" s="122"/>
      <c r="V2133" s="122"/>
      <c r="W2133" s="121"/>
      <c r="X2133" s="114"/>
      <c r="Y2133" s="114"/>
      <c r="Z2133" s="126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8"/>
      <c r="T2134" s="123"/>
      <c r="U2134" s="122"/>
      <c r="V2134" s="122"/>
      <c r="W2134" s="121"/>
      <c r="X2134" s="114"/>
      <c r="Y2134" s="114"/>
      <c r="Z2134" s="126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8"/>
      <c r="T2135" s="123"/>
      <c r="U2135" s="122"/>
      <c r="V2135" s="122"/>
      <c r="W2135" s="121"/>
      <c r="X2135" s="114"/>
      <c r="Y2135" s="114"/>
      <c r="Z2135" s="126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8"/>
      <c r="T2136" s="123"/>
      <c r="U2136" s="122"/>
      <c r="V2136" s="122"/>
      <c r="W2136" s="121"/>
      <c r="X2136" s="114"/>
      <c r="Y2136" s="114"/>
      <c r="Z2136" s="126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8"/>
      <c r="T2137" s="123"/>
      <c r="U2137" s="122"/>
      <c r="V2137" s="122"/>
      <c r="W2137" s="121"/>
      <c r="X2137" s="114"/>
      <c r="Y2137" s="114"/>
      <c r="Z2137" s="126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8"/>
      <c r="T2138" s="123"/>
      <c r="U2138" s="122"/>
      <c r="V2138" s="122"/>
      <c r="W2138" s="121"/>
      <c r="X2138" s="114"/>
      <c r="Y2138" s="114"/>
      <c r="Z2138" s="126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8"/>
      <c r="T2139" s="123"/>
      <c r="U2139" s="122"/>
      <c r="V2139" s="122"/>
      <c r="W2139" s="121"/>
      <c r="X2139" s="114"/>
      <c r="Y2139" s="114"/>
      <c r="Z2139" s="126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8"/>
      <c r="T2140" s="123"/>
      <c r="U2140" s="122"/>
      <c r="V2140" s="122"/>
      <c r="W2140" s="121"/>
      <c r="X2140" s="114"/>
      <c r="Y2140" s="114"/>
      <c r="Z2140" s="126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8"/>
      <c r="T2141" s="123"/>
      <c r="U2141" s="122"/>
      <c r="V2141" s="122"/>
      <c r="W2141" s="121"/>
      <c r="X2141" s="114"/>
      <c r="Y2141" s="114"/>
      <c r="Z2141" s="126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8"/>
      <c r="T2142" s="123"/>
      <c r="U2142" s="122"/>
      <c r="V2142" s="122"/>
      <c r="W2142" s="121"/>
      <c r="X2142" s="114"/>
      <c r="Y2142" s="114"/>
      <c r="Z2142" s="126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8"/>
      <c r="T2143" s="123"/>
      <c r="U2143" s="122"/>
      <c r="V2143" s="122"/>
      <c r="W2143" s="121"/>
      <c r="X2143" s="114"/>
      <c r="Y2143" s="114"/>
      <c r="Z2143" s="126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8"/>
      <c r="T2144" s="123"/>
      <c r="U2144" s="122"/>
      <c r="V2144" s="122"/>
      <c r="W2144" s="121"/>
      <c r="X2144" s="114"/>
      <c r="Y2144" s="114"/>
      <c r="Z2144" s="126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8"/>
      <c r="T2145" s="123"/>
      <c r="U2145" s="122"/>
      <c r="V2145" s="122"/>
      <c r="W2145" s="121"/>
      <c r="X2145" s="114"/>
      <c r="Y2145" s="114"/>
      <c r="Z2145" s="126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8"/>
      <c r="T2146" s="123"/>
      <c r="U2146" s="122"/>
      <c r="V2146" s="122"/>
      <c r="W2146" s="121"/>
      <c r="X2146" s="114"/>
      <c r="Y2146" s="114"/>
      <c r="Z2146" s="126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8"/>
      <c r="T2147" s="123"/>
      <c r="U2147" s="122"/>
      <c r="V2147" s="122"/>
      <c r="W2147" s="121"/>
      <c r="X2147" s="114"/>
      <c r="Y2147" s="114"/>
      <c r="Z2147" s="126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8"/>
      <c r="T2148" s="123"/>
      <c r="U2148" s="122"/>
      <c r="V2148" s="122"/>
      <c r="W2148" s="121"/>
      <c r="X2148" s="114"/>
      <c r="Y2148" s="114"/>
      <c r="Z2148" s="126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8"/>
      <c r="T2149" s="123"/>
      <c r="U2149" s="122"/>
      <c r="V2149" s="122"/>
      <c r="W2149" s="121"/>
      <c r="X2149" s="114"/>
      <c r="Y2149" s="114"/>
      <c r="Z2149" s="126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8"/>
      <c r="T2150" s="123"/>
      <c r="U2150" s="122"/>
      <c r="V2150" s="122"/>
      <c r="W2150" s="121"/>
      <c r="X2150" s="114"/>
      <c r="Y2150" s="114"/>
      <c r="Z2150" s="126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8"/>
      <c r="T2151" s="123"/>
      <c r="U2151" s="122"/>
      <c r="V2151" s="122"/>
      <c r="W2151" s="121"/>
      <c r="X2151" s="114"/>
      <c r="Y2151" s="114"/>
      <c r="Z2151" s="126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8"/>
      <c r="T2152" s="123"/>
      <c r="U2152" s="122"/>
      <c r="V2152" s="122"/>
      <c r="W2152" s="121"/>
      <c r="X2152" s="114"/>
      <c r="Y2152" s="114"/>
      <c r="Z2152" s="126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8"/>
      <c r="T2153" s="123"/>
      <c r="U2153" s="122"/>
      <c r="V2153" s="122"/>
      <c r="W2153" s="121"/>
      <c r="X2153" s="114"/>
      <c r="Y2153" s="114"/>
      <c r="Z2153" s="126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8"/>
      <c r="T2154" s="123"/>
      <c r="U2154" s="122"/>
      <c r="V2154" s="122"/>
      <c r="W2154" s="121"/>
      <c r="X2154" s="114"/>
      <c r="Y2154" s="114"/>
      <c r="Z2154" s="126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8"/>
      <c r="T2155" s="123"/>
      <c r="U2155" s="122"/>
      <c r="V2155" s="122"/>
      <c r="W2155" s="121"/>
      <c r="X2155" s="114"/>
      <c r="Y2155" s="114"/>
      <c r="Z2155" s="126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8"/>
      <c r="T2156" s="123"/>
      <c r="U2156" s="122"/>
      <c r="V2156" s="122"/>
      <c r="W2156" s="121"/>
      <c r="X2156" s="114"/>
      <c r="Y2156" s="114"/>
      <c r="Z2156" s="126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8"/>
      <c r="T2157" s="123"/>
      <c r="U2157" s="122"/>
      <c r="V2157" s="122"/>
      <c r="W2157" s="121"/>
      <c r="X2157" s="114"/>
      <c r="Y2157" s="114"/>
      <c r="Z2157" s="126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8"/>
      <c r="T2158" s="123"/>
      <c r="U2158" s="122"/>
      <c r="V2158" s="122"/>
      <c r="W2158" s="121"/>
      <c r="X2158" s="114"/>
      <c r="Y2158" s="114"/>
      <c r="Z2158" s="126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8"/>
      <c r="T2159" s="123"/>
      <c r="U2159" s="122"/>
      <c r="V2159" s="122"/>
      <c r="W2159" s="121"/>
      <c r="X2159" s="114"/>
      <c r="Y2159" s="114"/>
      <c r="Z2159" s="126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8"/>
      <c r="T2160" s="123"/>
      <c r="U2160" s="122"/>
      <c r="V2160" s="122"/>
      <c r="W2160" s="121"/>
      <c r="X2160" s="114"/>
      <c r="Y2160" s="114"/>
      <c r="Z2160" s="126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8"/>
      <c r="T2161" s="123"/>
      <c r="U2161" s="122"/>
      <c r="V2161" s="122"/>
      <c r="W2161" s="121"/>
      <c r="X2161" s="114"/>
      <c r="Y2161" s="114"/>
      <c r="Z2161" s="126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8"/>
      <c r="T2162" s="123"/>
      <c r="U2162" s="122"/>
      <c r="V2162" s="122"/>
      <c r="W2162" s="121"/>
      <c r="X2162" s="114"/>
      <c r="Y2162" s="114"/>
      <c r="Z2162" s="126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8"/>
      <c r="T2163" s="123"/>
      <c r="U2163" s="122"/>
      <c r="V2163" s="122"/>
      <c r="W2163" s="121"/>
      <c r="X2163" s="114"/>
      <c r="Y2163" s="114"/>
      <c r="Z2163" s="126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8"/>
      <c r="T2164" s="123"/>
      <c r="U2164" s="122"/>
      <c r="V2164" s="122"/>
      <c r="W2164" s="121"/>
      <c r="X2164" s="114"/>
      <c r="Y2164" s="114"/>
      <c r="Z2164" s="126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8"/>
      <c r="T2165" s="123"/>
      <c r="U2165" s="122"/>
      <c r="V2165" s="122"/>
      <c r="W2165" s="121"/>
      <c r="X2165" s="114"/>
      <c r="Y2165" s="114"/>
      <c r="Z2165" s="126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8"/>
      <c r="T2166" s="123"/>
      <c r="U2166" s="122"/>
      <c r="V2166" s="122"/>
      <c r="W2166" s="121"/>
      <c r="X2166" s="114"/>
      <c r="Y2166" s="114"/>
      <c r="Z2166" s="126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8"/>
      <c r="T2167" s="123"/>
      <c r="U2167" s="122"/>
      <c r="V2167" s="122"/>
      <c r="W2167" s="121"/>
      <c r="X2167" s="114"/>
      <c r="Y2167" s="114"/>
      <c r="Z2167" s="126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8"/>
      <c r="T2168" s="123"/>
      <c r="U2168" s="122"/>
      <c r="V2168" s="122"/>
      <c r="W2168" s="121"/>
      <c r="X2168" s="114"/>
      <c r="Y2168" s="114"/>
      <c r="Z2168" s="126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8"/>
      <c r="T2169" s="123"/>
      <c r="U2169" s="122"/>
      <c r="V2169" s="122"/>
      <c r="W2169" s="121"/>
      <c r="X2169" s="114"/>
      <c r="Y2169" s="114"/>
      <c r="Z2169" s="126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8"/>
      <c r="T2170" s="123"/>
      <c r="U2170" s="122"/>
      <c r="V2170" s="122"/>
      <c r="W2170" s="121"/>
      <c r="X2170" s="114"/>
      <c r="Y2170" s="114"/>
      <c r="Z2170" s="126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8"/>
      <c r="T2171" s="123"/>
      <c r="U2171" s="122"/>
      <c r="V2171" s="122"/>
      <c r="W2171" s="121"/>
      <c r="X2171" s="114"/>
      <c r="Y2171" s="114"/>
      <c r="Z2171" s="126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8"/>
      <c r="T2172" s="123"/>
      <c r="U2172" s="122"/>
      <c r="V2172" s="122"/>
      <c r="W2172" s="121"/>
      <c r="X2172" s="114"/>
      <c r="Y2172" s="114"/>
      <c r="Z2172" s="126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8"/>
      <c r="T2173" s="123"/>
      <c r="U2173" s="122"/>
      <c r="V2173" s="122"/>
      <c r="W2173" s="121"/>
      <c r="X2173" s="114"/>
      <c r="Y2173" s="114"/>
      <c r="Z2173" s="126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8"/>
      <c r="T2174" s="123"/>
      <c r="U2174" s="122"/>
      <c r="V2174" s="122"/>
      <c r="W2174" s="121"/>
      <c r="X2174" s="114"/>
      <c r="Y2174" s="114"/>
      <c r="Z2174" s="126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8"/>
      <c r="T2175" s="123"/>
      <c r="U2175" s="122"/>
      <c r="V2175" s="122"/>
      <c r="W2175" s="121"/>
      <c r="X2175" s="114"/>
      <c r="Y2175" s="114"/>
      <c r="Z2175" s="126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8"/>
      <c r="T2176" s="123"/>
      <c r="U2176" s="122"/>
      <c r="V2176" s="122"/>
      <c r="W2176" s="121"/>
      <c r="X2176" s="114"/>
      <c r="Y2176" s="114"/>
      <c r="Z2176" s="126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8"/>
      <c r="T2177" s="123"/>
      <c r="U2177" s="122"/>
      <c r="V2177" s="122"/>
      <c r="W2177" s="121"/>
      <c r="X2177" s="114"/>
      <c r="Y2177" s="114"/>
      <c r="Z2177" s="126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8"/>
      <c r="T2178" s="123"/>
      <c r="U2178" s="122"/>
      <c r="V2178" s="122"/>
      <c r="W2178" s="121"/>
      <c r="X2178" s="114"/>
      <c r="Y2178" s="114"/>
      <c r="Z2178" s="126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8"/>
      <c r="T2179" s="123"/>
      <c r="U2179" s="122"/>
      <c r="V2179" s="122"/>
      <c r="W2179" s="121"/>
      <c r="X2179" s="114"/>
      <c r="Y2179" s="114"/>
      <c r="Z2179" s="126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8"/>
      <c r="T2180" s="123"/>
      <c r="U2180" s="122"/>
      <c r="V2180" s="122"/>
      <c r="W2180" s="121"/>
      <c r="X2180" s="114"/>
      <c r="Y2180" s="114"/>
      <c r="Z2180" s="126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8"/>
      <c r="T2181" s="123"/>
      <c r="U2181" s="122"/>
      <c r="V2181" s="122"/>
      <c r="W2181" s="121"/>
      <c r="X2181" s="114"/>
      <c r="Y2181" s="114"/>
      <c r="Z2181" s="126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8"/>
      <c r="T2182" s="123"/>
      <c r="U2182" s="122"/>
      <c r="V2182" s="122"/>
      <c r="W2182" s="121"/>
      <c r="X2182" s="114"/>
      <c r="Y2182" s="114"/>
      <c r="Z2182" s="126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8"/>
      <c r="T2183" s="123"/>
      <c r="U2183" s="122"/>
      <c r="V2183" s="122"/>
      <c r="W2183" s="121"/>
      <c r="X2183" s="114"/>
      <c r="Y2183" s="114"/>
      <c r="Z2183" s="126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8"/>
      <c r="T2184" s="123"/>
      <c r="U2184" s="122"/>
      <c r="V2184" s="122"/>
      <c r="W2184" s="121"/>
      <c r="X2184" s="114"/>
      <c r="Y2184" s="114"/>
      <c r="Z2184" s="126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8"/>
      <c r="T2185" s="123"/>
      <c r="U2185" s="122"/>
      <c r="V2185" s="122"/>
      <c r="W2185" s="121"/>
      <c r="X2185" s="114"/>
      <c r="Y2185" s="114"/>
      <c r="Z2185" s="126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8"/>
      <c r="T2186" s="123"/>
      <c r="U2186" s="122"/>
      <c r="V2186" s="122"/>
      <c r="W2186" s="121"/>
      <c r="X2186" s="114"/>
      <c r="Y2186" s="114"/>
      <c r="Z2186" s="126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8"/>
      <c r="T2187" s="123"/>
      <c r="U2187" s="122"/>
      <c r="V2187" s="122"/>
      <c r="W2187" s="121"/>
      <c r="X2187" s="114"/>
      <c r="Y2187" s="114"/>
      <c r="Z2187" s="126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8"/>
      <c r="T2188" s="123"/>
      <c r="U2188" s="122"/>
      <c r="V2188" s="122"/>
      <c r="W2188" s="121"/>
      <c r="X2188" s="114"/>
      <c r="Y2188" s="114"/>
      <c r="Z2188" s="126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8"/>
      <c r="T2189" s="123"/>
      <c r="U2189" s="122"/>
      <c r="V2189" s="122"/>
      <c r="W2189" s="121"/>
      <c r="X2189" s="114"/>
      <c r="Y2189" s="114"/>
      <c r="Z2189" s="126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8"/>
      <c r="T2190" s="123"/>
      <c r="U2190" s="122"/>
      <c r="V2190" s="122"/>
      <c r="W2190" s="121"/>
      <c r="X2190" s="114"/>
      <c r="Y2190" s="114"/>
      <c r="Z2190" s="126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8"/>
      <c r="T2191" s="123"/>
      <c r="U2191" s="122"/>
      <c r="V2191" s="122"/>
      <c r="W2191" s="121"/>
      <c r="X2191" s="114"/>
      <c r="Y2191" s="114"/>
      <c r="Z2191" s="126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8"/>
      <c r="T2192" s="123"/>
      <c r="U2192" s="122"/>
      <c r="V2192" s="122"/>
      <c r="W2192" s="121"/>
      <c r="X2192" s="114"/>
      <c r="Y2192" s="114"/>
      <c r="Z2192" s="126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8"/>
      <c r="T2193" s="123"/>
      <c r="U2193" s="122"/>
      <c r="V2193" s="122"/>
      <c r="W2193" s="121"/>
      <c r="X2193" s="114"/>
      <c r="Y2193" s="114"/>
      <c r="Z2193" s="126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8"/>
      <c r="T2194" s="123"/>
      <c r="U2194" s="122"/>
      <c r="V2194" s="122"/>
      <c r="W2194" s="121"/>
      <c r="X2194" s="114"/>
      <c r="Y2194" s="114"/>
      <c r="Z2194" s="126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8"/>
      <c r="T2195" s="123"/>
      <c r="U2195" s="122"/>
      <c r="V2195" s="122"/>
      <c r="W2195" s="121"/>
      <c r="X2195" s="114"/>
      <c r="Y2195" s="114"/>
      <c r="Z2195" s="126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8"/>
      <c r="T2196" s="123"/>
      <c r="U2196" s="122"/>
      <c r="V2196" s="122"/>
      <c r="W2196" s="121"/>
      <c r="X2196" s="114"/>
      <c r="Y2196" s="114"/>
      <c r="Z2196" s="126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8"/>
      <c r="T2197" s="123"/>
      <c r="U2197" s="122"/>
      <c r="V2197" s="122"/>
      <c r="W2197" s="121"/>
      <c r="X2197" s="114"/>
      <c r="Y2197" s="114"/>
      <c r="Z2197" s="126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8"/>
      <c r="T2198" s="123"/>
      <c r="U2198" s="122"/>
      <c r="V2198" s="122"/>
      <c r="W2198" s="121"/>
      <c r="X2198" s="114"/>
      <c r="Y2198" s="114"/>
      <c r="Z2198" s="126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8"/>
      <c r="T2199" s="123"/>
      <c r="U2199" s="122"/>
      <c r="V2199" s="122"/>
      <c r="W2199" s="121"/>
      <c r="X2199" s="114"/>
      <c r="Y2199" s="114"/>
      <c r="Z2199" s="126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8"/>
      <c r="T2200" s="123"/>
      <c r="U2200" s="122"/>
      <c r="V2200" s="122"/>
      <c r="W2200" s="121"/>
      <c r="X2200" s="114"/>
      <c r="Y2200" s="114"/>
      <c r="Z2200" s="126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8"/>
      <c r="T2201" s="123"/>
      <c r="U2201" s="122"/>
      <c r="V2201" s="122"/>
      <c r="W2201" s="121"/>
      <c r="X2201" s="114"/>
      <c r="Y2201" s="114"/>
      <c r="Z2201" s="126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8"/>
      <c r="T2202" s="123"/>
      <c r="U2202" s="122"/>
      <c r="V2202" s="122"/>
      <c r="W2202" s="121"/>
      <c r="X2202" s="114"/>
      <c r="Y2202" s="114"/>
      <c r="Z2202" s="126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8"/>
      <c r="T2203" s="123"/>
      <c r="U2203" s="122"/>
      <c r="V2203" s="122"/>
      <c r="W2203" s="121"/>
      <c r="X2203" s="114"/>
      <c r="Y2203" s="114"/>
      <c r="Z2203" s="126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8"/>
      <c r="T2204" s="123"/>
      <c r="U2204" s="122"/>
      <c r="V2204" s="122"/>
      <c r="W2204" s="121"/>
      <c r="X2204" s="114"/>
      <c r="Y2204" s="114"/>
      <c r="Z2204" s="126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8"/>
      <c r="T2205" s="123"/>
      <c r="U2205" s="122"/>
      <c r="V2205" s="122"/>
      <c r="W2205" s="121"/>
      <c r="X2205" s="114"/>
      <c r="Y2205" s="114"/>
      <c r="Z2205" s="126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8"/>
      <c r="T2206" s="123"/>
      <c r="U2206" s="122"/>
      <c r="V2206" s="122"/>
      <c r="W2206" s="121"/>
      <c r="X2206" s="114"/>
      <c r="Y2206" s="114"/>
      <c r="Z2206" s="126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8"/>
      <c r="T2207" s="123"/>
      <c r="U2207" s="122"/>
      <c r="V2207" s="122"/>
      <c r="W2207" s="121"/>
      <c r="X2207" s="114"/>
      <c r="Y2207" s="114"/>
      <c r="Z2207" s="126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8"/>
      <c r="T2208" s="123"/>
      <c r="U2208" s="122"/>
      <c r="V2208" s="122"/>
      <c r="W2208" s="121"/>
      <c r="X2208" s="114"/>
      <c r="Y2208" s="114"/>
      <c r="Z2208" s="126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8"/>
      <c r="T2209" s="123"/>
      <c r="U2209" s="122"/>
      <c r="V2209" s="122"/>
      <c r="W2209" s="121"/>
      <c r="X2209" s="114"/>
      <c r="Y2209" s="114"/>
      <c r="Z2209" s="126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8"/>
      <c r="T2210" s="123"/>
      <c r="U2210" s="122"/>
      <c r="V2210" s="122"/>
      <c r="W2210" s="121"/>
      <c r="X2210" s="114"/>
      <c r="Y2210" s="114"/>
      <c r="Z2210" s="126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8"/>
      <c r="T2211" s="123"/>
      <c r="U2211" s="122"/>
      <c r="V2211" s="122"/>
      <c r="W2211" s="121"/>
      <c r="X2211" s="114"/>
      <c r="Y2211" s="114"/>
      <c r="Z2211" s="126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8"/>
      <c r="T2212" s="123"/>
      <c r="U2212" s="122"/>
      <c r="V2212" s="122"/>
      <c r="W2212" s="121"/>
      <c r="X2212" s="114"/>
      <c r="Y2212" s="114"/>
      <c r="Z2212" s="126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8"/>
      <c r="T2213" s="123"/>
      <c r="U2213" s="122"/>
      <c r="V2213" s="122"/>
      <c r="W2213" s="121"/>
      <c r="X2213" s="114"/>
      <c r="Y2213" s="114"/>
      <c r="Z2213" s="126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8"/>
      <c r="T2214" s="123"/>
      <c r="U2214" s="122"/>
      <c r="V2214" s="122"/>
      <c r="W2214" s="121"/>
      <c r="X2214" s="114"/>
      <c r="Y2214" s="114"/>
      <c r="Z2214" s="126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8"/>
      <c r="T2215" s="123"/>
      <c r="U2215" s="122"/>
      <c r="V2215" s="122"/>
      <c r="W2215" s="121"/>
      <c r="X2215" s="114"/>
      <c r="Y2215" s="114"/>
      <c r="Z2215" s="126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8"/>
      <c r="T2216" s="123"/>
      <c r="U2216" s="122"/>
      <c r="V2216" s="122"/>
      <c r="W2216" s="121"/>
      <c r="X2216" s="114"/>
      <c r="Y2216" s="114"/>
      <c r="Z2216" s="126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8"/>
      <c r="T2217" s="123"/>
      <c r="U2217" s="122"/>
      <c r="V2217" s="122"/>
      <c r="W2217" s="121"/>
      <c r="X2217" s="114"/>
      <c r="Y2217" s="114"/>
      <c r="Z2217" s="126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8"/>
      <c r="T2218" s="123"/>
      <c r="U2218" s="122"/>
      <c r="V2218" s="122"/>
      <c r="W2218" s="121"/>
      <c r="X2218" s="114"/>
      <c r="Y2218" s="114"/>
      <c r="Z2218" s="126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8"/>
      <c r="T2219" s="123"/>
      <c r="U2219" s="122"/>
      <c r="V2219" s="122"/>
      <c r="W2219" s="121"/>
      <c r="X2219" s="114"/>
      <c r="Y2219" s="114"/>
      <c r="Z2219" s="126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8"/>
      <c r="T2220" s="123"/>
      <c r="U2220" s="122"/>
      <c r="V2220" s="122"/>
      <c r="W2220" s="121"/>
      <c r="X2220" s="114"/>
      <c r="Y2220" s="114"/>
      <c r="Z2220" s="126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8"/>
      <c r="T2221" s="123"/>
      <c r="U2221" s="122"/>
      <c r="V2221" s="122"/>
      <c r="W2221" s="121"/>
      <c r="X2221" s="114"/>
      <c r="Y2221" s="114"/>
      <c r="Z2221" s="126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8"/>
      <c r="T2222" s="123"/>
      <c r="U2222" s="122"/>
      <c r="V2222" s="122"/>
      <c r="W2222" s="121"/>
      <c r="X2222" s="114"/>
      <c r="Y2222" s="114"/>
      <c r="Z2222" s="126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8"/>
      <c r="T2223" s="123"/>
      <c r="U2223" s="122"/>
      <c r="V2223" s="122"/>
      <c r="W2223" s="121"/>
      <c r="X2223" s="114"/>
      <c r="Y2223" s="114"/>
      <c r="Z2223" s="126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8"/>
      <c r="T2224" s="123"/>
      <c r="U2224" s="122"/>
      <c r="V2224" s="122"/>
      <c r="W2224" s="121"/>
      <c r="X2224" s="114"/>
      <c r="Y2224" s="114"/>
      <c r="Z2224" s="126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8"/>
      <c r="T2225" s="123"/>
      <c r="U2225" s="122"/>
      <c r="V2225" s="122"/>
      <c r="W2225" s="121"/>
      <c r="X2225" s="114"/>
      <c r="Y2225" s="114"/>
      <c r="Z2225" s="126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8"/>
      <c r="T2226" s="123"/>
      <c r="U2226" s="122"/>
      <c r="V2226" s="122"/>
      <c r="W2226" s="121"/>
      <c r="X2226" s="114"/>
      <c r="Y2226" s="114"/>
      <c r="Z2226" s="126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8"/>
      <c r="T2227" s="123"/>
      <c r="U2227" s="122"/>
      <c r="V2227" s="122"/>
      <c r="W2227" s="121"/>
      <c r="X2227" s="114"/>
      <c r="Y2227" s="114"/>
      <c r="Z2227" s="126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8"/>
      <c r="T2228" s="123"/>
      <c r="U2228" s="122"/>
      <c r="V2228" s="122"/>
      <c r="W2228" s="121"/>
      <c r="X2228" s="114"/>
      <c r="Y2228" s="114"/>
      <c r="Z2228" s="126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8"/>
      <c r="T2229" s="123"/>
      <c r="U2229" s="122"/>
      <c r="V2229" s="122"/>
      <c r="W2229" s="121"/>
      <c r="X2229" s="114"/>
      <c r="Y2229" s="114"/>
      <c r="Z2229" s="126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8"/>
      <c r="T2230" s="123"/>
      <c r="U2230" s="122"/>
      <c r="V2230" s="122"/>
      <c r="W2230" s="121"/>
      <c r="X2230" s="114"/>
      <c r="Y2230" s="114"/>
      <c r="Z2230" s="126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8"/>
      <c r="T2231" s="123"/>
      <c r="U2231" s="122"/>
      <c r="V2231" s="122"/>
      <c r="W2231" s="121"/>
      <c r="X2231" s="114"/>
      <c r="Y2231" s="114"/>
      <c r="Z2231" s="126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8"/>
      <c r="T2232" s="123"/>
      <c r="U2232" s="122"/>
      <c r="V2232" s="122"/>
      <c r="W2232" s="121"/>
      <c r="X2232" s="114"/>
      <c r="Y2232" s="114"/>
      <c r="Z2232" s="126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8"/>
      <c r="T2233" s="123"/>
      <c r="U2233" s="122"/>
      <c r="V2233" s="122"/>
      <c r="W2233" s="121"/>
      <c r="X2233" s="114"/>
      <c r="Y2233" s="114"/>
      <c r="Z2233" s="126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8"/>
      <c r="T2234" s="123"/>
      <c r="U2234" s="122"/>
      <c r="V2234" s="122"/>
      <c r="W2234" s="121"/>
      <c r="X2234" s="114"/>
      <c r="Y2234" s="114"/>
      <c r="Z2234" s="126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8"/>
      <c r="T2235" s="123"/>
      <c r="U2235" s="122"/>
      <c r="V2235" s="122"/>
      <c r="W2235" s="121"/>
      <c r="X2235" s="114"/>
      <c r="Y2235" s="114"/>
      <c r="Z2235" s="126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8"/>
      <c r="T2236" s="123"/>
      <c r="U2236" s="122"/>
      <c r="V2236" s="122"/>
      <c r="W2236" s="121"/>
      <c r="X2236" s="114"/>
      <c r="Y2236" s="114"/>
      <c r="Z2236" s="126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8"/>
      <c r="T2237" s="123"/>
      <c r="U2237" s="122"/>
      <c r="V2237" s="122"/>
      <c r="W2237" s="121"/>
      <c r="X2237" s="114"/>
      <c r="Y2237" s="114"/>
      <c r="Z2237" s="126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8"/>
      <c r="T2238" s="123"/>
      <c r="U2238" s="122"/>
      <c r="V2238" s="122"/>
      <c r="W2238" s="121"/>
      <c r="X2238" s="114"/>
      <c r="Y2238" s="114"/>
      <c r="Z2238" s="126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8"/>
      <c r="T2239" s="123"/>
      <c r="U2239" s="122"/>
      <c r="V2239" s="122"/>
      <c r="W2239" s="121"/>
      <c r="X2239" s="114"/>
      <c r="Y2239" s="114"/>
      <c r="Z2239" s="126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8"/>
      <c r="T2240" s="123"/>
      <c r="U2240" s="122"/>
      <c r="V2240" s="122"/>
      <c r="W2240" s="121"/>
      <c r="X2240" s="114"/>
      <c r="Y2240" s="114"/>
      <c r="Z2240" s="126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8"/>
      <c r="T2241" s="123"/>
      <c r="U2241" s="122"/>
      <c r="V2241" s="122"/>
      <c r="W2241" s="121"/>
      <c r="X2241" s="114"/>
      <c r="Y2241" s="114"/>
      <c r="Z2241" s="126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8"/>
      <c r="T2242" s="123"/>
      <c r="U2242" s="122"/>
      <c r="V2242" s="122"/>
      <c r="W2242" s="121"/>
      <c r="X2242" s="114"/>
      <c r="Y2242" s="114"/>
      <c r="Z2242" s="126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8"/>
      <c r="T2243" s="123"/>
      <c r="U2243" s="122"/>
      <c r="V2243" s="122"/>
      <c r="W2243" s="121"/>
      <c r="X2243" s="114"/>
      <c r="Y2243" s="114"/>
      <c r="Z2243" s="126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8"/>
      <c r="T2244" s="123"/>
      <c r="U2244" s="122"/>
      <c r="V2244" s="122"/>
      <c r="W2244" s="121"/>
      <c r="X2244" s="114"/>
      <c r="Y2244" s="114"/>
      <c r="Z2244" s="126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8"/>
      <c r="T2245" s="123"/>
      <c r="U2245" s="122"/>
      <c r="V2245" s="122"/>
      <c r="W2245" s="121"/>
      <c r="X2245" s="114"/>
      <c r="Y2245" s="114"/>
      <c r="Z2245" s="126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8"/>
      <c r="T2246" s="123"/>
      <c r="U2246" s="122"/>
      <c r="V2246" s="122"/>
      <c r="W2246" s="121"/>
      <c r="X2246" s="114"/>
      <c r="Y2246" s="114"/>
      <c r="Z2246" s="126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8"/>
      <c r="T2247" s="123"/>
      <c r="U2247" s="122"/>
      <c r="V2247" s="122"/>
      <c r="W2247" s="121"/>
      <c r="X2247" s="114"/>
      <c r="Y2247" s="114"/>
      <c r="Z2247" s="126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8"/>
      <c r="T2248" s="123"/>
      <c r="U2248" s="122"/>
      <c r="V2248" s="122"/>
      <c r="W2248" s="121"/>
      <c r="X2248" s="114"/>
      <c r="Y2248" s="114"/>
      <c r="Z2248" s="126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8"/>
      <c r="T2249" s="123"/>
      <c r="U2249" s="122"/>
      <c r="V2249" s="122"/>
      <c r="W2249" s="121"/>
      <c r="X2249" s="114"/>
      <c r="Y2249" s="114"/>
      <c r="Z2249" s="126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8"/>
      <c r="T2250" s="123"/>
      <c r="U2250" s="122"/>
      <c r="V2250" s="122"/>
      <c r="W2250" s="121"/>
      <c r="X2250" s="114"/>
      <c r="Y2250" s="114"/>
      <c r="Z2250" s="126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8"/>
      <c r="T2251" s="123"/>
      <c r="U2251" s="122"/>
      <c r="V2251" s="122"/>
      <c r="W2251" s="121"/>
      <c r="X2251" s="114"/>
      <c r="Y2251" s="114"/>
      <c r="Z2251" s="126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8"/>
      <c r="T2252" s="123"/>
      <c r="U2252" s="122"/>
      <c r="V2252" s="122"/>
      <c r="W2252" s="121"/>
      <c r="X2252" s="114"/>
      <c r="Y2252" s="114"/>
      <c r="Z2252" s="126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8"/>
      <c r="T2253" s="123"/>
      <c r="U2253" s="122"/>
      <c r="V2253" s="122"/>
      <c r="W2253" s="121"/>
      <c r="X2253" s="114"/>
      <c r="Y2253" s="114"/>
      <c r="Z2253" s="126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8"/>
      <c r="T2254" s="123"/>
      <c r="U2254" s="122"/>
      <c r="V2254" s="122"/>
      <c r="W2254" s="121"/>
      <c r="X2254" s="114"/>
      <c r="Y2254" s="114"/>
      <c r="Z2254" s="126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8"/>
      <c r="T2255" s="123"/>
      <c r="U2255" s="122"/>
      <c r="V2255" s="122"/>
      <c r="W2255" s="121"/>
      <c r="X2255" s="114"/>
      <c r="Y2255" s="114"/>
      <c r="Z2255" s="126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8"/>
      <c r="T2256" s="123"/>
      <c r="U2256" s="122"/>
      <c r="V2256" s="122"/>
      <c r="W2256" s="121"/>
      <c r="X2256" s="114"/>
      <c r="Y2256" s="114"/>
      <c r="Z2256" s="126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8"/>
      <c r="T2257" s="123"/>
      <c r="U2257" s="122"/>
      <c r="V2257" s="122"/>
      <c r="W2257" s="121"/>
      <c r="X2257" s="114"/>
      <c r="Y2257" s="114"/>
      <c r="Z2257" s="126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8"/>
      <c r="T2258" s="123"/>
      <c r="U2258" s="122"/>
      <c r="V2258" s="122"/>
      <c r="W2258" s="121"/>
      <c r="X2258" s="114"/>
      <c r="Y2258" s="114"/>
      <c r="Z2258" s="126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8"/>
      <c r="T2259" s="123"/>
      <c r="U2259" s="122"/>
      <c r="V2259" s="122"/>
      <c r="W2259" s="121"/>
      <c r="X2259" s="114"/>
      <c r="Y2259" s="114"/>
      <c r="Z2259" s="126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8"/>
      <c r="T2260" s="123"/>
      <c r="U2260" s="122"/>
      <c r="V2260" s="122"/>
      <c r="W2260" s="121"/>
      <c r="X2260" s="114"/>
      <c r="Y2260" s="114"/>
      <c r="Z2260" s="126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8"/>
      <c r="T2261" s="123"/>
      <c r="U2261" s="122"/>
      <c r="V2261" s="122"/>
      <c r="W2261" s="121"/>
      <c r="X2261" s="114"/>
      <c r="Y2261" s="114"/>
      <c r="Z2261" s="126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8"/>
      <c r="T2262" s="123"/>
      <c r="U2262" s="122"/>
      <c r="V2262" s="122"/>
      <c r="W2262" s="121"/>
      <c r="X2262" s="114"/>
      <c r="Y2262" s="114"/>
      <c r="Z2262" s="126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8"/>
      <c r="T2263" s="123"/>
      <c r="U2263" s="122"/>
      <c r="V2263" s="122"/>
      <c r="W2263" s="121"/>
      <c r="X2263" s="114"/>
      <c r="Y2263" s="114"/>
      <c r="Z2263" s="126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8"/>
      <c r="T2264" s="123"/>
      <c r="U2264" s="122"/>
      <c r="V2264" s="122"/>
      <c r="W2264" s="121"/>
      <c r="X2264" s="114"/>
      <c r="Y2264" s="114"/>
      <c r="Z2264" s="126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8"/>
      <c r="T2265" s="123"/>
      <c r="U2265" s="122"/>
      <c r="V2265" s="122"/>
      <c r="W2265" s="121"/>
      <c r="X2265" s="114"/>
      <c r="Y2265" s="114"/>
      <c r="Z2265" s="126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8"/>
      <c r="T2266" s="123"/>
      <c r="U2266" s="122"/>
      <c r="V2266" s="122"/>
      <c r="W2266" s="121"/>
      <c r="X2266" s="114"/>
      <c r="Y2266" s="114"/>
      <c r="Z2266" s="126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8"/>
      <c r="T2267" s="123"/>
      <c r="U2267" s="122"/>
      <c r="V2267" s="122"/>
      <c r="W2267" s="121"/>
      <c r="X2267" s="114"/>
      <c r="Y2267" s="114"/>
      <c r="Z2267" s="126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8"/>
      <c r="T2268" s="123"/>
      <c r="U2268" s="122"/>
      <c r="V2268" s="122"/>
      <c r="W2268" s="121"/>
      <c r="X2268" s="114"/>
      <c r="Y2268" s="114"/>
      <c r="Z2268" s="126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8"/>
      <c r="T2269" s="123"/>
      <c r="U2269" s="122"/>
      <c r="V2269" s="122"/>
      <c r="W2269" s="121"/>
      <c r="X2269" s="114"/>
      <c r="Y2269" s="114"/>
      <c r="Z2269" s="126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8"/>
      <c r="T2270" s="123"/>
      <c r="U2270" s="122"/>
      <c r="V2270" s="122"/>
      <c r="W2270" s="121"/>
      <c r="X2270" s="114"/>
      <c r="Y2270" s="114"/>
      <c r="Z2270" s="126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8"/>
      <c r="T2271" s="123"/>
      <c r="U2271" s="122"/>
      <c r="V2271" s="122"/>
      <c r="W2271" s="121"/>
      <c r="X2271" s="114"/>
      <c r="Y2271" s="114"/>
      <c r="Z2271" s="126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8"/>
      <c r="T2272" s="123"/>
      <c r="U2272" s="122"/>
      <c r="V2272" s="122"/>
      <c r="W2272" s="121"/>
      <c r="X2272" s="114"/>
      <c r="Y2272" s="114"/>
      <c r="Z2272" s="126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8"/>
      <c r="T2273" s="123"/>
      <c r="U2273" s="122"/>
      <c r="V2273" s="122"/>
      <c r="W2273" s="121"/>
      <c r="X2273" s="114"/>
      <c r="Y2273" s="114"/>
      <c r="Z2273" s="126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8"/>
      <c r="T2274" s="123"/>
      <c r="U2274" s="122"/>
      <c r="V2274" s="122"/>
      <c r="W2274" s="121"/>
      <c r="X2274" s="114"/>
      <c r="Y2274" s="114"/>
      <c r="Z2274" s="126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8"/>
      <c r="T2275" s="123"/>
      <c r="U2275" s="122"/>
      <c r="V2275" s="122"/>
      <c r="W2275" s="121"/>
      <c r="X2275" s="114"/>
      <c r="Y2275" s="114"/>
      <c r="Z2275" s="126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8"/>
      <c r="T2276" s="123"/>
      <c r="U2276" s="122"/>
      <c r="V2276" s="122"/>
      <c r="W2276" s="121"/>
      <c r="X2276" s="114"/>
      <c r="Y2276" s="114"/>
      <c r="Z2276" s="126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8"/>
      <c r="T2277" s="123"/>
      <c r="U2277" s="122"/>
      <c r="V2277" s="122"/>
      <c r="W2277" s="121"/>
      <c r="X2277" s="114"/>
      <c r="Y2277" s="114"/>
      <c r="Z2277" s="126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8"/>
      <c r="T2278" s="123"/>
      <c r="U2278" s="122"/>
      <c r="V2278" s="122"/>
      <c r="W2278" s="121"/>
      <c r="X2278" s="114"/>
      <c r="Y2278" s="114"/>
      <c r="Z2278" s="126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8"/>
      <c r="T2279" s="123"/>
      <c r="U2279" s="122"/>
      <c r="V2279" s="122"/>
      <c r="W2279" s="121"/>
      <c r="X2279" s="114"/>
      <c r="Y2279" s="114"/>
      <c r="Z2279" s="126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8"/>
      <c r="T2280" s="123"/>
      <c r="U2280" s="122"/>
      <c r="V2280" s="122"/>
      <c r="W2280" s="121"/>
      <c r="X2280" s="114"/>
      <c r="Y2280" s="114"/>
      <c r="Z2280" s="126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8"/>
      <c r="T2281" s="123"/>
      <c r="U2281" s="122"/>
      <c r="V2281" s="122"/>
      <c r="W2281" s="121"/>
      <c r="X2281" s="114"/>
      <c r="Y2281" s="114"/>
      <c r="Z2281" s="126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8"/>
      <c r="T2282" s="123"/>
      <c r="U2282" s="122"/>
      <c r="V2282" s="122"/>
      <c r="W2282" s="121"/>
      <c r="X2282" s="114"/>
      <c r="Y2282" s="114"/>
      <c r="Z2282" s="126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8"/>
      <c r="T2283" s="123"/>
      <c r="U2283" s="122"/>
      <c r="V2283" s="122"/>
      <c r="W2283" s="121"/>
      <c r="X2283" s="114"/>
      <c r="Y2283" s="114"/>
      <c r="Z2283" s="126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8"/>
      <c r="T2284" s="123"/>
      <c r="U2284" s="122"/>
      <c r="V2284" s="122"/>
      <c r="W2284" s="121"/>
      <c r="X2284" s="114"/>
      <c r="Y2284" s="114"/>
      <c r="Z2284" s="126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8"/>
      <c r="T2285" s="123"/>
      <c r="U2285" s="122"/>
      <c r="V2285" s="122"/>
      <c r="W2285" s="121"/>
      <c r="X2285" s="114"/>
      <c r="Y2285" s="114"/>
      <c r="Z2285" s="126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8"/>
      <c r="T2286" s="123"/>
      <c r="U2286" s="122"/>
      <c r="V2286" s="122"/>
      <c r="W2286" s="121"/>
      <c r="X2286" s="114"/>
      <c r="Y2286" s="114"/>
      <c r="Z2286" s="126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8"/>
      <c r="T2287" s="123"/>
      <c r="U2287" s="122"/>
      <c r="V2287" s="122"/>
      <c r="W2287" s="121"/>
      <c r="X2287" s="114"/>
      <c r="Y2287" s="114"/>
      <c r="Z2287" s="126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8"/>
      <c r="T2288" s="123"/>
      <c r="U2288" s="122"/>
      <c r="V2288" s="122"/>
      <c r="W2288" s="121"/>
      <c r="X2288" s="114"/>
      <c r="Y2288" s="114"/>
      <c r="Z2288" s="126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8"/>
      <c r="T2289" s="123"/>
      <c r="U2289" s="122"/>
      <c r="V2289" s="122"/>
      <c r="W2289" s="121"/>
      <c r="X2289" s="114"/>
      <c r="Y2289" s="114"/>
      <c r="Z2289" s="126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8"/>
      <c r="T2290" s="123"/>
      <c r="U2290" s="122"/>
      <c r="V2290" s="122"/>
      <c r="W2290" s="121"/>
      <c r="X2290" s="114"/>
      <c r="Y2290" s="114"/>
      <c r="Z2290" s="126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8"/>
      <c r="T2291" s="123"/>
      <c r="U2291" s="122"/>
      <c r="V2291" s="122"/>
      <c r="W2291" s="121"/>
      <c r="X2291" s="114"/>
      <c r="Y2291" s="114"/>
      <c r="Z2291" s="126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8"/>
      <c r="T2292" s="123"/>
      <c r="U2292" s="122"/>
      <c r="V2292" s="122"/>
      <c r="W2292" s="121"/>
      <c r="X2292" s="114"/>
      <c r="Y2292" s="114"/>
      <c r="Z2292" s="126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8"/>
      <c r="T2293" s="123"/>
      <c r="U2293" s="122"/>
      <c r="V2293" s="122"/>
      <c r="W2293" s="121"/>
      <c r="X2293" s="114"/>
      <c r="Y2293" s="114"/>
      <c r="Z2293" s="126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8"/>
      <c r="T2294" s="123"/>
      <c r="U2294" s="122"/>
      <c r="V2294" s="122"/>
      <c r="W2294" s="121"/>
      <c r="X2294" s="114"/>
      <c r="Y2294" s="114"/>
      <c r="Z2294" s="126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8"/>
      <c r="T2295" s="123"/>
      <c r="U2295" s="122"/>
      <c r="V2295" s="122"/>
      <c r="W2295" s="121"/>
      <c r="X2295" s="114"/>
      <c r="Y2295" s="114"/>
      <c r="Z2295" s="126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8"/>
      <c r="T2296" s="123"/>
      <c r="U2296" s="122"/>
      <c r="V2296" s="122"/>
      <c r="W2296" s="121"/>
      <c r="X2296" s="114"/>
      <c r="Y2296" s="114"/>
      <c r="Z2296" s="126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8"/>
      <c r="T2297" s="123"/>
      <c r="U2297" s="122"/>
      <c r="V2297" s="122"/>
      <c r="W2297" s="121"/>
      <c r="X2297" s="114"/>
      <c r="Y2297" s="114"/>
      <c r="Z2297" s="126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8"/>
      <c r="T2298" s="123"/>
      <c r="U2298" s="122"/>
      <c r="V2298" s="122"/>
      <c r="W2298" s="121"/>
      <c r="X2298" s="114"/>
      <c r="Y2298" s="114"/>
      <c r="Z2298" s="126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8"/>
      <c r="T2299" s="123"/>
      <c r="U2299" s="122"/>
      <c r="V2299" s="122"/>
      <c r="W2299" s="121"/>
      <c r="X2299" s="114"/>
      <c r="Y2299" s="114"/>
      <c r="Z2299" s="126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8"/>
      <c r="T2300" s="123"/>
      <c r="U2300" s="122"/>
      <c r="V2300" s="122"/>
      <c r="W2300" s="121"/>
      <c r="X2300" s="114"/>
      <c r="Y2300" s="114"/>
      <c r="Z2300" s="126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8"/>
      <c r="T2301" s="123"/>
      <c r="U2301" s="122"/>
      <c r="V2301" s="122"/>
      <c r="W2301" s="121"/>
      <c r="X2301" s="114"/>
      <c r="Y2301" s="114"/>
      <c r="Z2301" s="126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8"/>
      <c r="T2302" s="123"/>
      <c r="U2302" s="122"/>
      <c r="V2302" s="122"/>
      <c r="W2302" s="121"/>
      <c r="X2302" s="114"/>
      <c r="Y2302" s="114"/>
      <c r="Z2302" s="126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8"/>
      <c r="T2303" s="123"/>
      <c r="U2303" s="122"/>
      <c r="V2303" s="122"/>
      <c r="W2303" s="121"/>
      <c r="X2303" s="114"/>
      <c r="Y2303" s="114"/>
      <c r="Z2303" s="126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8"/>
      <c r="T2304" s="123"/>
      <c r="U2304" s="122"/>
      <c r="V2304" s="122"/>
      <c r="W2304" s="121"/>
      <c r="X2304" s="114"/>
      <c r="Y2304" s="114"/>
      <c r="Z2304" s="126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8"/>
      <c r="T2305" s="123"/>
      <c r="U2305" s="122"/>
      <c r="V2305" s="122"/>
      <c r="W2305" s="121"/>
      <c r="X2305" s="114"/>
      <c r="Y2305" s="114"/>
      <c r="Z2305" s="126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8"/>
      <c r="T2306" s="123"/>
      <c r="U2306" s="122"/>
      <c r="V2306" s="122"/>
      <c r="W2306" s="121"/>
      <c r="X2306" s="114"/>
      <c r="Y2306" s="114"/>
      <c r="Z2306" s="126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8"/>
      <c r="T2307" s="123"/>
      <c r="U2307" s="122"/>
      <c r="V2307" s="122"/>
      <c r="W2307" s="121"/>
      <c r="X2307" s="114"/>
      <c r="Y2307" s="114"/>
      <c r="Z2307" s="126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8"/>
      <c r="T2308" s="123"/>
      <c r="U2308" s="122"/>
      <c r="V2308" s="122"/>
      <c r="W2308" s="121"/>
      <c r="X2308" s="114"/>
      <c r="Y2308" s="114"/>
      <c r="Z2308" s="126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8"/>
      <c r="T2309" s="123"/>
      <c r="U2309" s="122"/>
      <c r="V2309" s="122"/>
      <c r="W2309" s="121"/>
      <c r="X2309" s="114"/>
      <c r="Y2309" s="114"/>
      <c r="Z2309" s="126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8"/>
      <c r="T2310" s="123"/>
      <c r="U2310" s="122"/>
      <c r="V2310" s="122"/>
      <c r="W2310" s="121"/>
      <c r="X2310" s="114"/>
      <c r="Y2310" s="114"/>
      <c r="Z2310" s="126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8"/>
      <c r="T2311" s="123"/>
      <c r="U2311" s="122"/>
      <c r="V2311" s="122"/>
      <c r="W2311" s="121"/>
      <c r="X2311" s="114"/>
      <c r="Y2311" s="114"/>
      <c r="Z2311" s="126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8"/>
      <c r="T2312" s="123"/>
      <c r="U2312" s="122"/>
      <c r="V2312" s="122"/>
      <c r="W2312" s="121"/>
      <c r="X2312" s="114"/>
      <c r="Y2312" s="114"/>
      <c r="Z2312" s="126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8"/>
      <c r="T2313" s="123"/>
      <c r="U2313" s="122"/>
      <c r="V2313" s="122"/>
      <c r="W2313" s="121"/>
      <c r="X2313" s="114"/>
      <c r="Y2313" s="114"/>
      <c r="Z2313" s="126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8"/>
      <c r="T2314" s="123"/>
      <c r="U2314" s="122"/>
      <c r="V2314" s="122"/>
      <c r="W2314" s="121"/>
      <c r="X2314" s="114"/>
      <c r="Y2314" s="114"/>
      <c r="Z2314" s="126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8"/>
      <c r="T2315" s="123"/>
      <c r="U2315" s="122"/>
      <c r="V2315" s="122"/>
      <c r="W2315" s="121"/>
      <c r="X2315" s="114"/>
      <c r="Y2315" s="114"/>
      <c r="Z2315" s="126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8"/>
      <c r="T2316" s="123"/>
      <c r="U2316" s="122"/>
      <c r="V2316" s="122"/>
      <c r="W2316" s="121"/>
      <c r="X2316" s="114"/>
      <c r="Y2316" s="114"/>
      <c r="Z2316" s="126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8"/>
      <c r="T2317" s="123"/>
      <c r="U2317" s="122"/>
      <c r="V2317" s="122"/>
      <c r="W2317" s="121"/>
      <c r="X2317" s="114"/>
      <c r="Y2317" s="114"/>
      <c r="Z2317" s="126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8"/>
      <c r="T2318" s="123"/>
      <c r="U2318" s="122"/>
      <c r="V2318" s="122"/>
      <c r="W2318" s="121"/>
      <c r="X2318" s="114"/>
      <c r="Y2318" s="114"/>
      <c r="Z2318" s="126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8"/>
      <c r="T2319" s="123"/>
      <c r="U2319" s="122"/>
      <c r="V2319" s="122"/>
      <c r="W2319" s="121"/>
      <c r="X2319" s="114"/>
      <c r="Y2319" s="114"/>
      <c r="Z2319" s="126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8"/>
      <c r="T2320" s="123"/>
      <c r="U2320" s="122"/>
      <c r="V2320" s="122"/>
      <c r="W2320" s="121"/>
      <c r="X2320" s="114"/>
      <c r="Y2320" s="114"/>
      <c r="Z2320" s="126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8"/>
      <c r="T2321" s="123"/>
      <c r="U2321" s="122"/>
      <c r="V2321" s="122"/>
      <c r="W2321" s="121"/>
      <c r="X2321" s="114"/>
      <c r="Y2321" s="114"/>
      <c r="Z2321" s="126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8"/>
      <c r="T2322" s="123"/>
      <c r="U2322" s="122"/>
      <c r="V2322" s="122"/>
      <c r="W2322" s="121"/>
      <c r="X2322" s="114"/>
      <c r="Y2322" s="114"/>
      <c r="Z2322" s="126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8"/>
      <c r="T2323" s="123"/>
      <c r="U2323" s="122"/>
      <c r="V2323" s="122"/>
      <c r="W2323" s="121"/>
      <c r="X2323" s="114"/>
      <c r="Y2323" s="114"/>
      <c r="Z2323" s="126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8"/>
      <c r="T2324" s="123"/>
      <c r="U2324" s="122"/>
      <c r="V2324" s="122"/>
      <c r="W2324" s="121"/>
      <c r="X2324" s="114"/>
      <c r="Y2324" s="114"/>
      <c r="Z2324" s="126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8"/>
      <c r="T2325" s="123"/>
      <c r="U2325" s="122"/>
      <c r="V2325" s="122"/>
      <c r="W2325" s="121"/>
      <c r="X2325" s="114"/>
      <c r="Y2325" s="114"/>
      <c r="Z2325" s="126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8"/>
      <c r="T2326" s="123"/>
      <c r="U2326" s="122"/>
      <c r="V2326" s="122"/>
      <c r="W2326" s="121"/>
      <c r="X2326" s="114"/>
      <c r="Y2326" s="114"/>
      <c r="Z2326" s="126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8"/>
      <c r="T2327" s="123"/>
      <c r="U2327" s="122"/>
      <c r="V2327" s="122"/>
      <c r="W2327" s="121"/>
      <c r="X2327" s="114"/>
      <c r="Y2327" s="114"/>
      <c r="Z2327" s="126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8"/>
      <c r="T2328" s="123"/>
      <c r="U2328" s="122"/>
      <c r="V2328" s="122"/>
      <c r="W2328" s="121"/>
      <c r="X2328" s="114"/>
      <c r="Y2328" s="114"/>
      <c r="Z2328" s="126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8"/>
      <c r="T2329" s="123"/>
      <c r="U2329" s="122"/>
      <c r="V2329" s="122"/>
      <c r="W2329" s="121"/>
      <c r="X2329" s="114"/>
      <c r="Y2329" s="114"/>
      <c r="Z2329" s="126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8"/>
      <c r="T2330" s="123"/>
      <c r="U2330" s="122"/>
      <c r="V2330" s="122"/>
      <c r="W2330" s="121"/>
      <c r="X2330" s="114"/>
      <c r="Y2330" s="114"/>
      <c r="Z2330" s="126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8"/>
      <c r="T2331" s="123"/>
      <c r="U2331" s="122"/>
      <c r="V2331" s="122"/>
      <c r="W2331" s="121"/>
      <c r="X2331" s="114"/>
      <c r="Y2331" s="114"/>
      <c r="Z2331" s="126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8"/>
      <c r="T2332" s="123"/>
      <c r="U2332" s="122"/>
      <c r="V2332" s="122"/>
      <c r="W2332" s="121"/>
      <c r="X2332" s="114"/>
      <c r="Y2332" s="114"/>
      <c r="Z2332" s="126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8"/>
      <c r="T2333" s="123"/>
      <c r="U2333" s="122"/>
      <c r="V2333" s="122"/>
      <c r="W2333" s="121"/>
      <c r="X2333" s="114"/>
      <c r="Y2333" s="114"/>
      <c r="Z2333" s="126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8"/>
      <c r="T2334" s="123"/>
      <c r="U2334" s="122"/>
      <c r="V2334" s="122"/>
      <c r="W2334" s="121"/>
      <c r="X2334" s="114"/>
      <c r="Y2334" s="114"/>
      <c r="Z2334" s="126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8"/>
      <c r="T2335" s="123"/>
      <c r="U2335" s="122"/>
      <c r="V2335" s="122"/>
      <c r="W2335" s="121"/>
      <c r="X2335" s="114"/>
      <c r="Y2335" s="114"/>
      <c r="Z2335" s="126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8"/>
      <c r="T2336" s="123"/>
      <c r="U2336" s="122"/>
      <c r="V2336" s="122"/>
      <c r="W2336" s="121"/>
      <c r="X2336" s="114"/>
      <c r="Y2336" s="114"/>
      <c r="Z2336" s="126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8"/>
      <c r="T2337" s="123"/>
      <c r="U2337" s="122"/>
      <c r="V2337" s="122"/>
      <c r="W2337" s="121"/>
      <c r="X2337" s="114"/>
      <c r="Y2337" s="114"/>
      <c r="Z2337" s="126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8"/>
      <c r="T2338" s="123"/>
      <c r="U2338" s="122"/>
      <c r="V2338" s="122"/>
      <c r="W2338" s="121"/>
      <c r="X2338" s="114"/>
      <c r="Y2338" s="114"/>
      <c r="Z2338" s="126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8"/>
      <c r="T2339" s="123"/>
      <c r="U2339" s="122"/>
      <c r="V2339" s="122"/>
      <c r="W2339" s="121"/>
      <c r="X2339" s="114"/>
      <c r="Y2339" s="114"/>
      <c r="Z2339" s="126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8"/>
      <c r="T2340" s="123"/>
      <c r="U2340" s="122"/>
      <c r="V2340" s="122"/>
      <c r="W2340" s="121"/>
      <c r="X2340" s="114"/>
      <c r="Y2340" s="114"/>
      <c r="Z2340" s="126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8"/>
      <c r="T2341" s="123"/>
      <c r="U2341" s="122"/>
      <c r="V2341" s="122"/>
      <c r="W2341" s="121"/>
      <c r="X2341" s="114"/>
      <c r="Y2341" s="114"/>
      <c r="Z2341" s="126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8"/>
      <c r="T2342" s="123"/>
      <c r="U2342" s="122"/>
      <c r="V2342" s="122"/>
      <c r="W2342" s="121"/>
      <c r="X2342" s="114"/>
      <c r="Y2342" s="114"/>
      <c r="Z2342" s="126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8"/>
      <c r="T2343" s="123"/>
      <c r="U2343" s="122"/>
      <c r="V2343" s="122"/>
      <c r="W2343" s="121"/>
      <c r="X2343" s="114"/>
      <c r="Y2343" s="114"/>
      <c r="Z2343" s="126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8"/>
      <c r="T2344" s="123"/>
      <c r="U2344" s="122"/>
      <c r="V2344" s="122"/>
      <c r="W2344" s="121"/>
      <c r="X2344" s="114"/>
      <c r="Y2344" s="114"/>
      <c r="Z2344" s="126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8"/>
      <c r="T2345" s="123"/>
      <c r="U2345" s="122"/>
      <c r="V2345" s="122"/>
      <c r="W2345" s="121"/>
      <c r="X2345" s="114"/>
      <c r="Y2345" s="114"/>
      <c r="Z2345" s="126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8"/>
      <c r="T2346" s="123"/>
      <c r="U2346" s="122"/>
      <c r="V2346" s="122"/>
      <c r="W2346" s="121"/>
      <c r="X2346" s="114"/>
      <c r="Y2346" s="114"/>
      <c r="Z2346" s="126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8"/>
      <c r="T2347" s="123"/>
      <c r="U2347" s="122"/>
      <c r="V2347" s="122"/>
      <c r="W2347" s="121"/>
      <c r="X2347" s="114"/>
      <c r="Y2347" s="114"/>
      <c r="Z2347" s="126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8"/>
      <c r="T2348" s="123"/>
      <c r="U2348" s="122"/>
      <c r="V2348" s="122"/>
      <c r="W2348" s="121"/>
      <c r="X2348" s="114"/>
      <c r="Y2348" s="114"/>
      <c r="Z2348" s="126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8"/>
      <c r="T2349" s="123"/>
      <c r="U2349" s="122"/>
      <c r="V2349" s="122"/>
      <c r="W2349" s="121"/>
      <c r="X2349" s="114"/>
      <c r="Y2349" s="114"/>
      <c r="Z2349" s="126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8"/>
      <c r="T2350" s="123"/>
      <c r="U2350" s="122"/>
      <c r="V2350" s="122"/>
      <c r="W2350" s="121"/>
      <c r="X2350" s="114"/>
      <c r="Y2350" s="114"/>
      <c r="Z2350" s="126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8"/>
      <c r="T2351" s="123"/>
      <c r="U2351" s="122"/>
      <c r="V2351" s="122"/>
      <c r="W2351" s="121"/>
      <c r="X2351" s="114"/>
      <c r="Y2351" s="114"/>
      <c r="Z2351" s="126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8"/>
      <c r="T2352" s="123"/>
      <c r="U2352" s="122"/>
      <c r="V2352" s="122"/>
      <c r="W2352" s="121"/>
      <c r="X2352" s="114"/>
      <c r="Y2352" s="114"/>
      <c r="Z2352" s="126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8"/>
      <c r="T2353" s="123"/>
      <c r="U2353" s="122"/>
      <c r="V2353" s="122"/>
      <c r="W2353" s="121"/>
      <c r="X2353" s="114"/>
      <c r="Y2353" s="114"/>
      <c r="Z2353" s="126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8"/>
      <c r="T2354" s="123"/>
      <c r="U2354" s="122"/>
      <c r="V2354" s="122"/>
      <c r="W2354" s="121"/>
      <c r="X2354" s="114"/>
      <c r="Y2354" s="114"/>
      <c r="Z2354" s="126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8"/>
      <c r="T2355" s="123"/>
      <c r="U2355" s="122"/>
      <c r="V2355" s="122"/>
      <c r="W2355" s="121"/>
      <c r="X2355" s="114"/>
      <c r="Y2355" s="114"/>
      <c r="Z2355" s="126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8"/>
      <c r="T2356" s="123"/>
      <c r="U2356" s="122"/>
      <c r="V2356" s="122"/>
      <c r="W2356" s="121"/>
      <c r="X2356" s="114"/>
      <c r="Y2356" s="114"/>
      <c r="Z2356" s="126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8"/>
      <c r="T2357" s="123"/>
      <c r="U2357" s="122"/>
      <c r="V2357" s="122"/>
      <c r="W2357" s="121"/>
      <c r="X2357" s="114"/>
      <c r="Y2357" s="114"/>
      <c r="Z2357" s="126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8"/>
      <c r="T2358" s="123"/>
      <c r="U2358" s="122"/>
      <c r="V2358" s="122"/>
      <c r="W2358" s="121"/>
      <c r="X2358" s="114"/>
      <c r="Y2358" s="114"/>
      <c r="Z2358" s="126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8"/>
      <c r="T2359" s="123"/>
      <c r="U2359" s="122"/>
      <c r="V2359" s="122"/>
      <c r="W2359" s="121"/>
      <c r="X2359" s="114"/>
      <c r="Y2359" s="114"/>
      <c r="Z2359" s="126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8"/>
      <c r="T2360" s="123"/>
      <c r="U2360" s="122"/>
      <c r="V2360" s="122"/>
      <c r="W2360" s="121"/>
      <c r="X2360" s="114"/>
      <c r="Y2360" s="114"/>
      <c r="Z2360" s="126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8"/>
      <c r="T2361" s="123"/>
      <c r="U2361" s="122"/>
      <c r="V2361" s="122"/>
      <c r="W2361" s="121"/>
      <c r="X2361" s="114"/>
      <c r="Y2361" s="114"/>
      <c r="Z2361" s="126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8"/>
      <c r="T2362" s="123"/>
      <c r="U2362" s="122"/>
      <c r="V2362" s="122"/>
      <c r="W2362" s="121"/>
      <c r="X2362" s="114"/>
      <c r="Y2362" s="114"/>
      <c r="Z2362" s="126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8"/>
      <c r="T2363" s="123"/>
      <c r="U2363" s="122"/>
      <c r="V2363" s="122"/>
      <c r="W2363" s="121"/>
      <c r="X2363" s="114"/>
      <c r="Y2363" s="114"/>
      <c r="Z2363" s="126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8"/>
      <c r="T2364" s="123"/>
      <c r="U2364" s="122"/>
      <c r="V2364" s="122"/>
      <c r="W2364" s="121"/>
      <c r="X2364" s="114"/>
      <c r="Y2364" s="114"/>
      <c r="Z2364" s="126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8"/>
      <c r="T2365" s="123"/>
      <c r="U2365" s="122"/>
      <c r="V2365" s="122"/>
      <c r="W2365" s="121"/>
      <c r="X2365" s="114"/>
      <c r="Y2365" s="114"/>
      <c r="Z2365" s="126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8"/>
      <c r="T2366" s="123"/>
      <c r="U2366" s="122"/>
      <c r="V2366" s="122"/>
      <c r="W2366" s="121"/>
      <c r="X2366" s="114"/>
      <c r="Y2366" s="114"/>
      <c r="Z2366" s="126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8"/>
      <c r="T2367" s="123"/>
      <c r="U2367" s="122"/>
      <c r="V2367" s="122"/>
      <c r="W2367" s="121"/>
      <c r="X2367" s="114"/>
      <c r="Y2367" s="114"/>
      <c r="Z2367" s="126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8"/>
      <c r="T2368" s="123"/>
      <c r="U2368" s="122"/>
      <c r="V2368" s="122"/>
      <c r="W2368" s="121"/>
      <c r="X2368" s="114"/>
      <c r="Y2368" s="114"/>
      <c r="Z2368" s="126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8"/>
      <c r="T2369" s="123"/>
      <c r="U2369" s="122"/>
      <c r="V2369" s="122"/>
      <c r="W2369" s="121"/>
      <c r="X2369" s="114"/>
      <c r="Y2369" s="114"/>
      <c r="Z2369" s="126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8"/>
      <c r="T2370" s="123"/>
      <c r="U2370" s="122"/>
      <c r="V2370" s="122"/>
      <c r="W2370" s="121"/>
      <c r="X2370" s="114"/>
      <c r="Y2370" s="114"/>
      <c r="Z2370" s="126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8"/>
      <c r="T2371" s="123"/>
      <c r="U2371" s="122"/>
      <c r="V2371" s="122"/>
      <c r="W2371" s="121"/>
      <c r="X2371" s="114"/>
      <c r="Y2371" s="114"/>
      <c r="Z2371" s="126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8"/>
      <c r="T2372" s="123"/>
      <c r="U2372" s="122"/>
      <c r="V2372" s="122"/>
      <c r="W2372" s="121"/>
      <c r="X2372" s="114"/>
      <c r="Y2372" s="114"/>
      <c r="Z2372" s="126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8"/>
      <c r="T2373" s="123"/>
      <c r="U2373" s="122"/>
      <c r="V2373" s="122"/>
      <c r="W2373" s="121"/>
      <c r="X2373" s="114"/>
      <c r="Y2373" s="114"/>
      <c r="Z2373" s="126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8"/>
      <c r="T2374" s="123"/>
      <c r="U2374" s="122"/>
      <c r="V2374" s="122"/>
      <c r="W2374" s="121"/>
      <c r="X2374" s="114"/>
      <c r="Y2374" s="114"/>
      <c r="Z2374" s="126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8"/>
      <c r="T2375" s="123"/>
      <c r="U2375" s="122"/>
      <c r="V2375" s="122"/>
      <c r="W2375" s="121"/>
      <c r="X2375" s="114"/>
      <c r="Y2375" s="114"/>
      <c r="Z2375" s="126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8"/>
      <c r="T2376" s="123"/>
      <c r="U2376" s="122"/>
      <c r="V2376" s="122"/>
      <c r="W2376" s="121"/>
      <c r="X2376" s="114"/>
      <c r="Y2376" s="114"/>
      <c r="Z2376" s="126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8"/>
      <c r="T2377" s="123"/>
      <c r="U2377" s="122"/>
      <c r="V2377" s="122"/>
      <c r="W2377" s="121"/>
      <c r="X2377" s="114"/>
      <c r="Y2377" s="114"/>
      <c r="Z2377" s="126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8"/>
      <c r="T2378" s="123"/>
      <c r="U2378" s="122"/>
      <c r="V2378" s="122"/>
      <c r="W2378" s="121"/>
      <c r="X2378" s="114"/>
      <c r="Y2378" s="114"/>
      <c r="Z2378" s="126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8"/>
      <c r="T2379" s="123"/>
      <c r="U2379" s="122"/>
      <c r="V2379" s="122"/>
      <c r="W2379" s="121"/>
      <c r="X2379" s="114"/>
      <c r="Y2379" s="114"/>
      <c r="Z2379" s="126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8"/>
      <c r="T2380" s="123"/>
      <c r="U2380" s="122"/>
      <c r="V2380" s="122"/>
      <c r="W2380" s="121"/>
      <c r="X2380" s="114"/>
      <c r="Y2380" s="114"/>
      <c r="Z2380" s="126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8"/>
      <c r="T2381" s="123"/>
      <c r="U2381" s="122"/>
      <c r="V2381" s="122"/>
      <c r="W2381" s="121"/>
      <c r="X2381" s="114"/>
      <c r="Y2381" s="114"/>
      <c r="Z2381" s="126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8"/>
      <c r="T2382" s="123"/>
      <c r="U2382" s="122"/>
      <c r="V2382" s="122"/>
      <c r="W2382" s="121"/>
      <c r="X2382" s="114"/>
      <c r="Y2382" s="114"/>
      <c r="Z2382" s="126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8"/>
      <c r="T2383" s="123"/>
      <c r="U2383" s="122"/>
      <c r="V2383" s="122"/>
      <c r="W2383" s="121"/>
      <c r="X2383" s="114"/>
      <c r="Y2383" s="114"/>
      <c r="Z2383" s="126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8"/>
      <c r="T2384" s="123"/>
      <c r="U2384" s="122"/>
      <c r="V2384" s="122"/>
      <c r="W2384" s="121"/>
      <c r="X2384" s="114"/>
      <c r="Y2384" s="114"/>
      <c r="Z2384" s="126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8"/>
      <c r="T2385" s="123"/>
      <c r="U2385" s="122"/>
      <c r="V2385" s="122"/>
      <c r="W2385" s="121"/>
      <c r="X2385" s="114"/>
      <c r="Y2385" s="114"/>
      <c r="Z2385" s="126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8"/>
      <c r="T2386" s="123"/>
      <c r="U2386" s="122"/>
      <c r="V2386" s="122"/>
      <c r="W2386" s="121"/>
      <c r="X2386" s="114"/>
      <c r="Y2386" s="114"/>
      <c r="Z2386" s="126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8"/>
      <c r="T2387" s="123"/>
      <c r="U2387" s="122"/>
      <c r="V2387" s="122"/>
      <c r="W2387" s="121"/>
      <c r="X2387" s="114"/>
      <c r="Y2387" s="114"/>
      <c r="Z2387" s="126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8"/>
      <c r="T2388" s="123"/>
      <c r="U2388" s="122"/>
      <c r="V2388" s="122"/>
      <c r="W2388" s="121"/>
      <c r="X2388" s="114"/>
      <c r="Y2388" s="114"/>
      <c r="Z2388" s="126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8"/>
      <c r="T2389" s="123"/>
      <c r="U2389" s="122"/>
      <c r="V2389" s="122"/>
      <c r="W2389" s="121"/>
      <c r="X2389" s="114"/>
      <c r="Y2389" s="114"/>
      <c r="Z2389" s="126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8"/>
      <c r="T2390" s="123"/>
      <c r="U2390" s="122"/>
      <c r="V2390" s="122"/>
      <c r="W2390" s="121"/>
      <c r="X2390" s="114"/>
      <c r="Y2390" s="114"/>
      <c r="Z2390" s="126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8"/>
      <c r="T2391" s="123"/>
      <c r="U2391" s="122"/>
      <c r="V2391" s="122"/>
      <c r="W2391" s="121"/>
      <c r="X2391" s="114"/>
      <c r="Y2391" s="114"/>
      <c r="Z2391" s="126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8"/>
      <c r="T2392" s="123"/>
      <c r="U2392" s="122"/>
      <c r="V2392" s="122"/>
      <c r="W2392" s="121"/>
      <c r="X2392" s="114"/>
      <c r="Y2392" s="114"/>
      <c r="Z2392" s="126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8"/>
      <c r="T2393" s="123"/>
      <c r="U2393" s="122"/>
      <c r="V2393" s="122"/>
      <c r="W2393" s="121"/>
      <c r="X2393" s="114"/>
      <c r="Y2393" s="114"/>
      <c r="Z2393" s="126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8"/>
      <c r="T2394" s="123"/>
      <c r="U2394" s="122"/>
      <c r="V2394" s="122"/>
      <c r="W2394" s="121"/>
      <c r="X2394" s="114"/>
      <c r="Y2394" s="114"/>
      <c r="Z2394" s="126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8"/>
      <c r="T2395" s="123"/>
      <c r="U2395" s="122"/>
      <c r="V2395" s="122"/>
      <c r="W2395" s="121"/>
      <c r="X2395" s="114"/>
      <c r="Y2395" s="114"/>
      <c r="Z2395" s="126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8"/>
      <c r="T2396" s="123"/>
      <c r="U2396" s="122"/>
      <c r="V2396" s="122"/>
      <c r="W2396" s="121"/>
      <c r="X2396" s="114"/>
      <c r="Y2396" s="114"/>
      <c r="Z2396" s="126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8"/>
      <c r="T2397" s="123"/>
      <c r="U2397" s="122"/>
      <c r="V2397" s="122"/>
      <c r="W2397" s="121"/>
      <c r="X2397" s="114"/>
      <c r="Y2397" s="114"/>
      <c r="Z2397" s="126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8"/>
      <c r="T2398" s="123"/>
      <c r="U2398" s="122"/>
      <c r="V2398" s="122"/>
      <c r="W2398" s="121"/>
      <c r="X2398" s="114"/>
      <c r="Y2398" s="114"/>
      <c r="Z2398" s="126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8"/>
      <c r="T2399" s="123"/>
      <c r="U2399" s="122"/>
      <c r="V2399" s="122"/>
      <c r="W2399" s="121"/>
      <c r="X2399" s="114"/>
      <c r="Y2399" s="114"/>
      <c r="Z2399" s="126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8"/>
      <c r="T2400" s="123"/>
      <c r="U2400" s="122"/>
      <c r="V2400" s="122"/>
      <c r="W2400" s="121"/>
      <c r="X2400" s="114"/>
      <c r="Y2400" s="114"/>
      <c r="Z2400" s="126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8"/>
      <c r="T2401" s="123"/>
      <c r="U2401" s="122"/>
      <c r="V2401" s="122"/>
      <c r="W2401" s="121"/>
      <c r="X2401" s="114"/>
      <c r="Y2401" s="114"/>
      <c r="Z2401" s="126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8"/>
      <c r="T2402" s="123"/>
      <c r="U2402" s="122"/>
      <c r="V2402" s="122"/>
      <c r="W2402" s="121"/>
      <c r="X2402" s="114"/>
      <c r="Y2402" s="114"/>
      <c r="Z2402" s="126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8"/>
      <c r="T2403" s="123"/>
      <c r="U2403" s="122"/>
      <c r="V2403" s="122"/>
      <c r="W2403" s="121"/>
      <c r="X2403" s="114"/>
      <c r="Y2403" s="114"/>
      <c r="Z2403" s="126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8"/>
      <c r="T2404" s="123"/>
      <c r="U2404" s="122"/>
      <c r="V2404" s="122"/>
      <c r="W2404" s="121"/>
      <c r="X2404" s="114"/>
      <c r="Y2404" s="114"/>
      <c r="Z2404" s="126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8"/>
      <c r="T2405" s="123"/>
      <c r="U2405" s="122"/>
      <c r="V2405" s="122"/>
      <c r="W2405" s="121"/>
      <c r="X2405" s="114"/>
      <c r="Y2405" s="114"/>
      <c r="Z2405" s="126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8"/>
      <c r="T2406" s="123"/>
      <c r="U2406" s="122"/>
      <c r="V2406" s="122"/>
      <c r="W2406" s="121"/>
      <c r="X2406" s="114"/>
      <c r="Y2406" s="114"/>
      <c r="Z2406" s="126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8"/>
      <c r="T2407" s="123"/>
      <c r="U2407" s="122"/>
      <c r="V2407" s="122"/>
      <c r="W2407" s="121"/>
      <c r="X2407" s="114"/>
      <c r="Y2407" s="114"/>
      <c r="Z2407" s="126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8"/>
      <c r="T2408" s="123"/>
      <c r="U2408" s="122"/>
      <c r="V2408" s="122"/>
      <c r="W2408" s="121"/>
      <c r="X2408" s="114"/>
      <c r="Y2408" s="114"/>
      <c r="Z2408" s="126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8"/>
      <c r="T2409" s="123"/>
      <c r="U2409" s="122"/>
      <c r="V2409" s="122"/>
      <c r="W2409" s="121"/>
      <c r="X2409" s="114"/>
      <c r="Y2409" s="114"/>
      <c r="Z2409" s="126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8"/>
      <c r="T2410" s="123"/>
      <c r="U2410" s="122"/>
      <c r="V2410" s="122"/>
      <c r="W2410" s="121"/>
      <c r="X2410" s="114"/>
      <c r="Y2410" s="114"/>
      <c r="Z2410" s="126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8"/>
      <c r="T2411" s="123"/>
      <c r="U2411" s="122"/>
      <c r="V2411" s="122"/>
      <c r="W2411" s="121"/>
      <c r="X2411" s="114"/>
      <c r="Y2411" s="114"/>
      <c r="Z2411" s="126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8"/>
      <c r="T2412" s="123"/>
      <c r="U2412" s="122"/>
      <c r="V2412" s="122"/>
      <c r="W2412" s="121"/>
      <c r="X2412" s="114"/>
      <c r="Y2412" s="114"/>
      <c r="Z2412" s="126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8"/>
      <c r="T2413" s="123"/>
      <c r="U2413" s="122"/>
      <c r="V2413" s="122"/>
      <c r="W2413" s="121"/>
      <c r="X2413" s="114"/>
      <c r="Y2413" s="114"/>
      <c r="Z2413" s="126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8"/>
      <c r="T2414" s="123"/>
      <c r="U2414" s="122"/>
      <c r="V2414" s="122"/>
      <c r="W2414" s="121"/>
      <c r="X2414" s="114"/>
      <c r="Y2414" s="114"/>
      <c r="Z2414" s="126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8"/>
      <c r="T2415" s="123"/>
      <c r="U2415" s="122"/>
      <c r="V2415" s="122"/>
      <c r="W2415" s="121"/>
      <c r="X2415" s="114"/>
      <c r="Y2415" s="114"/>
      <c r="Z2415" s="126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8"/>
      <c r="T2416" s="123"/>
      <c r="U2416" s="122"/>
      <c r="V2416" s="122"/>
      <c r="W2416" s="121"/>
      <c r="X2416" s="114"/>
      <c r="Y2416" s="114"/>
      <c r="Z2416" s="126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8"/>
      <c r="T2417" s="123"/>
      <c r="U2417" s="122"/>
      <c r="V2417" s="122"/>
      <c r="W2417" s="121"/>
      <c r="X2417" s="114"/>
      <c r="Y2417" s="114"/>
      <c r="Z2417" s="126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8"/>
      <c r="T2418" s="123"/>
      <c r="U2418" s="122"/>
      <c r="V2418" s="122"/>
      <c r="W2418" s="121"/>
      <c r="X2418" s="114"/>
      <c r="Y2418" s="114"/>
      <c r="Z2418" s="126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8"/>
      <c r="T2419" s="123"/>
      <c r="U2419" s="122"/>
      <c r="V2419" s="122"/>
      <c r="W2419" s="121"/>
      <c r="X2419" s="114"/>
      <c r="Y2419" s="114"/>
      <c r="Z2419" s="126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8"/>
      <c r="T2420" s="123"/>
      <c r="U2420" s="122"/>
      <c r="V2420" s="122"/>
      <c r="W2420" s="121"/>
      <c r="X2420" s="114"/>
      <c r="Y2420" s="114"/>
      <c r="Z2420" s="126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8"/>
      <c r="T2421" s="123"/>
      <c r="U2421" s="122"/>
      <c r="V2421" s="122"/>
      <c r="W2421" s="121"/>
      <c r="X2421" s="114"/>
      <c r="Y2421" s="114"/>
      <c r="Z2421" s="126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8"/>
      <c r="T2422" s="123"/>
      <c r="U2422" s="122"/>
      <c r="V2422" s="122"/>
      <c r="W2422" s="121"/>
      <c r="X2422" s="114"/>
      <c r="Y2422" s="114"/>
      <c r="Z2422" s="126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8"/>
      <c r="T2423" s="123"/>
      <c r="U2423" s="122"/>
      <c r="V2423" s="122"/>
      <c r="W2423" s="121"/>
      <c r="X2423" s="114"/>
      <c r="Y2423" s="114"/>
      <c r="Z2423" s="126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8"/>
      <c r="T2424" s="123"/>
      <c r="U2424" s="122"/>
      <c r="V2424" s="122"/>
      <c r="W2424" s="121"/>
      <c r="X2424" s="114"/>
      <c r="Y2424" s="114"/>
      <c r="Z2424" s="126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8"/>
      <c r="T2425" s="123"/>
      <c r="U2425" s="122"/>
      <c r="V2425" s="122"/>
      <c r="W2425" s="121"/>
      <c r="X2425" s="114"/>
      <c r="Y2425" s="114"/>
      <c r="Z2425" s="126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8"/>
      <c r="T2426" s="123"/>
      <c r="U2426" s="122"/>
      <c r="V2426" s="122"/>
      <c r="W2426" s="121"/>
      <c r="X2426" s="114"/>
      <c r="Y2426" s="114"/>
      <c r="Z2426" s="126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8"/>
      <c r="T2427" s="123"/>
      <c r="U2427" s="122"/>
      <c r="V2427" s="122"/>
      <c r="W2427" s="121"/>
      <c r="X2427" s="114"/>
      <c r="Y2427" s="114"/>
      <c r="Z2427" s="126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8"/>
      <c r="T2428" s="123"/>
      <c r="U2428" s="122"/>
      <c r="V2428" s="122"/>
      <c r="W2428" s="121"/>
      <c r="X2428" s="114"/>
      <c r="Y2428" s="114"/>
      <c r="Z2428" s="126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8"/>
      <c r="T2429" s="123"/>
      <c r="U2429" s="122"/>
      <c r="V2429" s="122"/>
      <c r="W2429" s="121"/>
      <c r="X2429" s="114"/>
      <c r="Y2429" s="114"/>
      <c r="Z2429" s="126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8"/>
      <c r="T2430" s="123"/>
      <c r="U2430" s="122"/>
      <c r="V2430" s="122"/>
      <c r="W2430" s="121"/>
      <c r="X2430" s="114"/>
      <c r="Y2430" s="114"/>
      <c r="Z2430" s="126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8"/>
      <c r="T2431" s="123"/>
      <c r="U2431" s="122"/>
      <c r="V2431" s="122"/>
      <c r="W2431" s="121"/>
      <c r="X2431" s="114"/>
      <c r="Y2431" s="114"/>
      <c r="Z2431" s="126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8"/>
      <c r="T2432" s="123"/>
      <c r="U2432" s="122"/>
      <c r="V2432" s="122"/>
      <c r="W2432" s="121"/>
      <c r="X2432" s="114"/>
      <c r="Y2432" s="114"/>
      <c r="Z2432" s="126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8"/>
      <c r="T2433" s="123"/>
      <c r="U2433" s="122"/>
      <c r="V2433" s="122"/>
      <c r="W2433" s="121"/>
      <c r="X2433" s="114"/>
      <c r="Y2433" s="114"/>
      <c r="Z2433" s="126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8"/>
      <c r="T2434" s="123"/>
      <c r="U2434" s="122"/>
      <c r="V2434" s="122"/>
      <c r="W2434" s="121"/>
      <c r="X2434" s="114"/>
      <c r="Y2434" s="114"/>
      <c r="Z2434" s="126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8"/>
      <c r="T2435" s="123"/>
      <c r="U2435" s="122"/>
      <c r="V2435" s="122"/>
      <c r="W2435" s="121"/>
      <c r="X2435" s="114"/>
      <c r="Y2435" s="114"/>
      <c r="Z2435" s="126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8"/>
      <c r="T2436" s="123"/>
      <c r="U2436" s="122"/>
      <c r="V2436" s="122"/>
      <c r="W2436" s="121"/>
      <c r="X2436" s="114"/>
      <c r="Y2436" s="114"/>
      <c r="Z2436" s="126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8"/>
      <c r="T2437" s="123"/>
      <c r="U2437" s="122"/>
      <c r="V2437" s="122"/>
      <c r="W2437" s="121"/>
      <c r="X2437" s="114"/>
      <c r="Y2437" s="114"/>
      <c r="Z2437" s="126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8"/>
      <c r="T2438" s="123"/>
      <c r="U2438" s="122"/>
      <c r="V2438" s="122"/>
      <c r="W2438" s="121"/>
      <c r="X2438" s="114"/>
      <c r="Y2438" s="114"/>
      <c r="Z2438" s="126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8"/>
      <c r="T2439" s="123"/>
      <c r="U2439" s="122"/>
      <c r="V2439" s="122"/>
      <c r="W2439" s="121"/>
      <c r="X2439" s="114"/>
      <c r="Y2439" s="114"/>
      <c r="Z2439" s="126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8"/>
      <c r="T2440" s="123"/>
      <c r="U2440" s="122"/>
      <c r="V2440" s="122"/>
      <c r="W2440" s="121"/>
      <c r="X2440" s="114"/>
      <c r="Y2440" s="114"/>
      <c r="Z2440" s="126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8"/>
      <c r="T2441" s="123"/>
      <c r="U2441" s="122"/>
      <c r="V2441" s="122"/>
      <c r="W2441" s="121"/>
      <c r="X2441" s="114"/>
      <c r="Y2441" s="114"/>
      <c r="Z2441" s="126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8"/>
      <c r="T2442" s="123"/>
      <c r="U2442" s="122"/>
      <c r="V2442" s="122"/>
      <c r="W2442" s="121"/>
      <c r="X2442" s="114"/>
      <c r="Y2442" s="114"/>
      <c r="Z2442" s="126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8"/>
      <c r="T2443" s="123"/>
      <c r="U2443" s="122"/>
      <c r="V2443" s="122"/>
      <c r="W2443" s="121"/>
      <c r="X2443" s="114"/>
      <c r="Y2443" s="114"/>
      <c r="Z2443" s="126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8"/>
      <c r="T2444" s="123"/>
      <c r="U2444" s="122"/>
      <c r="V2444" s="122"/>
      <c r="W2444" s="121"/>
      <c r="X2444" s="114"/>
      <c r="Y2444" s="114"/>
      <c r="Z2444" s="126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8"/>
      <c r="T2445" s="123"/>
      <c r="U2445" s="122"/>
      <c r="V2445" s="122"/>
      <c r="W2445" s="121"/>
      <c r="X2445" s="114"/>
      <c r="Y2445" s="114"/>
      <c r="Z2445" s="126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8"/>
      <c r="T2446" s="123"/>
      <c r="U2446" s="122"/>
      <c r="V2446" s="122"/>
      <c r="W2446" s="121"/>
      <c r="X2446" s="114"/>
      <c r="Y2446" s="114"/>
      <c r="Z2446" s="126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8"/>
      <c r="T2447" s="123"/>
      <c r="U2447" s="122"/>
      <c r="V2447" s="122"/>
      <c r="W2447" s="121"/>
      <c r="X2447" s="114"/>
      <c r="Y2447" s="114"/>
      <c r="Z2447" s="126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8"/>
      <c r="T2448" s="123"/>
      <c r="U2448" s="122"/>
      <c r="V2448" s="122"/>
      <c r="W2448" s="121"/>
      <c r="X2448" s="114"/>
      <c r="Y2448" s="114"/>
      <c r="Z2448" s="126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8"/>
      <c r="T2449" s="123"/>
      <c r="U2449" s="122"/>
      <c r="V2449" s="122"/>
      <c r="W2449" s="121"/>
      <c r="X2449" s="114"/>
      <c r="Y2449" s="114"/>
      <c r="Z2449" s="126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8"/>
      <c r="T2450" s="123"/>
      <c r="U2450" s="122"/>
      <c r="V2450" s="122"/>
      <c r="W2450" s="121"/>
      <c r="X2450" s="114"/>
      <c r="Y2450" s="114"/>
      <c r="Z2450" s="126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8"/>
      <c r="T2451" s="123"/>
      <c r="U2451" s="122"/>
      <c r="V2451" s="122"/>
      <c r="W2451" s="121"/>
      <c r="X2451" s="114"/>
      <c r="Y2451" s="114"/>
      <c r="Z2451" s="126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8"/>
      <c r="T2452" s="123"/>
      <c r="U2452" s="122"/>
      <c r="V2452" s="122"/>
      <c r="W2452" s="121"/>
      <c r="X2452" s="114"/>
      <c r="Y2452" s="114"/>
      <c r="Z2452" s="126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8"/>
      <c r="T2453" s="123"/>
      <c r="U2453" s="122"/>
      <c r="V2453" s="122"/>
      <c r="W2453" s="121"/>
      <c r="X2453" s="114"/>
      <c r="Y2453" s="114"/>
      <c r="Z2453" s="126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8"/>
      <c r="T2454" s="123"/>
      <c r="U2454" s="122"/>
      <c r="V2454" s="122"/>
      <c r="W2454" s="121"/>
      <c r="X2454" s="114"/>
      <c r="Y2454" s="114"/>
      <c r="Z2454" s="126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8"/>
      <c r="T2455" s="123"/>
      <c r="U2455" s="122"/>
      <c r="V2455" s="122"/>
      <c r="W2455" s="121"/>
      <c r="X2455" s="114"/>
      <c r="Y2455" s="114"/>
      <c r="Z2455" s="126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8"/>
      <c r="T2456" s="123"/>
      <c r="U2456" s="122"/>
      <c r="V2456" s="122"/>
      <c r="W2456" s="121"/>
      <c r="X2456" s="114"/>
      <c r="Y2456" s="114"/>
      <c r="Z2456" s="126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8"/>
      <c r="T2457" s="123"/>
      <c r="U2457" s="122"/>
      <c r="V2457" s="122"/>
      <c r="W2457" s="121"/>
      <c r="X2457" s="114"/>
      <c r="Y2457" s="114"/>
      <c r="Z2457" s="126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8"/>
      <c r="T2458" s="123"/>
      <c r="U2458" s="122"/>
      <c r="V2458" s="122"/>
      <c r="W2458" s="121"/>
      <c r="X2458" s="114"/>
      <c r="Y2458" s="114"/>
      <c r="Z2458" s="126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8"/>
      <c r="T2459" s="123"/>
      <c r="U2459" s="122"/>
      <c r="V2459" s="122"/>
      <c r="W2459" s="121"/>
      <c r="X2459" s="114"/>
      <c r="Y2459" s="114"/>
      <c r="Z2459" s="126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8"/>
      <c r="T2460" s="123"/>
      <c r="U2460" s="122"/>
      <c r="V2460" s="122"/>
      <c r="W2460" s="121"/>
      <c r="X2460" s="114"/>
      <c r="Y2460" s="114"/>
      <c r="Z2460" s="126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8"/>
      <c r="T2461" s="123"/>
      <c r="U2461" s="122"/>
      <c r="V2461" s="122"/>
      <c r="W2461" s="121"/>
      <c r="X2461" s="114"/>
      <c r="Y2461" s="114"/>
      <c r="Z2461" s="126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8"/>
      <c r="T2462" s="123"/>
      <c r="U2462" s="122"/>
      <c r="V2462" s="122"/>
      <c r="W2462" s="121"/>
      <c r="X2462" s="114"/>
      <c r="Y2462" s="114"/>
      <c r="Z2462" s="126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8"/>
      <c r="T2463" s="123"/>
      <c r="U2463" s="122"/>
      <c r="V2463" s="122"/>
      <c r="W2463" s="121"/>
      <c r="X2463" s="114"/>
      <c r="Y2463" s="114"/>
      <c r="Z2463" s="126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8"/>
      <c r="T2464" s="123"/>
      <c r="U2464" s="122"/>
      <c r="V2464" s="122"/>
      <c r="W2464" s="121"/>
      <c r="X2464" s="114"/>
      <c r="Y2464" s="114"/>
      <c r="Z2464" s="126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8"/>
      <c r="T2465" s="123"/>
      <c r="U2465" s="122"/>
      <c r="V2465" s="122"/>
      <c r="W2465" s="121"/>
      <c r="X2465" s="114"/>
      <c r="Y2465" s="114"/>
      <c r="Z2465" s="126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8"/>
      <c r="T2466" s="123"/>
      <c r="U2466" s="122"/>
      <c r="V2466" s="122"/>
      <c r="W2466" s="121"/>
      <c r="X2466" s="114"/>
      <c r="Y2466" s="114"/>
      <c r="Z2466" s="126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8"/>
      <c r="T2467" s="123"/>
      <c r="U2467" s="122"/>
      <c r="V2467" s="122"/>
      <c r="W2467" s="121"/>
      <c r="X2467" s="114"/>
      <c r="Y2467" s="114"/>
      <c r="Z2467" s="126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8"/>
      <c r="T2468" s="123"/>
      <c r="U2468" s="122"/>
      <c r="V2468" s="122"/>
      <c r="W2468" s="121"/>
      <c r="X2468" s="114"/>
      <c r="Y2468" s="114"/>
      <c r="Z2468" s="126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8"/>
      <c r="T2469" s="123"/>
      <c r="U2469" s="122"/>
      <c r="V2469" s="122"/>
      <c r="W2469" s="121"/>
      <c r="X2469" s="114"/>
      <c r="Y2469" s="114"/>
      <c r="Z2469" s="126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8"/>
      <c r="T2470" s="123"/>
      <c r="U2470" s="122"/>
      <c r="V2470" s="122"/>
      <c r="W2470" s="121"/>
      <c r="X2470" s="114"/>
      <c r="Y2470" s="114"/>
      <c r="Z2470" s="126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8"/>
      <c r="T2471" s="123"/>
      <c r="U2471" s="122"/>
      <c r="V2471" s="122"/>
      <c r="W2471" s="121"/>
      <c r="X2471" s="114"/>
      <c r="Y2471" s="114"/>
      <c r="Z2471" s="126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8"/>
      <c r="T2472" s="123"/>
      <c r="U2472" s="122"/>
      <c r="V2472" s="122"/>
      <c r="W2472" s="121"/>
      <c r="X2472" s="114"/>
      <c r="Y2472" s="114"/>
      <c r="Z2472" s="126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8"/>
      <c r="T2473" s="123"/>
      <c r="U2473" s="122"/>
      <c r="V2473" s="122"/>
      <c r="W2473" s="121"/>
      <c r="X2473" s="114"/>
      <c r="Y2473" s="114"/>
      <c r="Z2473" s="126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8"/>
      <c r="T2474" s="123"/>
      <c r="U2474" s="122"/>
      <c r="V2474" s="122"/>
      <c r="W2474" s="121"/>
      <c r="X2474" s="114"/>
      <c r="Y2474" s="114"/>
      <c r="Z2474" s="126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8"/>
      <c r="T2475" s="123"/>
      <c r="U2475" s="122"/>
      <c r="V2475" s="122"/>
      <c r="W2475" s="121"/>
      <c r="X2475" s="114"/>
      <c r="Y2475" s="114"/>
      <c r="Z2475" s="126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8"/>
      <c r="T2476" s="123"/>
      <c r="U2476" s="122"/>
      <c r="V2476" s="122"/>
      <c r="W2476" s="121"/>
      <c r="X2476" s="114"/>
      <c r="Y2476" s="114"/>
      <c r="Z2476" s="126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8"/>
      <c r="T2477" s="123"/>
      <c r="U2477" s="122"/>
      <c r="V2477" s="122"/>
      <c r="W2477" s="121"/>
      <c r="X2477" s="114"/>
      <c r="Y2477" s="114"/>
      <c r="Z2477" s="126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8"/>
      <c r="T2478" s="123"/>
      <c r="U2478" s="122"/>
      <c r="V2478" s="122"/>
      <c r="W2478" s="121"/>
      <c r="X2478" s="114"/>
      <c r="Y2478" s="114"/>
      <c r="Z2478" s="126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8"/>
      <c r="T2479" s="123"/>
      <c r="U2479" s="122"/>
      <c r="V2479" s="122"/>
      <c r="W2479" s="121"/>
      <c r="X2479" s="114"/>
      <c r="Y2479" s="114"/>
      <c r="Z2479" s="126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8"/>
      <c r="T2480" s="123"/>
      <c r="U2480" s="122"/>
      <c r="V2480" s="122"/>
      <c r="W2480" s="121"/>
      <c r="X2480" s="114"/>
      <c r="Y2480" s="114"/>
      <c r="Z2480" s="126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8"/>
      <c r="T2481" s="123"/>
      <c r="U2481" s="122"/>
      <c r="V2481" s="122"/>
      <c r="W2481" s="121"/>
      <c r="X2481" s="114"/>
      <c r="Y2481" s="114"/>
      <c r="Z2481" s="126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8"/>
      <c r="T2482" s="123"/>
      <c r="U2482" s="122"/>
      <c r="V2482" s="122"/>
      <c r="W2482" s="121"/>
      <c r="X2482" s="114"/>
      <c r="Y2482" s="114"/>
      <c r="Z2482" s="126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8"/>
      <c r="T2483" s="123"/>
      <c r="U2483" s="122"/>
      <c r="V2483" s="122"/>
      <c r="W2483" s="121"/>
      <c r="X2483" s="114"/>
      <c r="Y2483" s="114"/>
      <c r="Z2483" s="126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8"/>
      <c r="T2484" s="123"/>
      <c r="U2484" s="122"/>
      <c r="V2484" s="122"/>
      <c r="W2484" s="121"/>
      <c r="X2484" s="114"/>
      <c r="Y2484" s="114"/>
      <c r="Z2484" s="126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8"/>
      <c r="T2485" s="123"/>
      <c r="U2485" s="122"/>
      <c r="V2485" s="122"/>
      <c r="W2485" s="121"/>
      <c r="X2485" s="114"/>
      <c r="Y2485" s="114"/>
      <c r="Z2485" s="126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8"/>
      <c r="T2486" s="123"/>
      <c r="U2486" s="122"/>
      <c r="V2486" s="122"/>
      <c r="W2486" s="121"/>
      <c r="X2486" s="114"/>
      <c r="Y2486" s="114"/>
      <c r="Z2486" s="126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8"/>
      <c r="T2487" s="123"/>
      <c r="U2487" s="122"/>
      <c r="V2487" s="122"/>
      <c r="W2487" s="121"/>
      <c r="X2487" s="114"/>
      <c r="Y2487" s="114"/>
      <c r="Z2487" s="126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8"/>
      <c r="T2488" s="123"/>
      <c r="U2488" s="122"/>
      <c r="V2488" s="122"/>
      <c r="W2488" s="121"/>
      <c r="X2488" s="114"/>
      <c r="Y2488" s="114"/>
      <c r="Z2488" s="126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8"/>
      <c r="T2489" s="123"/>
      <c r="U2489" s="122"/>
      <c r="V2489" s="122"/>
      <c r="W2489" s="121"/>
      <c r="X2489" s="114"/>
      <c r="Y2489" s="114"/>
      <c r="Z2489" s="126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8"/>
      <c r="T2490" s="123"/>
      <c r="U2490" s="122"/>
      <c r="V2490" s="122"/>
      <c r="W2490" s="121"/>
      <c r="X2490" s="114"/>
      <c r="Y2490" s="114"/>
      <c r="Z2490" s="126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8"/>
      <c r="T2491" s="123"/>
      <c r="U2491" s="122"/>
      <c r="V2491" s="122"/>
      <c r="W2491" s="121"/>
      <c r="X2491" s="114"/>
      <c r="Y2491" s="114"/>
      <c r="Z2491" s="126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8"/>
      <c r="T2492" s="123"/>
      <c r="U2492" s="122"/>
      <c r="V2492" s="122"/>
      <c r="W2492" s="121"/>
      <c r="X2492" s="114"/>
      <c r="Y2492" s="114"/>
      <c r="Z2492" s="126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8"/>
      <c r="T2493" s="123"/>
      <c r="U2493" s="122"/>
      <c r="V2493" s="122"/>
      <c r="W2493" s="121"/>
      <c r="X2493" s="114"/>
      <c r="Y2493" s="114"/>
      <c r="Z2493" s="126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8"/>
      <c r="T2494" s="123"/>
      <c r="U2494" s="122"/>
      <c r="V2494" s="122"/>
      <c r="W2494" s="121"/>
      <c r="X2494" s="114"/>
      <c r="Y2494" s="114"/>
      <c r="Z2494" s="126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8"/>
      <c r="T2495" s="123"/>
      <c r="U2495" s="122"/>
      <c r="V2495" s="122"/>
      <c r="W2495" s="121"/>
      <c r="X2495" s="114"/>
      <c r="Y2495" s="114"/>
      <c r="Z2495" s="126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8"/>
      <c r="T2496" s="123"/>
      <c r="U2496" s="122"/>
      <c r="V2496" s="122"/>
      <c r="W2496" s="121"/>
      <c r="X2496" s="114"/>
      <c r="Y2496" s="114"/>
      <c r="Z2496" s="126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8"/>
      <c r="T2497" s="123"/>
      <c r="U2497" s="122"/>
      <c r="V2497" s="122"/>
      <c r="W2497" s="121"/>
      <c r="X2497" s="114"/>
      <c r="Y2497" s="114"/>
      <c r="Z2497" s="126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8"/>
      <c r="T2498" s="123"/>
      <c r="U2498" s="122"/>
      <c r="V2498" s="122"/>
      <c r="W2498" s="121"/>
      <c r="X2498" s="114"/>
      <c r="Y2498" s="114"/>
      <c r="Z2498" s="126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8"/>
      <c r="T2499" s="123"/>
      <c r="U2499" s="122"/>
      <c r="V2499" s="122"/>
      <c r="W2499" s="121"/>
      <c r="X2499" s="114"/>
      <c r="Y2499" s="114"/>
      <c r="Z2499" s="126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8"/>
      <c r="T2500" s="123"/>
      <c r="U2500" s="122"/>
      <c r="V2500" s="122"/>
      <c r="W2500" s="121"/>
      <c r="X2500" s="114"/>
      <c r="Y2500" s="114"/>
      <c r="Z2500" s="126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8"/>
      <c r="T2501" s="123"/>
      <c r="U2501" s="122"/>
      <c r="V2501" s="122"/>
      <c r="W2501" s="121"/>
      <c r="X2501" s="114"/>
      <c r="Y2501" s="114"/>
      <c r="Z2501" s="126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8"/>
      <c r="T2502" s="123"/>
      <c r="U2502" s="122"/>
      <c r="V2502" s="122"/>
      <c r="W2502" s="121"/>
      <c r="X2502" s="114"/>
      <c r="Y2502" s="114"/>
      <c r="Z2502" s="126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8"/>
      <c r="T2503" s="123"/>
      <c r="U2503" s="122"/>
      <c r="V2503" s="122"/>
      <c r="W2503" s="121"/>
      <c r="X2503" s="114"/>
      <c r="Y2503" s="114"/>
      <c r="Z2503" s="126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8"/>
      <c r="T2504" s="123"/>
      <c r="U2504" s="122"/>
      <c r="V2504" s="122"/>
      <c r="W2504" s="121"/>
      <c r="X2504" s="114"/>
      <c r="Y2504" s="114"/>
      <c r="Z2504" s="126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8"/>
      <c r="T2505" s="123"/>
      <c r="U2505" s="122"/>
      <c r="V2505" s="122"/>
      <c r="W2505" s="121"/>
      <c r="X2505" s="114"/>
      <c r="Y2505" s="114"/>
      <c r="Z2505" s="126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8"/>
      <c r="T2506" s="123"/>
      <c r="U2506" s="122"/>
      <c r="V2506" s="122"/>
      <c r="W2506" s="121"/>
      <c r="X2506" s="114"/>
      <c r="Y2506" s="114"/>
      <c r="Z2506" s="126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8"/>
      <c r="T2507" s="123"/>
      <c r="U2507" s="122"/>
      <c r="V2507" s="122"/>
      <c r="W2507" s="121"/>
      <c r="X2507" s="114"/>
      <c r="Y2507" s="114"/>
      <c r="Z2507" s="126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8"/>
      <c r="T2508" s="123"/>
      <c r="U2508" s="122"/>
      <c r="V2508" s="122"/>
      <c r="W2508" s="121"/>
      <c r="X2508" s="114"/>
      <c r="Y2508" s="114"/>
      <c r="Z2508" s="126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8"/>
      <c r="T2509" s="123"/>
      <c r="U2509" s="122"/>
      <c r="V2509" s="122"/>
      <c r="W2509" s="121"/>
      <c r="X2509" s="114"/>
      <c r="Y2509" s="114"/>
      <c r="Z2509" s="126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8"/>
      <c r="T2510" s="123"/>
      <c r="U2510" s="122"/>
      <c r="V2510" s="122"/>
      <c r="W2510" s="121"/>
      <c r="X2510" s="114"/>
      <c r="Y2510" s="114"/>
      <c r="Z2510" s="126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8"/>
      <c r="T2511" s="123"/>
      <c r="U2511" s="122"/>
      <c r="V2511" s="122"/>
      <c r="W2511" s="121"/>
      <c r="X2511" s="114"/>
      <c r="Y2511" s="114"/>
      <c r="Z2511" s="126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8"/>
      <c r="T2512" s="123"/>
      <c r="U2512" s="122"/>
      <c r="V2512" s="122"/>
      <c r="W2512" s="121"/>
      <c r="X2512" s="114"/>
      <c r="Y2512" s="114"/>
      <c r="Z2512" s="126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8"/>
      <c r="T2513" s="123"/>
      <c r="U2513" s="122"/>
      <c r="V2513" s="122"/>
      <c r="W2513" s="121"/>
      <c r="X2513" s="114"/>
      <c r="Y2513" s="114"/>
      <c r="Z2513" s="126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8"/>
      <c r="T2514" s="123"/>
      <c r="U2514" s="122"/>
      <c r="V2514" s="122"/>
      <c r="W2514" s="121"/>
      <c r="X2514" s="114"/>
      <c r="Y2514" s="114"/>
      <c r="Z2514" s="126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8"/>
      <c r="T2515" s="123"/>
      <c r="U2515" s="122"/>
      <c r="V2515" s="122"/>
      <c r="W2515" s="121"/>
      <c r="X2515" s="114"/>
      <c r="Y2515" s="114"/>
      <c r="Z2515" s="126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8"/>
      <c r="T2516" s="123"/>
      <c r="U2516" s="122"/>
      <c r="V2516" s="122"/>
      <c r="W2516" s="121"/>
      <c r="X2516" s="114"/>
      <c r="Y2516" s="114"/>
      <c r="Z2516" s="126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8"/>
      <c r="T2517" s="123"/>
      <c r="U2517" s="122"/>
      <c r="V2517" s="122"/>
      <c r="W2517" s="121"/>
      <c r="X2517" s="114"/>
      <c r="Y2517" s="114"/>
      <c r="Z2517" s="126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8"/>
      <c r="T2518" s="123"/>
      <c r="U2518" s="122"/>
      <c r="V2518" s="122"/>
      <c r="W2518" s="121"/>
      <c r="X2518" s="114"/>
      <c r="Y2518" s="114"/>
      <c r="Z2518" s="126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8"/>
      <c r="T2519" s="123"/>
      <c r="U2519" s="122"/>
      <c r="V2519" s="122"/>
      <c r="W2519" s="121"/>
      <c r="X2519" s="114"/>
      <c r="Y2519" s="114"/>
      <c r="Z2519" s="126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8"/>
      <c r="T2520" s="123"/>
      <c r="U2520" s="122"/>
      <c r="V2520" s="122"/>
      <c r="W2520" s="121"/>
      <c r="X2520" s="114"/>
      <c r="Y2520" s="114"/>
      <c r="Z2520" s="126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8"/>
      <c r="T2521" s="123"/>
      <c r="U2521" s="122"/>
      <c r="V2521" s="122"/>
      <c r="W2521" s="121"/>
      <c r="X2521" s="114"/>
      <c r="Y2521" s="114"/>
      <c r="Z2521" s="126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8"/>
      <c r="T2522" s="123"/>
      <c r="U2522" s="122"/>
      <c r="V2522" s="122"/>
      <c r="W2522" s="121"/>
      <c r="X2522" s="114"/>
      <c r="Y2522" s="114"/>
      <c r="Z2522" s="126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8"/>
      <c r="T2523" s="123"/>
      <c r="U2523" s="122"/>
      <c r="V2523" s="122"/>
      <c r="W2523" s="121"/>
      <c r="X2523" s="114"/>
      <c r="Y2523" s="114"/>
      <c r="Z2523" s="126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8"/>
      <c r="T2524" s="123"/>
      <c r="U2524" s="122"/>
      <c r="V2524" s="122"/>
      <c r="W2524" s="121"/>
      <c r="X2524" s="114"/>
      <c r="Y2524" s="114"/>
      <c r="Z2524" s="126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8"/>
      <c r="T2525" s="123"/>
      <c r="U2525" s="122"/>
      <c r="V2525" s="122"/>
      <c r="W2525" s="121"/>
      <c r="X2525" s="114"/>
      <c r="Y2525" s="114"/>
      <c r="Z2525" s="126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8"/>
      <c r="T2526" s="123"/>
      <c r="U2526" s="122"/>
      <c r="V2526" s="122"/>
      <c r="W2526" s="121"/>
      <c r="X2526" s="114"/>
      <c r="Y2526" s="114"/>
      <c r="Z2526" s="126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8"/>
      <c r="T2527" s="123"/>
      <c r="U2527" s="122"/>
      <c r="V2527" s="122"/>
      <c r="W2527" s="121"/>
      <c r="X2527" s="114"/>
      <c r="Y2527" s="114"/>
      <c r="Z2527" s="126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8"/>
      <c r="T2528" s="123"/>
      <c r="U2528" s="122"/>
      <c r="V2528" s="122"/>
      <c r="W2528" s="121"/>
      <c r="X2528" s="114"/>
      <c r="Y2528" s="114"/>
      <c r="Z2528" s="126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8"/>
      <c r="T2529" s="123"/>
      <c r="U2529" s="122"/>
      <c r="V2529" s="122"/>
      <c r="W2529" s="121"/>
      <c r="X2529" s="114"/>
      <c r="Y2529" s="114"/>
      <c r="Z2529" s="126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8"/>
      <c r="T2530" s="123"/>
      <c r="U2530" s="122"/>
      <c r="V2530" s="122"/>
      <c r="W2530" s="121"/>
      <c r="X2530" s="114"/>
      <c r="Y2530" s="114"/>
      <c r="Z2530" s="126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8"/>
      <c r="T2531" s="123"/>
      <c r="U2531" s="122"/>
      <c r="V2531" s="122"/>
      <c r="W2531" s="121"/>
      <c r="X2531" s="114"/>
      <c r="Y2531" s="114"/>
      <c r="Z2531" s="126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8"/>
      <c r="T2532" s="123"/>
      <c r="U2532" s="122"/>
      <c r="V2532" s="122"/>
      <c r="W2532" s="121"/>
      <c r="X2532" s="114"/>
      <c r="Y2532" s="114"/>
      <c r="Z2532" s="126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8"/>
      <c r="T2533" s="123"/>
      <c r="U2533" s="122"/>
      <c r="V2533" s="122"/>
      <c r="W2533" s="121"/>
      <c r="X2533" s="114"/>
      <c r="Y2533" s="114"/>
      <c r="Z2533" s="126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8"/>
      <c r="T2534" s="123"/>
      <c r="U2534" s="122"/>
      <c r="V2534" s="122"/>
      <c r="W2534" s="121"/>
      <c r="X2534" s="114"/>
      <c r="Y2534" s="114"/>
      <c r="Z2534" s="126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8"/>
      <c r="T2535" s="123"/>
      <c r="U2535" s="122"/>
      <c r="V2535" s="122"/>
      <c r="W2535" s="121"/>
      <c r="X2535" s="114"/>
      <c r="Y2535" s="114"/>
      <c r="Z2535" s="126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8"/>
      <c r="T2536" s="123"/>
      <c r="U2536" s="122"/>
      <c r="V2536" s="122"/>
      <c r="W2536" s="121"/>
      <c r="X2536" s="114"/>
      <c r="Y2536" s="114"/>
      <c r="Z2536" s="126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8"/>
      <c r="T2537" s="123"/>
      <c r="U2537" s="122"/>
      <c r="V2537" s="122"/>
      <c r="W2537" s="121"/>
      <c r="X2537" s="114"/>
      <c r="Y2537" s="114"/>
      <c r="Z2537" s="126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8"/>
      <c r="T2538" s="123"/>
      <c r="U2538" s="122"/>
      <c r="V2538" s="122"/>
      <c r="W2538" s="121"/>
      <c r="X2538" s="114"/>
      <c r="Y2538" s="114"/>
      <c r="Z2538" s="126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8"/>
      <c r="T2539" s="123"/>
      <c r="U2539" s="122"/>
      <c r="V2539" s="122"/>
      <c r="W2539" s="121"/>
      <c r="X2539" s="114"/>
      <c r="Y2539" s="114"/>
      <c r="Z2539" s="126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8"/>
      <c r="T2540" s="123"/>
      <c r="U2540" s="122"/>
      <c r="V2540" s="122"/>
      <c r="W2540" s="121"/>
      <c r="X2540" s="114"/>
      <c r="Y2540" s="114"/>
      <c r="Z2540" s="126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8"/>
      <c r="T2541" s="123"/>
      <c r="U2541" s="122"/>
      <c r="V2541" s="122"/>
      <c r="W2541" s="121"/>
      <c r="X2541" s="114"/>
      <c r="Y2541" s="114"/>
      <c r="Z2541" s="126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8"/>
      <c r="T2542" s="123"/>
      <c r="U2542" s="122"/>
      <c r="V2542" s="122"/>
      <c r="W2542" s="121"/>
      <c r="X2542" s="114"/>
      <c r="Y2542" s="114"/>
      <c r="Z2542" s="126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8"/>
      <c r="T2543" s="123"/>
      <c r="U2543" s="122"/>
      <c r="V2543" s="122"/>
      <c r="W2543" s="121"/>
      <c r="X2543" s="114"/>
      <c r="Y2543" s="114"/>
      <c r="Z2543" s="126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8"/>
      <c r="T2544" s="123"/>
      <c r="U2544" s="122"/>
      <c r="V2544" s="122"/>
      <c r="W2544" s="121"/>
      <c r="X2544" s="114"/>
      <c r="Y2544" s="114"/>
      <c r="Z2544" s="126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8"/>
      <c r="T2545" s="123"/>
      <c r="U2545" s="122"/>
      <c r="V2545" s="122"/>
      <c r="W2545" s="121"/>
      <c r="X2545" s="114"/>
      <c r="Y2545" s="114"/>
      <c r="Z2545" s="126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8"/>
      <c r="T2546" s="123"/>
      <c r="U2546" s="122"/>
      <c r="V2546" s="122"/>
      <c r="W2546" s="121"/>
      <c r="X2546" s="114"/>
      <c r="Y2546" s="114"/>
      <c r="Z2546" s="126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8"/>
      <c r="T2547" s="123"/>
      <c r="U2547" s="122"/>
      <c r="V2547" s="122"/>
      <c r="W2547" s="121"/>
      <c r="X2547" s="114"/>
      <c r="Y2547" s="114"/>
      <c r="Z2547" s="126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8"/>
      <c r="T2548" s="123"/>
      <c r="U2548" s="122"/>
      <c r="V2548" s="122"/>
      <c r="W2548" s="121"/>
      <c r="X2548" s="114"/>
      <c r="Y2548" s="114"/>
      <c r="Z2548" s="126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8"/>
      <c r="T2549" s="123"/>
      <c r="U2549" s="122"/>
      <c r="V2549" s="122"/>
      <c r="W2549" s="121"/>
      <c r="X2549" s="114"/>
      <c r="Y2549" s="114"/>
      <c r="Z2549" s="126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8"/>
      <c r="T2550" s="123"/>
      <c r="U2550" s="122"/>
      <c r="V2550" s="122"/>
      <c r="W2550" s="121"/>
      <c r="X2550" s="114"/>
      <c r="Y2550" s="114"/>
      <c r="Z2550" s="126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8"/>
      <c r="T2551" s="123"/>
      <c r="U2551" s="122"/>
      <c r="V2551" s="122"/>
      <c r="W2551" s="121"/>
      <c r="X2551" s="114"/>
      <c r="Y2551" s="114"/>
      <c r="Z2551" s="126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8"/>
      <c r="T2552" s="123"/>
      <c r="U2552" s="122"/>
      <c r="V2552" s="122"/>
      <c r="W2552" s="121"/>
      <c r="X2552" s="114"/>
      <c r="Y2552" s="114"/>
      <c r="Z2552" s="126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8"/>
      <c r="T2553" s="123"/>
      <c r="U2553" s="122"/>
      <c r="V2553" s="122"/>
      <c r="W2553" s="121"/>
      <c r="X2553" s="114"/>
      <c r="Y2553" s="114"/>
      <c r="Z2553" s="126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8"/>
      <c r="T2554" s="123"/>
      <c r="U2554" s="122"/>
      <c r="V2554" s="122"/>
      <c r="W2554" s="121"/>
      <c r="X2554" s="114"/>
      <c r="Y2554" s="114"/>
      <c r="Z2554" s="126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8"/>
      <c r="T2555" s="123"/>
      <c r="U2555" s="122"/>
      <c r="V2555" s="122"/>
      <c r="W2555" s="121"/>
      <c r="X2555" s="114"/>
      <c r="Y2555" s="114"/>
      <c r="Z2555" s="126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8"/>
      <c r="T2556" s="123"/>
      <c r="U2556" s="122"/>
      <c r="V2556" s="122"/>
      <c r="W2556" s="121"/>
      <c r="X2556" s="114"/>
      <c r="Y2556" s="114"/>
      <c r="Z2556" s="126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8"/>
      <c r="T2557" s="123"/>
      <c r="U2557" s="122"/>
      <c r="V2557" s="122"/>
      <c r="W2557" s="121"/>
      <c r="X2557" s="114"/>
      <c r="Y2557" s="114"/>
      <c r="Z2557" s="126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8"/>
      <c r="T2558" s="123"/>
      <c r="U2558" s="122"/>
      <c r="V2558" s="122"/>
      <c r="W2558" s="121"/>
      <c r="X2558" s="114"/>
      <c r="Y2558" s="114"/>
      <c r="Z2558" s="126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8"/>
      <c r="T2559" s="123"/>
      <c r="U2559" s="122"/>
      <c r="V2559" s="122"/>
      <c r="W2559" s="121"/>
      <c r="X2559" s="114"/>
      <c r="Y2559" s="114"/>
      <c r="Z2559" s="126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8"/>
      <c r="T2560" s="123"/>
      <c r="U2560" s="122"/>
      <c r="V2560" s="122"/>
      <c r="W2560" s="121"/>
      <c r="X2560" s="114"/>
      <c r="Y2560" s="114"/>
      <c r="Z2560" s="126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8"/>
      <c r="T2561" s="123"/>
      <c r="U2561" s="122"/>
      <c r="V2561" s="122"/>
      <c r="W2561" s="121"/>
      <c r="X2561" s="114"/>
      <c r="Y2561" s="114"/>
      <c r="Z2561" s="126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8"/>
      <c r="T2562" s="123"/>
      <c r="U2562" s="122"/>
      <c r="V2562" s="122"/>
      <c r="W2562" s="121"/>
      <c r="X2562" s="114"/>
      <c r="Y2562" s="114"/>
      <c r="Z2562" s="126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8"/>
      <c r="T2563" s="123"/>
      <c r="U2563" s="122"/>
      <c r="V2563" s="122"/>
      <c r="W2563" s="121"/>
      <c r="X2563" s="114"/>
      <c r="Y2563" s="114"/>
      <c r="Z2563" s="126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8"/>
      <c r="T2564" s="123"/>
      <c r="U2564" s="122"/>
      <c r="V2564" s="122"/>
      <c r="W2564" s="121"/>
      <c r="X2564" s="114"/>
      <c r="Y2564" s="114"/>
      <c r="Z2564" s="126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8"/>
      <c r="T2565" s="123"/>
      <c r="U2565" s="122"/>
      <c r="V2565" s="122"/>
      <c r="W2565" s="121"/>
      <c r="X2565" s="114"/>
      <c r="Y2565" s="114"/>
      <c r="Z2565" s="126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8"/>
      <c r="T2566" s="123"/>
      <c r="U2566" s="122"/>
      <c r="V2566" s="122"/>
      <c r="W2566" s="121"/>
      <c r="X2566" s="114"/>
      <c r="Y2566" s="114"/>
      <c r="Z2566" s="126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8"/>
      <c r="T2567" s="123"/>
      <c r="U2567" s="122"/>
      <c r="V2567" s="122"/>
      <c r="W2567" s="121"/>
      <c r="X2567" s="114"/>
      <c r="Y2567" s="114"/>
      <c r="Z2567" s="126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8"/>
      <c r="T2568" s="123"/>
      <c r="U2568" s="122"/>
      <c r="V2568" s="122"/>
      <c r="W2568" s="121"/>
      <c r="X2568" s="114"/>
      <c r="Y2568" s="114"/>
      <c r="Z2568" s="126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8"/>
      <c r="T2569" s="123"/>
      <c r="U2569" s="122"/>
      <c r="V2569" s="122"/>
      <c r="W2569" s="121"/>
      <c r="X2569" s="114"/>
      <c r="Y2569" s="114"/>
      <c r="Z2569" s="126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8"/>
      <c r="T2570" s="123"/>
      <c r="U2570" s="122"/>
      <c r="V2570" s="122"/>
      <c r="W2570" s="121"/>
      <c r="X2570" s="114"/>
      <c r="Y2570" s="114"/>
      <c r="Z2570" s="126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8"/>
      <c r="T2571" s="123"/>
      <c r="U2571" s="122"/>
      <c r="V2571" s="122"/>
      <c r="W2571" s="121"/>
      <c r="X2571" s="114"/>
      <c r="Y2571" s="114"/>
      <c r="Z2571" s="126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8"/>
      <c r="T2572" s="123"/>
      <c r="U2572" s="122"/>
      <c r="V2572" s="122"/>
      <c r="W2572" s="121"/>
      <c r="X2572" s="114"/>
      <c r="Y2572" s="114"/>
      <c r="Z2572" s="126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8"/>
      <c r="T2573" s="123"/>
      <c r="U2573" s="122"/>
      <c r="V2573" s="122"/>
      <c r="W2573" s="121"/>
      <c r="X2573" s="114"/>
      <c r="Y2573" s="114"/>
      <c r="Z2573" s="126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8"/>
      <c r="T2574" s="123"/>
      <c r="U2574" s="122"/>
      <c r="V2574" s="122"/>
      <c r="W2574" s="121"/>
      <c r="X2574" s="114"/>
      <c r="Y2574" s="114"/>
      <c r="Z2574" s="126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8"/>
      <c r="T2575" s="123"/>
      <c r="U2575" s="122"/>
      <c r="V2575" s="122"/>
      <c r="W2575" s="121"/>
      <c r="X2575" s="114"/>
      <c r="Y2575" s="114"/>
      <c r="Z2575" s="126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8"/>
      <c r="T2576" s="123"/>
      <c r="U2576" s="122"/>
      <c r="V2576" s="122"/>
      <c r="W2576" s="121"/>
      <c r="X2576" s="114"/>
      <c r="Y2576" s="114"/>
      <c r="Z2576" s="126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8"/>
      <c r="T2577" s="123"/>
      <c r="U2577" s="122"/>
      <c r="V2577" s="122"/>
      <c r="W2577" s="121"/>
      <c r="X2577" s="114"/>
      <c r="Y2577" s="114"/>
      <c r="Z2577" s="126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8"/>
      <c r="T2578" s="123"/>
      <c r="U2578" s="122"/>
      <c r="V2578" s="122"/>
      <c r="W2578" s="121"/>
      <c r="X2578" s="114"/>
      <c r="Y2578" s="114"/>
      <c r="Z2578" s="126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8"/>
      <c r="T2579" s="123"/>
      <c r="U2579" s="122"/>
      <c r="V2579" s="122"/>
      <c r="W2579" s="121"/>
      <c r="X2579" s="114"/>
      <c r="Y2579" s="114"/>
      <c r="Z2579" s="126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8"/>
      <c r="T2580" s="123"/>
      <c r="U2580" s="122"/>
      <c r="V2580" s="122"/>
      <c r="W2580" s="121"/>
      <c r="X2580" s="114"/>
      <c r="Y2580" s="114"/>
      <c r="Z2580" s="126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8"/>
      <c r="T2581" s="123"/>
      <c r="U2581" s="122"/>
      <c r="V2581" s="122"/>
      <c r="W2581" s="121"/>
      <c r="X2581" s="114"/>
      <c r="Y2581" s="114"/>
      <c r="Z2581" s="126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8"/>
      <c r="T2582" s="123"/>
      <c r="U2582" s="122"/>
      <c r="V2582" s="122"/>
      <c r="W2582" s="121"/>
      <c r="X2582" s="114"/>
      <c r="Y2582" s="114"/>
      <c r="Z2582" s="126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8"/>
      <c r="T2583" s="123"/>
      <c r="U2583" s="122"/>
      <c r="V2583" s="122"/>
      <c r="W2583" s="121"/>
      <c r="X2583" s="114"/>
      <c r="Y2583" s="114"/>
      <c r="Z2583" s="126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8"/>
      <c r="T2584" s="123"/>
      <c r="U2584" s="122"/>
      <c r="V2584" s="122"/>
      <c r="W2584" s="121"/>
      <c r="X2584" s="114"/>
      <c r="Y2584" s="114"/>
      <c r="Z2584" s="126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8"/>
      <c r="T2585" s="123"/>
      <c r="U2585" s="122"/>
      <c r="V2585" s="122"/>
      <c r="W2585" s="121"/>
      <c r="X2585" s="114"/>
      <c r="Y2585" s="114"/>
      <c r="Z2585" s="126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8"/>
      <c r="T2586" s="123"/>
      <c r="U2586" s="122"/>
      <c r="V2586" s="122"/>
      <c r="W2586" s="121"/>
      <c r="X2586" s="114"/>
      <c r="Y2586" s="114"/>
      <c r="Z2586" s="126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8"/>
      <c r="T2587" s="123"/>
      <c r="U2587" s="122"/>
      <c r="V2587" s="122"/>
      <c r="W2587" s="121"/>
      <c r="X2587" s="114"/>
      <c r="Y2587" s="114"/>
      <c r="Z2587" s="126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8"/>
      <c r="T2588" s="123"/>
      <c r="U2588" s="122"/>
      <c r="V2588" s="122"/>
      <c r="W2588" s="121"/>
      <c r="X2588" s="114"/>
      <c r="Y2588" s="114"/>
      <c r="Z2588" s="126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8"/>
      <c r="T2589" s="123"/>
      <c r="U2589" s="122"/>
      <c r="V2589" s="122"/>
      <c r="W2589" s="121"/>
      <c r="X2589" s="114"/>
      <c r="Y2589" s="114"/>
      <c r="Z2589" s="126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8"/>
      <c r="T2590" s="123"/>
      <c r="U2590" s="122"/>
      <c r="V2590" s="122"/>
      <c r="W2590" s="121"/>
      <c r="X2590" s="114"/>
      <c r="Y2590" s="114"/>
      <c r="Z2590" s="126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8"/>
      <c r="T2591" s="123"/>
      <c r="U2591" s="122"/>
      <c r="V2591" s="122"/>
      <c r="W2591" s="121"/>
      <c r="X2591" s="114"/>
      <c r="Y2591" s="114"/>
      <c r="Z2591" s="126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8"/>
      <c r="T2592" s="123"/>
      <c r="U2592" s="122"/>
      <c r="V2592" s="122"/>
      <c r="W2592" s="121"/>
      <c r="X2592" s="114"/>
      <c r="Y2592" s="114"/>
      <c r="Z2592" s="126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8"/>
      <c r="T2593" s="123"/>
      <c r="U2593" s="122"/>
      <c r="V2593" s="122"/>
      <c r="W2593" s="121"/>
      <c r="X2593" s="114"/>
      <c r="Y2593" s="114"/>
      <c r="Z2593" s="126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8"/>
      <c r="T2594" s="123"/>
      <c r="U2594" s="122"/>
      <c r="V2594" s="122"/>
      <c r="W2594" s="121"/>
      <c r="X2594" s="114"/>
      <c r="Y2594" s="114"/>
      <c r="Z2594" s="126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8"/>
      <c r="T2595" s="123"/>
      <c r="U2595" s="122"/>
      <c r="V2595" s="122"/>
      <c r="W2595" s="121"/>
      <c r="X2595" s="114"/>
      <c r="Y2595" s="114"/>
      <c r="Z2595" s="126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8"/>
      <c r="T2596" s="123"/>
      <c r="U2596" s="122"/>
      <c r="V2596" s="122"/>
      <c r="W2596" s="121"/>
      <c r="X2596" s="114"/>
      <c r="Y2596" s="114"/>
      <c r="Z2596" s="126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8"/>
      <c r="T2597" s="123"/>
      <c r="U2597" s="122"/>
      <c r="V2597" s="122"/>
      <c r="W2597" s="121"/>
      <c r="X2597" s="114"/>
      <c r="Y2597" s="114"/>
      <c r="Z2597" s="126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8"/>
      <c r="T2598" s="123"/>
      <c r="U2598" s="122"/>
      <c r="V2598" s="122"/>
      <c r="W2598" s="121"/>
      <c r="X2598" s="114"/>
      <c r="Y2598" s="114"/>
      <c r="Z2598" s="126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8"/>
      <c r="T2599" s="123"/>
      <c r="U2599" s="122"/>
      <c r="V2599" s="122"/>
      <c r="W2599" s="121"/>
      <c r="X2599" s="114"/>
      <c r="Y2599" s="114"/>
      <c r="Z2599" s="126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8"/>
      <c r="T2600" s="123"/>
      <c r="U2600" s="122"/>
      <c r="V2600" s="122"/>
      <c r="W2600" s="121"/>
      <c r="X2600" s="114"/>
      <c r="Y2600" s="114"/>
      <c r="Z2600" s="126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8"/>
      <c r="T2601" s="123"/>
      <c r="U2601" s="122"/>
      <c r="V2601" s="122"/>
      <c r="W2601" s="121"/>
      <c r="X2601" s="114"/>
      <c r="Y2601" s="114"/>
      <c r="Z2601" s="126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8"/>
      <c r="T2602" s="123"/>
      <c r="U2602" s="122"/>
      <c r="V2602" s="122"/>
      <c r="W2602" s="121"/>
      <c r="X2602" s="114"/>
      <c r="Y2602" s="114"/>
      <c r="Z2602" s="126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8"/>
      <c r="T2603" s="123"/>
      <c r="U2603" s="122"/>
      <c r="V2603" s="122"/>
      <c r="W2603" s="121"/>
      <c r="X2603" s="114"/>
      <c r="Y2603" s="114"/>
      <c r="Z2603" s="126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8"/>
      <c r="T2604" s="123"/>
      <c r="U2604" s="122"/>
      <c r="V2604" s="122"/>
      <c r="W2604" s="121"/>
      <c r="X2604" s="114"/>
      <c r="Y2604" s="114"/>
      <c r="Z2604" s="126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8"/>
      <c r="T2605" s="123"/>
      <c r="U2605" s="122"/>
      <c r="V2605" s="122"/>
      <c r="W2605" s="121"/>
      <c r="X2605" s="114"/>
      <c r="Y2605" s="114"/>
      <c r="Z2605" s="126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8"/>
      <c r="T2606" s="123"/>
      <c r="U2606" s="122"/>
      <c r="V2606" s="122"/>
      <c r="W2606" s="121"/>
      <c r="X2606" s="114"/>
      <c r="Y2606" s="114"/>
      <c r="Z2606" s="126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8"/>
      <c r="T2607" s="123"/>
      <c r="U2607" s="122"/>
      <c r="V2607" s="122"/>
      <c r="W2607" s="121"/>
      <c r="X2607" s="114"/>
      <c r="Y2607" s="114"/>
      <c r="Z2607" s="126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8"/>
      <c r="T2608" s="123"/>
      <c r="U2608" s="122"/>
      <c r="V2608" s="122"/>
      <c r="W2608" s="121"/>
      <c r="X2608" s="114"/>
      <c r="Y2608" s="114"/>
      <c r="Z2608" s="126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8"/>
      <c r="T2609" s="123"/>
      <c r="U2609" s="122"/>
      <c r="V2609" s="122"/>
      <c r="W2609" s="121"/>
      <c r="X2609" s="114"/>
      <c r="Y2609" s="114"/>
      <c r="Z2609" s="126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8"/>
      <c r="T2610" s="123"/>
      <c r="U2610" s="122"/>
      <c r="V2610" s="122"/>
      <c r="W2610" s="121"/>
      <c r="X2610" s="114"/>
      <c r="Y2610" s="114"/>
      <c r="Z2610" s="126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8"/>
      <c r="T2611" s="123"/>
      <c r="U2611" s="122"/>
      <c r="V2611" s="122"/>
      <c r="W2611" s="121"/>
      <c r="X2611" s="114"/>
      <c r="Y2611" s="114"/>
      <c r="Z2611" s="126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8"/>
      <c r="T2612" s="123"/>
      <c r="U2612" s="122"/>
      <c r="V2612" s="122"/>
      <c r="W2612" s="121"/>
      <c r="X2612" s="114"/>
      <c r="Y2612" s="114"/>
      <c r="Z2612" s="126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8"/>
      <c r="T2613" s="123"/>
      <c r="U2613" s="122"/>
      <c r="V2613" s="122"/>
      <c r="W2613" s="121"/>
      <c r="X2613" s="114"/>
      <c r="Y2613" s="114"/>
      <c r="Z2613" s="126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8"/>
      <c r="T2614" s="123"/>
      <c r="U2614" s="122"/>
      <c r="V2614" s="122"/>
      <c r="W2614" s="121"/>
      <c r="X2614" s="114"/>
      <c r="Y2614" s="114"/>
      <c r="Z2614" s="126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8"/>
      <c r="T2615" s="123"/>
      <c r="U2615" s="122"/>
      <c r="V2615" s="122"/>
      <c r="W2615" s="121"/>
      <c r="X2615" s="114"/>
      <c r="Y2615" s="114"/>
      <c r="Z2615" s="126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8"/>
      <c r="T2616" s="123"/>
      <c r="U2616" s="122"/>
      <c r="V2616" s="122"/>
      <c r="W2616" s="121"/>
      <c r="X2616" s="114"/>
      <c r="Y2616" s="114"/>
      <c r="Z2616" s="126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8"/>
      <c r="T2617" s="123"/>
      <c r="U2617" s="122"/>
      <c r="V2617" s="122"/>
      <c r="W2617" s="121"/>
      <c r="X2617" s="114"/>
      <c r="Y2617" s="114"/>
      <c r="Z2617" s="126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8"/>
      <c r="T2618" s="123"/>
      <c r="U2618" s="122"/>
      <c r="V2618" s="122"/>
      <c r="W2618" s="121"/>
      <c r="X2618" s="114"/>
      <c r="Y2618" s="114"/>
      <c r="Z2618" s="126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8"/>
      <c r="T2619" s="123"/>
      <c r="U2619" s="122"/>
      <c r="V2619" s="122"/>
      <c r="W2619" s="121"/>
      <c r="X2619" s="114"/>
      <c r="Y2619" s="114"/>
      <c r="Z2619" s="126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8"/>
      <c r="T2620" s="123"/>
      <c r="U2620" s="122"/>
      <c r="V2620" s="122"/>
      <c r="W2620" s="121"/>
      <c r="X2620" s="114"/>
      <c r="Y2620" s="114"/>
      <c r="Z2620" s="126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8"/>
      <c r="T2621" s="123"/>
      <c r="U2621" s="122"/>
      <c r="V2621" s="122"/>
      <c r="W2621" s="121"/>
      <c r="X2621" s="114"/>
      <c r="Y2621" s="114"/>
      <c r="Z2621" s="126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8"/>
      <c r="T2622" s="123"/>
      <c r="U2622" s="122"/>
      <c r="V2622" s="122"/>
      <c r="W2622" s="121"/>
      <c r="X2622" s="114"/>
      <c r="Y2622" s="114"/>
      <c r="Z2622" s="126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8"/>
      <c r="T2623" s="123"/>
      <c r="U2623" s="122"/>
      <c r="V2623" s="122"/>
      <c r="W2623" s="121"/>
      <c r="X2623" s="114"/>
      <c r="Y2623" s="114"/>
      <c r="Z2623" s="126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8"/>
      <c r="T2624" s="123"/>
      <c r="U2624" s="122"/>
      <c r="V2624" s="122"/>
      <c r="W2624" s="121"/>
      <c r="X2624" s="114"/>
      <c r="Y2624" s="114"/>
      <c r="Z2624" s="126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8"/>
      <c r="T2625" s="123"/>
      <c r="U2625" s="122"/>
      <c r="V2625" s="122"/>
      <c r="W2625" s="121"/>
      <c r="X2625" s="114"/>
      <c r="Y2625" s="114"/>
      <c r="Z2625" s="126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8"/>
      <c r="T2626" s="123"/>
      <c r="U2626" s="122"/>
      <c r="V2626" s="122"/>
      <c r="W2626" s="121"/>
      <c r="X2626" s="114"/>
      <c r="Y2626" s="114"/>
      <c r="Z2626" s="126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8"/>
      <c r="T2627" s="123"/>
      <c r="U2627" s="122"/>
      <c r="V2627" s="122"/>
      <c r="W2627" s="121"/>
      <c r="X2627" s="114"/>
      <c r="Y2627" s="114"/>
      <c r="Z2627" s="126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8"/>
      <c r="T2628" s="123"/>
      <c r="U2628" s="122"/>
      <c r="V2628" s="122"/>
      <c r="W2628" s="121"/>
      <c r="X2628" s="114"/>
      <c r="Y2628" s="114"/>
      <c r="Z2628" s="126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8"/>
      <c r="T2629" s="123"/>
      <c r="U2629" s="122"/>
      <c r="V2629" s="122"/>
      <c r="W2629" s="121"/>
      <c r="X2629" s="114"/>
      <c r="Y2629" s="114"/>
      <c r="Z2629" s="126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8"/>
      <c r="T2630" s="123"/>
      <c r="U2630" s="122"/>
      <c r="V2630" s="122"/>
      <c r="W2630" s="121"/>
      <c r="X2630" s="114"/>
      <c r="Y2630" s="114"/>
      <c r="Z2630" s="126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8"/>
      <c r="T2631" s="123"/>
      <c r="U2631" s="122"/>
      <c r="V2631" s="122"/>
      <c r="W2631" s="121"/>
      <c r="X2631" s="114"/>
      <c r="Y2631" s="114"/>
      <c r="Z2631" s="126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8"/>
      <c r="T2632" s="123"/>
      <c r="U2632" s="122"/>
      <c r="V2632" s="122"/>
      <c r="W2632" s="121"/>
      <c r="X2632" s="114"/>
      <c r="Y2632" s="114"/>
      <c r="Z2632" s="126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8"/>
      <c r="T2633" s="123"/>
      <c r="U2633" s="122"/>
      <c r="V2633" s="122"/>
      <c r="W2633" s="121"/>
      <c r="X2633" s="114"/>
      <c r="Y2633" s="114"/>
      <c r="Z2633" s="126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8"/>
      <c r="T2634" s="123"/>
      <c r="U2634" s="122"/>
      <c r="V2634" s="122"/>
      <c r="W2634" s="121"/>
      <c r="X2634" s="114"/>
      <c r="Y2634" s="114"/>
      <c r="Z2634" s="126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8"/>
      <c r="T2635" s="123"/>
      <c r="U2635" s="122"/>
      <c r="V2635" s="122"/>
      <c r="W2635" s="121"/>
      <c r="X2635" s="114"/>
      <c r="Y2635" s="114"/>
      <c r="Z2635" s="126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8"/>
      <c r="T2636" s="123"/>
      <c r="U2636" s="122"/>
      <c r="V2636" s="122"/>
      <c r="W2636" s="121"/>
      <c r="X2636" s="114"/>
      <c r="Y2636" s="114"/>
      <c r="Z2636" s="126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8"/>
      <c r="T2637" s="123"/>
      <c r="U2637" s="122"/>
      <c r="V2637" s="122"/>
      <c r="W2637" s="121"/>
      <c r="X2637" s="114"/>
      <c r="Y2637" s="114"/>
      <c r="Z2637" s="126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8"/>
      <c r="T2638" s="123"/>
      <c r="U2638" s="122"/>
      <c r="V2638" s="122"/>
      <c r="W2638" s="121"/>
      <c r="X2638" s="114"/>
      <c r="Y2638" s="114"/>
      <c r="Z2638" s="126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8"/>
      <c r="T2639" s="123"/>
      <c r="U2639" s="122"/>
      <c r="V2639" s="122"/>
      <c r="W2639" s="121"/>
      <c r="X2639" s="114"/>
      <c r="Y2639" s="114"/>
      <c r="Z2639" s="126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8"/>
      <c r="T2640" s="123"/>
      <c r="U2640" s="122"/>
      <c r="V2640" s="122"/>
      <c r="W2640" s="121"/>
      <c r="X2640" s="114"/>
      <c r="Y2640" s="114"/>
      <c r="Z2640" s="126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8"/>
      <c r="T2641" s="123"/>
      <c r="U2641" s="122"/>
      <c r="V2641" s="122"/>
      <c r="W2641" s="121"/>
      <c r="X2641" s="114"/>
      <c r="Y2641" s="114"/>
      <c r="Z2641" s="126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8"/>
      <c r="T2642" s="123"/>
      <c r="U2642" s="122"/>
      <c r="V2642" s="122"/>
      <c r="W2642" s="121"/>
      <c r="X2642" s="114"/>
      <c r="Y2642" s="114"/>
      <c r="Z2642" s="126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8"/>
      <c r="T2643" s="123"/>
      <c r="U2643" s="122"/>
      <c r="V2643" s="122"/>
      <c r="W2643" s="121"/>
      <c r="X2643" s="114"/>
      <c r="Y2643" s="114"/>
      <c r="Z2643" s="126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8"/>
      <c r="T2644" s="123"/>
      <c r="U2644" s="122"/>
      <c r="V2644" s="122"/>
      <c r="W2644" s="121"/>
      <c r="X2644" s="114"/>
      <c r="Y2644" s="114"/>
      <c r="Z2644" s="126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8"/>
      <c r="T2645" s="123"/>
      <c r="U2645" s="122"/>
      <c r="V2645" s="122"/>
      <c r="W2645" s="121"/>
      <c r="X2645" s="114"/>
      <c r="Y2645" s="114"/>
      <c r="Z2645" s="126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8"/>
      <c r="T2646" s="123"/>
      <c r="U2646" s="122"/>
      <c r="V2646" s="122"/>
      <c r="W2646" s="121"/>
      <c r="X2646" s="114"/>
      <c r="Y2646" s="114"/>
      <c r="Z2646" s="126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8"/>
      <c r="T2647" s="123"/>
      <c r="U2647" s="122"/>
      <c r="V2647" s="122"/>
      <c r="W2647" s="121"/>
      <c r="X2647" s="114"/>
      <c r="Y2647" s="114"/>
      <c r="Z2647" s="126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8"/>
      <c r="T2648" s="123"/>
      <c r="U2648" s="122"/>
      <c r="V2648" s="122"/>
      <c r="W2648" s="121"/>
      <c r="X2648" s="114"/>
      <c r="Y2648" s="114"/>
      <c r="Z2648" s="126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8"/>
      <c r="T2649" s="123"/>
      <c r="U2649" s="122"/>
      <c r="V2649" s="122"/>
      <c r="W2649" s="121"/>
      <c r="X2649" s="114"/>
      <c r="Y2649" s="114"/>
      <c r="Z2649" s="126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8"/>
      <c r="T2650" s="123"/>
      <c r="U2650" s="122"/>
      <c r="V2650" s="122"/>
      <c r="W2650" s="121"/>
      <c r="X2650" s="114"/>
      <c r="Y2650" s="114"/>
      <c r="Z2650" s="126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8"/>
      <c r="T2651" s="123"/>
      <c r="U2651" s="122"/>
      <c r="V2651" s="122"/>
      <c r="W2651" s="121"/>
      <c r="X2651" s="114"/>
      <c r="Y2651" s="114"/>
      <c r="Z2651" s="126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8"/>
      <c r="T2652" s="123"/>
      <c r="U2652" s="122"/>
      <c r="V2652" s="122"/>
      <c r="W2652" s="121"/>
      <c r="X2652" s="114"/>
      <c r="Y2652" s="114"/>
      <c r="Z2652" s="126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8"/>
      <c r="T2653" s="123"/>
      <c r="U2653" s="122"/>
      <c r="V2653" s="122"/>
      <c r="W2653" s="121"/>
      <c r="X2653" s="114"/>
      <c r="Y2653" s="114"/>
      <c r="Z2653" s="126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8"/>
      <c r="T2654" s="123"/>
      <c r="U2654" s="122"/>
      <c r="V2654" s="122"/>
      <c r="W2654" s="121"/>
      <c r="X2654" s="114"/>
      <c r="Y2654" s="114"/>
      <c r="Z2654" s="126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8"/>
      <c r="T2655" s="123"/>
      <c r="U2655" s="122"/>
      <c r="V2655" s="122"/>
      <c r="W2655" s="121"/>
      <c r="X2655" s="114"/>
      <c r="Y2655" s="114"/>
      <c r="Z2655" s="126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8"/>
      <c r="T2656" s="123"/>
      <c r="U2656" s="122"/>
      <c r="V2656" s="122"/>
      <c r="W2656" s="121"/>
      <c r="X2656" s="114"/>
      <c r="Y2656" s="114"/>
      <c r="Z2656" s="126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8"/>
      <c r="T2657" s="123"/>
      <c r="U2657" s="122"/>
      <c r="V2657" s="122"/>
      <c r="W2657" s="121"/>
      <c r="X2657" s="114"/>
      <c r="Y2657" s="114"/>
      <c r="Z2657" s="126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8"/>
      <c r="T2658" s="123"/>
      <c r="U2658" s="122"/>
      <c r="V2658" s="122"/>
      <c r="W2658" s="121"/>
      <c r="X2658" s="114"/>
      <c r="Y2658" s="114"/>
      <c r="Z2658" s="126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8"/>
      <c r="T2659" s="123"/>
      <c r="U2659" s="122"/>
      <c r="V2659" s="122"/>
      <c r="W2659" s="121"/>
      <c r="X2659" s="114"/>
      <c r="Y2659" s="114"/>
      <c r="Z2659" s="126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8"/>
      <c r="T2660" s="123"/>
      <c r="U2660" s="122"/>
      <c r="V2660" s="122"/>
      <c r="W2660" s="121"/>
      <c r="X2660" s="114"/>
      <c r="Y2660" s="114"/>
      <c r="Z2660" s="126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8"/>
      <c r="T2661" s="123"/>
      <c r="U2661" s="122"/>
      <c r="V2661" s="122"/>
      <c r="W2661" s="121"/>
      <c r="X2661" s="114"/>
      <c r="Y2661" s="114"/>
      <c r="Z2661" s="126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8"/>
      <c r="T2662" s="123"/>
      <c r="U2662" s="122"/>
      <c r="V2662" s="122"/>
      <c r="W2662" s="121"/>
      <c r="X2662" s="114"/>
      <c r="Y2662" s="114"/>
      <c r="Z2662" s="126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8"/>
      <c r="T2663" s="123"/>
      <c r="U2663" s="122"/>
      <c r="V2663" s="122"/>
      <c r="W2663" s="121"/>
      <c r="X2663" s="114"/>
      <c r="Y2663" s="114"/>
      <c r="Z2663" s="126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8"/>
      <c r="T2664" s="123"/>
      <c r="U2664" s="122"/>
      <c r="V2664" s="122"/>
      <c r="W2664" s="121"/>
      <c r="X2664" s="114"/>
      <c r="Y2664" s="114"/>
      <c r="Z2664" s="126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8"/>
      <c r="T2665" s="123"/>
      <c r="U2665" s="122"/>
      <c r="V2665" s="122"/>
      <c r="W2665" s="121"/>
      <c r="X2665" s="114"/>
      <c r="Y2665" s="114"/>
      <c r="Z2665" s="126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8"/>
      <c r="T2666" s="123"/>
      <c r="U2666" s="122"/>
      <c r="V2666" s="122"/>
      <c r="W2666" s="121"/>
      <c r="X2666" s="114"/>
      <c r="Y2666" s="114"/>
      <c r="Z2666" s="126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8"/>
      <c r="T2667" s="123"/>
      <c r="U2667" s="122"/>
      <c r="V2667" s="122"/>
      <c r="W2667" s="121"/>
      <c r="X2667" s="114"/>
      <c r="Y2667" s="114"/>
      <c r="Z2667" s="126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8"/>
      <c r="T2668" s="123"/>
      <c r="U2668" s="122"/>
      <c r="V2668" s="122"/>
      <c r="W2668" s="121"/>
      <c r="X2668" s="114"/>
      <c r="Y2668" s="114"/>
      <c r="Z2668" s="126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8"/>
      <c r="T2669" s="123"/>
      <c r="U2669" s="122"/>
      <c r="V2669" s="122"/>
      <c r="W2669" s="121"/>
      <c r="X2669" s="114"/>
      <c r="Y2669" s="114"/>
      <c r="Z2669" s="126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8"/>
      <c r="T2670" s="123"/>
      <c r="U2670" s="122"/>
      <c r="V2670" s="122"/>
      <c r="W2670" s="121"/>
      <c r="X2670" s="114"/>
      <c r="Y2670" s="114"/>
      <c r="Z2670" s="126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8"/>
      <c r="T2671" s="123"/>
      <c r="U2671" s="122"/>
      <c r="V2671" s="122"/>
      <c r="W2671" s="121"/>
      <c r="X2671" s="114"/>
      <c r="Y2671" s="114"/>
      <c r="Z2671" s="126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8"/>
      <c r="T2672" s="123"/>
      <c r="U2672" s="122"/>
      <c r="V2672" s="122"/>
      <c r="W2672" s="121"/>
      <c r="X2672" s="114"/>
      <c r="Y2672" s="114"/>
      <c r="Z2672" s="126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8"/>
      <c r="T2673" s="123"/>
      <c r="U2673" s="122"/>
      <c r="V2673" s="122"/>
      <c r="W2673" s="121"/>
      <c r="X2673" s="114"/>
      <c r="Y2673" s="114"/>
      <c r="Z2673" s="126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8"/>
      <c r="T2674" s="123"/>
      <c r="U2674" s="122"/>
      <c r="V2674" s="122"/>
      <c r="W2674" s="121"/>
      <c r="X2674" s="114"/>
      <c r="Y2674" s="114"/>
      <c r="Z2674" s="126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8"/>
      <c r="T2675" s="123"/>
      <c r="U2675" s="122"/>
      <c r="V2675" s="122"/>
      <c r="W2675" s="121"/>
      <c r="X2675" s="114"/>
      <c r="Y2675" s="114"/>
      <c r="Z2675" s="126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8"/>
      <c r="T2676" s="123"/>
      <c r="U2676" s="122"/>
      <c r="V2676" s="122"/>
      <c r="W2676" s="121"/>
      <c r="X2676" s="114"/>
      <c r="Y2676" s="114"/>
      <c r="Z2676" s="126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8"/>
      <c r="T2677" s="123"/>
      <c r="U2677" s="122"/>
      <c r="V2677" s="122"/>
      <c r="W2677" s="121"/>
      <c r="X2677" s="114"/>
      <c r="Y2677" s="114"/>
      <c r="Z2677" s="126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8"/>
      <c r="T2678" s="123"/>
      <c r="U2678" s="122"/>
      <c r="V2678" s="122"/>
      <c r="W2678" s="121"/>
      <c r="X2678" s="114"/>
      <c r="Y2678" s="114"/>
      <c r="Z2678" s="126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8"/>
      <c r="T2679" s="123"/>
      <c r="U2679" s="122"/>
      <c r="V2679" s="122"/>
      <c r="W2679" s="121"/>
      <c r="X2679" s="114"/>
      <c r="Y2679" s="114"/>
      <c r="Z2679" s="126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8"/>
      <c r="T2680" s="123"/>
      <c r="U2680" s="122"/>
      <c r="V2680" s="122"/>
      <c r="W2680" s="121"/>
      <c r="X2680" s="114"/>
      <c r="Y2680" s="114"/>
      <c r="Z2680" s="126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8"/>
      <c r="T2681" s="123"/>
      <c r="U2681" s="122"/>
      <c r="V2681" s="122"/>
      <c r="W2681" s="121"/>
      <c r="X2681" s="114"/>
      <c r="Y2681" s="114"/>
      <c r="Z2681" s="126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8"/>
      <c r="T2682" s="123"/>
      <c r="U2682" s="122"/>
      <c r="V2682" s="122"/>
      <c r="W2682" s="121"/>
      <c r="X2682" s="114"/>
      <c r="Y2682" s="114"/>
      <c r="Z2682" s="126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8"/>
      <c r="T2683" s="123"/>
      <c r="U2683" s="122"/>
      <c r="V2683" s="122"/>
      <c r="W2683" s="121"/>
      <c r="X2683" s="114"/>
      <c r="Y2683" s="114"/>
      <c r="Z2683" s="126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8"/>
      <c r="T2684" s="123"/>
      <c r="U2684" s="122"/>
      <c r="V2684" s="122"/>
      <c r="W2684" s="121"/>
      <c r="X2684" s="114"/>
      <c r="Y2684" s="114"/>
      <c r="Z2684" s="126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8"/>
      <c r="T2685" s="123"/>
      <c r="U2685" s="122"/>
      <c r="V2685" s="122"/>
      <c r="W2685" s="121"/>
      <c r="X2685" s="114"/>
      <c r="Y2685" s="114"/>
      <c r="Z2685" s="126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8"/>
      <c r="T2686" s="123"/>
      <c r="U2686" s="122"/>
      <c r="V2686" s="122"/>
      <c r="W2686" s="121"/>
      <c r="X2686" s="114"/>
      <c r="Y2686" s="114"/>
      <c r="Z2686" s="126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8"/>
      <c r="T2687" s="123"/>
      <c r="U2687" s="122"/>
      <c r="V2687" s="122"/>
      <c r="W2687" s="121"/>
      <c r="X2687" s="114"/>
      <c r="Y2687" s="114"/>
      <c r="Z2687" s="126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8"/>
      <c r="T2688" s="123"/>
      <c r="U2688" s="122"/>
      <c r="V2688" s="122"/>
      <c r="W2688" s="121"/>
      <c r="X2688" s="114"/>
      <c r="Y2688" s="114"/>
      <c r="Z2688" s="126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8"/>
      <c r="T2689" s="123"/>
      <c r="U2689" s="122"/>
      <c r="V2689" s="122"/>
      <c r="W2689" s="121"/>
      <c r="X2689" s="114"/>
      <c r="Y2689" s="114"/>
      <c r="Z2689" s="126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8"/>
      <c r="T2690" s="123"/>
      <c r="U2690" s="122"/>
      <c r="V2690" s="122"/>
      <c r="W2690" s="121"/>
      <c r="X2690" s="114"/>
      <c r="Y2690" s="114"/>
      <c r="Z2690" s="126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8"/>
      <c r="T2691" s="123"/>
      <c r="U2691" s="122"/>
      <c r="V2691" s="122"/>
      <c r="W2691" s="121"/>
      <c r="X2691" s="114"/>
      <c r="Y2691" s="114"/>
      <c r="Z2691" s="126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8"/>
      <c r="T2692" s="123"/>
      <c r="U2692" s="122"/>
      <c r="V2692" s="122"/>
      <c r="W2692" s="121"/>
      <c r="X2692" s="114"/>
      <c r="Y2692" s="114"/>
      <c r="Z2692" s="126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8"/>
      <c r="T2693" s="123"/>
      <c r="U2693" s="122"/>
      <c r="V2693" s="122"/>
      <c r="W2693" s="121"/>
      <c r="X2693" s="114"/>
      <c r="Y2693" s="114"/>
      <c r="Z2693" s="126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8"/>
      <c r="T2694" s="123"/>
      <c r="U2694" s="122"/>
      <c r="V2694" s="122"/>
      <c r="W2694" s="121"/>
      <c r="X2694" s="114"/>
      <c r="Y2694" s="114"/>
      <c r="Z2694" s="126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8"/>
      <c r="T2695" s="123"/>
      <c r="U2695" s="122"/>
      <c r="V2695" s="122"/>
      <c r="W2695" s="121"/>
      <c r="X2695" s="114"/>
      <c r="Y2695" s="114"/>
      <c r="Z2695" s="126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8"/>
      <c r="T2696" s="123"/>
      <c r="U2696" s="122"/>
      <c r="V2696" s="122"/>
      <c r="W2696" s="121"/>
      <c r="X2696" s="114"/>
      <c r="Y2696" s="114"/>
      <c r="Z2696" s="126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8"/>
      <c r="T2697" s="123"/>
      <c r="U2697" s="122"/>
      <c r="V2697" s="122"/>
      <c r="W2697" s="121"/>
      <c r="X2697" s="114"/>
      <c r="Y2697" s="114"/>
      <c r="Z2697" s="126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8"/>
      <c r="T2698" s="123"/>
      <c r="U2698" s="122"/>
      <c r="V2698" s="122"/>
      <c r="W2698" s="121"/>
      <c r="X2698" s="114"/>
      <c r="Y2698" s="114"/>
      <c r="Z2698" s="126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8"/>
      <c r="T2699" s="123"/>
      <c r="U2699" s="122"/>
      <c r="V2699" s="122"/>
      <c r="W2699" s="121"/>
      <c r="X2699" s="114"/>
      <c r="Y2699" s="114"/>
      <c r="Z2699" s="126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8"/>
      <c r="T2700" s="123"/>
      <c r="U2700" s="122"/>
      <c r="V2700" s="122"/>
      <c r="W2700" s="121"/>
      <c r="X2700" s="114"/>
      <c r="Y2700" s="114"/>
      <c r="Z2700" s="126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8"/>
      <c r="T2701" s="123"/>
      <c r="U2701" s="122"/>
      <c r="V2701" s="122"/>
      <c r="W2701" s="121"/>
      <c r="X2701" s="114"/>
      <c r="Y2701" s="114"/>
      <c r="Z2701" s="126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8"/>
      <c r="T2702" s="123"/>
      <c r="U2702" s="122"/>
      <c r="V2702" s="122"/>
      <c r="W2702" s="121"/>
      <c r="X2702" s="114"/>
      <c r="Y2702" s="114"/>
      <c r="Z2702" s="126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8"/>
      <c r="T2703" s="123"/>
      <c r="U2703" s="122"/>
      <c r="V2703" s="122"/>
      <c r="W2703" s="121"/>
      <c r="X2703" s="114"/>
      <c r="Y2703" s="114"/>
      <c r="Z2703" s="126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8"/>
      <c r="T2704" s="123"/>
      <c r="U2704" s="122"/>
      <c r="V2704" s="122"/>
      <c r="W2704" s="121"/>
      <c r="X2704" s="114"/>
      <c r="Y2704" s="114"/>
      <c r="Z2704" s="126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8"/>
      <c r="T2705" s="123"/>
      <c r="U2705" s="122"/>
      <c r="V2705" s="122"/>
      <c r="W2705" s="121"/>
      <c r="X2705" s="114"/>
      <c r="Y2705" s="114"/>
      <c r="Z2705" s="126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8"/>
      <c r="T2706" s="123"/>
      <c r="U2706" s="122"/>
      <c r="V2706" s="122"/>
      <c r="W2706" s="121"/>
      <c r="X2706" s="114"/>
      <c r="Y2706" s="114"/>
      <c r="Z2706" s="126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8"/>
      <c r="T2707" s="123"/>
      <c r="U2707" s="122"/>
      <c r="V2707" s="122"/>
      <c r="W2707" s="121"/>
      <c r="X2707" s="114"/>
      <c r="Y2707" s="114"/>
      <c r="Z2707" s="126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8"/>
      <c r="T2708" s="123"/>
      <c r="U2708" s="122"/>
      <c r="V2708" s="122"/>
      <c r="W2708" s="121"/>
      <c r="X2708" s="114"/>
      <c r="Y2708" s="114"/>
      <c r="Z2708" s="126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8"/>
      <c r="T2709" s="123"/>
      <c r="U2709" s="122"/>
      <c r="V2709" s="122"/>
      <c r="W2709" s="121"/>
      <c r="X2709" s="114"/>
      <c r="Y2709" s="114"/>
      <c r="Z2709" s="126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8"/>
      <c r="T2710" s="123"/>
      <c r="U2710" s="122"/>
      <c r="V2710" s="122"/>
      <c r="W2710" s="121"/>
      <c r="X2710" s="114"/>
      <c r="Y2710" s="114"/>
      <c r="Z2710" s="126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8"/>
      <c r="T2711" s="123"/>
      <c r="U2711" s="122"/>
      <c r="V2711" s="122"/>
      <c r="W2711" s="121"/>
      <c r="X2711" s="114"/>
      <c r="Y2711" s="114"/>
      <c r="Z2711" s="126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8"/>
      <c r="T2712" s="123"/>
      <c r="U2712" s="122"/>
      <c r="V2712" s="122"/>
      <c r="W2712" s="121"/>
      <c r="X2712" s="114"/>
      <c r="Y2712" s="114"/>
      <c r="Z2712" s="126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8"/>
      <c r="T2713" s="123"/>
      <c r="U2713" s="122"/>
      <c r="V2713" s="122"/>
      <c r="W2713" s="121"/>
      <c r="X2713" s="114"/>
      <c r="Y2713" s="114"/>
      <c r="Z2713" s="126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8"/>
      <c r="T2714" s="123"/>
      <c r="U2714" s="122"/>
      <c r="V2714" s="122"/>
      <c r="W2714" s="121"/>
      <c r="X2714" s="114"/>
      <c r="Y2714" s="114"/>
      <c r="Z2714" s="126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8"/>
      <c r="T2715" s="123"/>
      <c r="U2715" s="122"/>
      <c r="V2715" s="122"/>
      <c r="W2715" s="121"/>
      <c r="X2715" s="114"/>
      <c r="Y2715" s="114"/>
      <c r="Z2715" s="126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8"/>
      <c r="T2716" s="123"/>
      <c r="U2716" s="122"/>
      <c r="V2716" s="122"/>
      <c r="W2716" s="121"/>
      <c r="X2716" s="114"/>
      <c r="Y2716" s="114"/>
      <c r="Z2716" s="126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8"/>
      <c r="T2717" s="123"/>
      <c r="U2717" s="122"/>
      <c r="V2717" s="122"/>
      <c r="W2717" s="121"/>
      <c r="X2717" s="114"/>
      <c r="Y2717" s="114"/>
      <c r="Z2717" s="126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8"/>
      <c r="T2718" s="123"/>
      <c r="U2718" s="122"/>
      <c r="V2718" s="122"/>
      <c r="W2718" s="121"/>
      <c r="X2718" s="114"/>
      <c r="Y2718" s="114"/>
      <c r="Z2718" s="126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8"/>
      <c r="T2719" s="123"/>
      <c r="U2719" s="122"/>
      <c r="V2719" s="122"/>
      <c r="W2719" s="121"/>
      <c r="X2719" s="114"/>
      <c r="Y2719" s="114"/>
      <c r="Z2719" s="126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8"/>
      <c r="T2720" s="123"/>
      <c r="U2720" s="122"/>
      <c r="V2720" s="122"/>
      <c r="W2720" s="121"/>
      <c r="X2720" s="114"/>
      <c r="Y2720" s="114"/>
      <c r="Z2720" s="126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8"/>
      <c r="T2721" s="123"/>
      <c r="U2721" s="122"/>
      <c r="V2721" s="122"/>
      <c r="W2721" s="121"/>
      <c r="X2721" s="114"/>
      <c r="Y2721" s="114"/>
      <c r="Z2721" s="126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8"/>
      <c r="T2722" s="123"/>
      <c r="U2722" s="122"/>
      <c r="V2722" s="122"/>
      <c r="W2722" s="121"/>
      <c r="X2722" s="114"/>
      <c r="Y2722" s="114"/>
      <c r="Z2722" s="126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8"/>
      <c r="T2723" s="123"/>
      <c r="U2723" s="122"/>
      <c r="V2723" s="122"/>
      <c r="W2723" s="121"/>
      <c r="X2723" s="114"/>
      <c r="Y2723" s="114"/>
      <c r="Z2723" s="126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8"/>
      <c r="T2724" s="123"/>
      <c r="U2724" s="122"/>
      <c r="V2724" s="122"/>
      <c r="W2724" s="121"/>
      <c r="X2724" s="114"/>
      <c r="Y2724" s="114"/>
      <c r="Z2724" s="126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8"/>
      <c r="T2725" s="123"/>
      <c r="U2725" s="122"/>
      <c r="V2725" s="122"/>
      <c r="W2725" s="121"/>
      <c r="X2725" s="114"/>
      <c r="Y2725" s="114"/>
      <c r="Z2725" s="126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8"/>
      <c r="T2726" s="123"/>
      <c r="U2726" s="122"/>
      <c r="V2726" s="122"/>
      <c r="W2726" s="121"/>
      <c r="X2726" s="114"/>
      <c r="Y2726" s="114"/>
      <c r="Z2726" s="126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8"/>
      <c r="T2727" s="123"/>
      <c r="U2727" s="122"/>
      <c r="V2727" s="122"/>
      <c r="W2727" s="121"/>
      <c r="X2727" s="114"/>
      <c r="Y2727" s="114"/>
      <c r="Z2727" s="126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8"/>
      <c r="T2728" s="123"/>
      <c r="U2728" s="122"/>
      <c r="V2728" s="122"/>
      <c r="W2728" s="121"/>
      <c r="X2728" s="114"/>
      <c r="Y2728" s="114"/>
      <c r="Z2728" s="126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8"/>
      <c r="T2729" s="123"/>
      <c r="U2729" s="122"/>
      <c r="V2729" s="122"/>
      <c r="W2729" s="121"/>
      <c r="X2729" s="114"/>
      <c r="Y2729" s="114"/>
      <c r="Z2729" s="126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8"/>
      <c r="T2730" s="123"/>
      <c r="U2730" s="122"/>
      <c r="V2730" s="122"/>
      <c r="W2730" s="121"/>
      <c r="X2730" s="114"/>
      <c r="Y2730" s="114"/>
      <c r="Z2730" s="126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8"/>
      <c r="T2731" s="123"/>
      <c r="U2731" s="122"/>
      <c r="V2731" s="122"/>
      <c r="W2731" s="121"/>
      <c r="X2731" s="114"/>
      <c r="Y2731" s="114"/>
      <c r="Z2731" s="126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8"/>
      <c r="T2732" s="123"/>
      <c r="U2732" s="122"/>
      <c r="V2732" s="122"/>
      <c r="W2732" s="121"/>
      <c r="X2732" s="114"/>
      <c r="Y2732" s="114"/>
      <c r="Z2732" s="126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8"/>
      <c r="T2733" s="123"/>
      <c r="U2733" s="122"/>
      <c r="V2733" s="122"/>
      <c r="W2733" s="121"/>
      <c r="X2733" s="114"/>
      <c r="Y2733" s="114"/>
      <c r="Z2733" s="126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8"/>
      <c r="T2734" s="123"/>
      <c r="U2734" s="122"/>
      <c r="V2734" s="122"/>
      <c r="W2734" s="121"/>
      <c r="X2734" s="114"/>
      <c r="Y2734" s="114"/>
      <c r="Z2734" s="126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8"/>
      <c r="T2735" s="123"/>
      <c r="U2735" s="122"/>
      <c r="V2735" s="122"/>
      <c r="W2735" s="121"/>
      <c r="X2735" s="114"/>
      <c r="Y2735" s="114"/>
      <c r="Z2735" s="126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8"/>
      <c r="T2736" s="123"/>
      <c r="U2736" s="122"/>
      <c r="V2736" s="122"/>
      <c r="W2736" s="121"/>
      <c r="X2736" s="114"/>
      <c r="Y2736" s="114"/>
      <c r="Z2736" s="126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8"/>
      <c r="T2737" s="123"/>
      <c r="U2737" s="122"/>
      <c r="V2737" s="122"/>
      <c r="W2737" s="121"/>
      <c r="X2737" s="114"/>
      <c r="Y2737" s="114"/>
      <c r="Z2737" s="126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8"/>
      <c r="T2738" s="123"/>
      <c r="U2738" s="122"/>
      <c r="V2738" s="122"/>
      <c r="W2738" s="121"/>
      <c r="X2738" s="114"/>
      <c r="Y2738" s="114"/>
      <c r="Z2738" s="126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8"/>
      <c r="T2739" s="123"/>
      <c r="U2739" s="122"/>
      <c r="V2739" s="122"/>
      <c r="W2739" s="121"/>
      <c r="X2739" s="114"/>
      <c r="Y2739" s="114"/>
      <c r="Z2739" s="126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8"/>
      <c r="T2740" s="123"/>
      <c r="U2740" s="122"/>
      <c r="V2740" s="122"/>
      <c r="W2740" s="121"/>
      <c r="X2740" s="114"/>
      <c r="Y2740" s="114"/>
      <c r="Z2740" s="126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8"/>
      <c r="T2741" s="123"/>
      <c r="U2741" s="122"/>
      <c r="V2741" s="122"/>
      <c r="W2741" s="121"/>
      <c r="X2741" s="114"/>
      <c r="Y2741" s="114"/>
      <c r="Z2741" s="126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8"/>
      <c r="T2742" s="123"/>
      <c r="U2742" s="122"/>
      <c r="V2742" s="122"/>
      <c r="W2742" s="121"/>
      <c r="X2742" s="114"/>
      <c r="Y2742" s="114"/>
      <c r="Z2742" s="126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8"/>
      <c r="T2743" s="123"/>
      <c r="U2743" s="122"/>
      <c r="V2743" s="122"/>
      <c r="W2743" s="121"/>
      <c r="X2743" s="114"/>
      <c r="Y2743" s="114"/>
      <c r="Z2743" s="126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8"/>
      <c r="T2744" s="123"/>
      <c r="U2744" s="122"/>
      <c r="V2744" s="122"/>
      <c r="W2744" s="121"/>
      <c r="X2744" s="114"/>
      <c r="Y2744" s="114"/>
      <c r="Z2744" s="126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8"/>
      <c r="T2745" s="123"/>
      <c r="U2745" s="122"/>
      <c r="V2745" s="122"/>
      <c r="W2745" s="121"/>
      <c r="X2745" s="114"/>
      <c r="Y2745" s="114"/>
      <c r="Z2745" s="126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8"/>
      <c r="T2746" s="123"/>
      <c r="U2746" s="122"/>
      <c r="V2746" s="122"/>
      <c r="W2746" s="121"/>
      <c r="X2746" s="114"/>
      <c r="Y2746" s="114"/>
      <c r="Z2746" s="126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8"/>
      <c r="T2747" s="123"/>
      <c r="U2747" s="122"/>
      <c r="V2747" s="122"/>
      <c r="W2747" s="121"/>
      <c r="X2747" s="114"/>
      <c r="Y2747" s="114"/>
      <c r="Z2747" s="126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8"/>
      <c r="T2748" s="123"/>
      <c r="U2748" s="122"/>
      <c r="V2748" s="122"/>
      <c r="W2748" s="121"/>
      <c r="X2748" s="114"/>
      <c r="Y2748" s="114"/>
      <c r="Z2748" s="126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8"/>
      <c r="T2749" s="123"/>
      <c r="U2749" s="122"/>
      <c r="V2749" s="122"/>
      <c r="W2749" s="121"/>
      <c r="X2749" s="114"/>
      <c r="Y2749" s="114"/>
      <c r="Z2749" s="126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8"/>
      <c r="T2750" s="123"/>
      <c r="U2750" s="122"/>
      <c r="V2750" s="122"/>
      <c r="W2750" s="121"/>
      <c r="X2750" s="114"/>
      <c r="Y2750" s="114"/>
      <c r="Z2750" s="126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8"/>
      <c r="T2751" s="123"/>
      <c r="U2751" s="122"/>
      <c r="V2751" s="122"/>
      <c r="W2751" s="121"/>
      <c r="X2751" s="114"/>
      <c r="Y2751" s="114"/>
      <c r="Z2751" s="126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8"/>
      <c r="T2752" s="123"/>
      <c r="U2752" s="122"/>
      <c r="V2752" s="122"/>
      <c r="W2752" s="121"/>
      <c r="X2752" s="114"/>
      <c r="Y2752" s="114"/>
      <c r="Z2752" s="126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8"/>
      <c r="T2753" s="123"/>
      <c r="U2753" s="122"/>
      <c r="V2753" s="122"/>
      <c r="W2753" s="121"/>
      <c r="X2753" s="114"/>
      <c r="Y2753" s="114"/>
      <c r="Z2753" s="126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8"/>
      <c r="T2754" s="123"/>
      <c r="U2754" s="122"/>
      <c r="V2754" s="122"/>
      <c r="W2754" s="121"/>
      <c r="X2754" s="114"/>
      <c r="Y2754" s="114"/>
      <c r="Z2754" s="126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8"/>
      <c r="T2755" s="123"/>
      <c r="U2755" s="122"/>
      <c r="V2755" s="122"/>
      <c r="W2755" s="121"/>
      <c r="X2755" s="114"/>
      <c r="Y2755" s="114"/>
      <c r="Z2755" s="126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8"/>
      <c r="T2756" s="123"/>
      <c r="U2756" s="122"/>
      <c r="V2756" s="122"/>
      <c r="W2756" s="121"/>
      <c r="X2756" s="114"/>
      <c r="Y2756" s="114"/>
      <c r="Z2756" s="126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8"/>
      <c r="T2757" s="123"/>
      <c r="U2757" s="122"/>
      <c r="V2757" s="122"/>
      <c r="W2757" s="121"/>
      <c r="X2757" s="114"/>
      <c r="Y2757" s="114"/>
      <c r="Z2757" s="126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8"/>
      <c r="T2758" s="123"/>
      <c r="U2758" s="122"/>
      <c r="V2758" s="122"/>
      <c r="W2758" s="121"/>
      <c r="X2758" s="114"/>
      <c r="Y2758" s="114"/>
      <c r="Z2758" s="126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8"/>
      <c r="T2759" s="123"/>
      <c r="U2759" s="122"/>
      <c r="V2759" s="122"/>
      <c r="W2759" s="121"/>
      <c r="X2759" s="114"/>
      <c r="Y2759" s="114"/>
      <c r="Z2759" s="126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8"/>
      <c r="T2760" s="123"/>
      <c r="U2760" s="122"/>
      <c r="V2760" s="122"/>
      <c r="W2760" s="121"/>
      <c r="X2760" s="114"/>
      <c r="Y2760" s="114"/>
      <c r="Z2760" s="126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8"/>
      <c r="T2761" s="123"/>
      <c r="U2761" s="122"/>
      <c r="V2761" s="122"/>
      <c r="W2761" s="121"/>
      <c r="X2761" s="114"/>
      <c r="Y2761" s="114"/>
      <c r="Z2761" s="126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8"/>
      <c r="T2762" s="123"/>
      <c r="U2762" s="122"/>
      <c r="V2762" s="122"/>
      <c r="W2762" s="121"/>
      <c r="X2762" s="114"/>
      <c r="Y2762" s="114"/>
      <c r="Z2762" s="126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8"/>
      <c r="T2763" s="123"/>
      <c r="U2763" s="122"/>
      <c r="V2763" s="122"/>
      <c r="W2763" s="121"/>
      <c r="X2763" s="114"/>
      <c r="Y2763" s="114"/>
      <c r="Z2763" s="126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8"/>
      <c r="T2764" s="123"/>
      <c r="U2764" s="122"/>
      <c r="V2764" s="122"/>
      <c r="W2764" s="121"/>
      <c r="X2764" s="114"/>
      <c r="Y2764" s="114"/>
      <c r="Z2764" s="126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8"/>
      <c r="T2765" s="123"/>
      <c r="U2765" s="122"/>
      <c r="V2765" s="122"/>
      <c r="W2765" s="121"/>
      <c r="X2765" s="114"/>
      <c r="Y2765" s="114"/>
      <c r="Z2765" s="126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8"/>
      <c r="T2766" s="123"/>
      <c r="U2766" s="122"/>
      <c r="V2766" s="122"/>
      <c r="W2766" s="121"/>
      <c r="X2766" s="114"/>
      <c r="Y2766" s="114"/>
      <c r="Z2766" s="126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8"/>
      <c r="T2767" s="123"/>
      <c r="U2767" s="122"/>
      <c r="V2767" s="122"/>
      <c r="W2767" s="121"/>
      <c r="X2767" s="114"/>
      <c r="Y2767" s="114"/>
      <c r="Z2767" s="126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8"/>
      <c r="T2768" s="123"/>
      <c r="U2768" s="122"/>
      <c r="V2768" s="122"/>
      <c r="W2768" s="121"/>
      <c r="X2768" s="114"/>
      <c r="Y2768" s="114"/>
      <c r="Z2768" s="126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8"/>
      <c r="T2769" s="123"/>
      <c r="U2769" s="122"/>
      <c r="V2769" s="122"/>
      <c r="W2769" s="121"/>
      <c r="X2769" s="114"/>
      <c r="Y2769" s="114"/>
      <c r="Z2769" s="126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8"/>
      <c r="T2770" s="123"/>
      <c r="U2770" s="122"/>
      <c r="V2770" s="122"/>
      <c r="W2770" s="121"/>
      <c r="X2770" s="114"/>
      <c r="Y2770" s="114"/>
      <c r="Z2770" s="126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8"/>
      <c r="T2771" s="123"/>
      <c r="U2771" s="122"/>
      <c r="V2771" s="122"/>
      <c r="W2771" s="121"/>
      <c r="X2771" s="114"/>
      <c r="Y2771" s="114"/>
      <c r="Z2771" s="126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8"/>
      <c r="T2772" s="123"/>
      <c r="U2772" s="122"/>
      <c r="V2772" s="122"/>
      <c r="W2772" s="121"/>
      <c r="X2772" s="114"/>
      <c r="Y2772" s="114"/>
      <c r="Z2772" s="126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8"/>
      <c r="T2773" s="123"/>
      <c r="U2773" s="122"/>
      <c r="V2773" s="122"/>
      <c r="W2773" s="121"/>
      <c r="X2773" s="114"/>
      <c r="Y2773" s="114"/>
      <c r="Z2773" s="126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8"/>
      <c r="T2774" s="123"/>
      <c r="U2774" s="122"/>
      <c r="V2774" s="122"/>
      <c r="W2774" s="121"/>
      <c r="X2774" s="114"/>
      <c r="Y2774" s="114"/>
      <c r="Z2774" s="126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8"/>
      <c r="T2775" s="123"/>
      <c r="U2775" s="122"/>
      <c r="V2775" s="122"/>
      <c r="W2775" s="121"/>
      <c r="X2775" s="114"/>
      <c r="Y2775" s="114"/>
      <c r="Z2775" s="126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8"/>
      <c r="T2776" s="123"/>
      <c r="U2776" s="122"/>
      <c r="V2776" s="122"/>
      <c r="W2776" s="121"/>
      <c r="X2776" s="114"/>
      <c r="Y2776" s="114"/>
      <c r="Z2776" s="126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8"/>
      <c r="T2777" s="123"/>
      <c r="U2777" s="122"/>
      <c r="V2777" s="122"/>
      <c r="W2777" s="121"/>
      <c r="X2777" s="114"/>
      <c r="Y2777" s="114"/>
      <c r="Z2777" s="126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8"/>
      <c r="T2778" s="123"/>
      <c r="U2778" s="122"/>
      <c r="V2778" s="122"/>
      <c r="W2778" s="121"/>
      <c r="X2778" s="114"/>
      <c r="Y2778" s="114"/>
      <c r="Z2778" s="126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8"/>
      <c r="T2779" s="123"/>
      <c r="U2779" s="122"/>
      <c r="V2779" s="122"/>
      <c r="W2779" s="121"/>
      <c r="X2779" s="114"/>
      <c r="Y2779" s="114"/>
      <c r="Z2779" s="126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8"/>
      <c r="T2780" s="123"/>
      <c r="U2780" s="122"/>
      <c r="V2780" s="122"/>
      <c r="W2780" s="121"/>
      <c r="X2780" s="114"/>
      <c r="Y2780" s="114"/>
      <c r="Z2780" s="126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8"/>
      <c r="T2781" s="123"/>
      <c r="U2781" s="122"/>
      <c r="V2781" s="122"/>
      <c r="W2781" s="121"/>
      <c r="X2781" s="114"/>
      <c r="Y2781" s="114"/>
      <c r="Z2781" s="126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8"/>
      <c r="T2782" s="123"/>
      <c r="U2782" s="122"/>
      <c r="V2782" s="122"/>
      <c r="W2782" s="121"/>
      <c r="X2782" s="114"/>
      <c r="Y2782" s="114"/>
      <c r="Z2782" s="126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8"/>
      <c r="T2783" s="123"/>
      <c r="U2783" s="122"/>
      <c r="V2783" s="122"/>
      <c r="W2783" s="121"/>
      <c r="X2783" s="114"/>
      <c r="Y2783" s="114"/>
      <c r="Z2783" s="126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8"/>
      <c r="T2784" s="123"/>
      <c r="U2784" s="122"/>
      <c r="V2784" s="122"/>
      <c r="W2784" s="121"/>
      <c r="X2784" s="114"/>
      <c r="Y2784" s="114"/>
      <c r="Z2784" s="126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8"/>
      <c r="T2785" s="123"/>
      <c r="U2785" s="122"/>
      <c r="V2785" s="122"/>
      <c r="W2785" s="121"/>
      <c r="X2785" s="114"/>
      <c r="Y2785" s="114"/>
      <c r="Z2785" s="126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8"/>
      <c r="T2786" s="123"/>
      <c r="U2786" s="122"/>
      <c r="V2786" s="122"/>
      <c r="W2786" s="121"/>
      <c r="X2786" s="114"/>
      <c r="Y2786" s="114"/>
      <c r="Z2786" s="126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8"/>
      <c r="T2787" s="123"/>
      <c r="U2787" s="122"/>
      <c r="V2787" s="122"/>
      <c r="W2787" s="121"/>
      <c r="X2787" s="114"/>
      <c r="Y2787" s="114"/>
      <c r="Z2787" s="126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8"/>
      <c r="T2788" s="123"/>
      <c r="U2788" s="122"/>
      <c r="V2788" s="122"/>
      <c r="W2788" s="121"/>
      <c r="X2788" s="114"/>
      <c r="Y2788" s="114"/>
      <c r="Z2788" s="126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8"/>
      <c r="T2789" s="123"/>
      <c r="U2789" s="122"/>
      <c r="V2789" s="122"/>
      <c r="W2789" s="121"/>
      <c r="X2789" s="114"/>
      <c r="Y2789" s="114"/>
      <c r="Z2789" s="126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8"/>
      <c r="T2790" s="123"/>
      <c r="U2790" s="122"/>
      <c r="V2790" s="122"/>
      <c r="W2790" s="121"/>
      <c r="X2790" s="114"/>
      <c r="Y2790" s="114"/>
      <c r="Z2790" s="126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8"/>
      <c r="T2791" s="123"/>
      <c r="U2791" s="122"/>
      <c r="V2791" s="122"/>
      <c r="W2791" s="121"/>
      <c r="X2791" s="114"/>
      <c r="Y2791" s="114"/>
      <c r="Z2791" s="126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8"/>
      <c r="T2792" s="123"/>
      <c r="U2792" s="122"/>
      <c r="V2792" s="122"/>
      <c r="W2792" s="121"/>
      <c r="X2792" s="114"/>
      <c r="Y2792" s="114"/>
      <c r="Z2792" s="126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8"/>
      <c r="T2793" s="123"/>
      <c r="U2793" s="122"/>
      <c r="V2793" s="122"/>
      <c r="W2793" s="121"/>
      <c r="X2793" s="114"/>
      <c r="Y2793" s="114"/>
      <c r="Z2793" s="126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8"/>
      <c r="T2794" s="123"/>
      <c r="U2794" s="122"/>
      <c r="V2794" s="122"/>
      <c r="W2794" s="121"/>
      <c r="X2794" s="114"/>
      <c r="Y2794" s="114"/>
      <c r="Z2794" s="126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8"/>
      <c r="T2795" s="123"/>
      <c r="U2795" s="122"/>
      <c r="V2795" s="122"/>
      <c r="W2795" s="121"/>
      <c r="X2795" s="114"/>
      <c r="Y2795" s="114"/>
      <c r="Z2795" s="126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8"/>
      <c r="T2796" s="123"/>
      <c r="U2796" s="122"/>
      <c r="V2796" s="122"/>
      <c r="W2796" s="121"/>
      <c r="X2796" s="114"/>
      <c r="Y2796" s="114"/>
      <c r="Z2796" s="126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8"/>
      <c r="T2797" s="123"/>
      <c r="U2797" s="122"/>
      <c r="V2797" s="122"/>
      <c r="W2797" s="121"/>
      <c r="X2797" s="114"/>
      <c r="Y2797" s="114"/>
      <c r="Z2797" s="126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8"/>
      <c r="T2798" s="123"/>
      <c r="U2798" s="122"/>
      <c r="V2798" s="122"/>
      <c r="W2798" s="121"/>
      <c r="X2798" s="114"/>
      <c r="Y2798" s="114"/>
      <c r="Z2798" s="126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8"/>
      <c r="T2799" s="123"/>
      <c r="U2799" s="122"/>
      <c r="V2799" s="122"/>
      <c r="W2799" s="121"/>
      <c r="X2799" s="114"/>
      <c r="Y2799" s="114"/>
      <c r="Z2799" s="126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8"/>
      <c r="T2800" s="123"/>
      <c r="U2800" s="122"/>
      <c r="V2800" s="122"/>
      <c r="W2800" s="121"/>
      <c r="X2800" s="114"/>
      <c r="Y2800" s="114"/>
      <c r="Z2800" s="126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8"/>
      <c r="T2801" s="123"/>
      <c r="U2801" s="122"/>
      <c r="V2801" s="122"/>
      <c r="W2801" s="121"/>
      <c r="X2801" s="114"/>
      <c r="Y2801" s="114"/>
      <c r="Z2801" s="126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8"/>
      <c r="T2802" s="123"/>
      <c r="U2802" s="122"/>
      <c r="V2802" s="122"/>
      <c r="W2802" s="121"/>
      <c r="X2802" s="114"/>
      <c r="Y2802" s="114"/>
      <c r="Z2802" s="126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8"/>
      <c r="T2803" s="123"/>
      <c r="U2803" s="122"/>
      <c r="V2803" s="122"/>
      <c r="W2803" s="121"/>
      <c r="X2803" s="114"/>
      <c r="Y2803" s="114"/>
      <c r="Z2803" s="126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8"/>
      <c r="T2804" s="123"/>
      <c r="U2804" s="122"/>
      <c r="V2804" s="122"/>
      <c r="W2804" s="121"/>
      <c r="X2804" s="114"/>
      <c r="Y2804" s="114"/>
      <c r="Z2804" s="126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8"/>
      <c r="T2805" s="123"/>
      <c r="U2805" s="122"/>
      <c r="V2805" s="122"/>
      <c r="W2805" s="121"/>
      <c r="X2805" s="114"/>
      <c r="Y2805" s="114"/>
      <c r="Z2805" s="126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8"/>
      <c r="T2806" s="123"/>
      <c r="U2806" s="122"/>
      <c r="V2806" s="122"/>
      <c r="W2806" s="121"/>
      <c r="X2806" s="114"/>
      <c r="Y2806" s="114"/>
      <c r="Z2806" s="126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8"/>
      <c r="T2807" s="123"/>
      <c r="U2807" s="122"/>
      <c r="V2807" s="122"/>
      <c r="W2807" s="121"/>
      <c r="X2807" s="114"/>
      <c r="Y2807" s="114"/>
      <c r="Z2807" s="126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8"/>
      <c r="T2808" s="123"/>
      <c r="U2808" s="122"/>
      <c r="V2808" s="122"/>
      <c r="W2808" s="121"/>
      <c r="X2808" s="114"/>
      <c r="Y2808" s="114"/>
      <c r="Z2808" s="126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8"/>
      <c r="T2809" s="123"/>
      <c r="U2809" s="122"/>
      <c r="V2809" s="122"/>
      <c r="W2809" s="121"/>
      <c r="X2809" s="114"/>
      <c r="Y2809" s="114"/>
      <c r="Z2809" s="126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8"/>
      <c r="T2810" s="123"/>
      <c r="U2810" s="122"/>
      <c r="V2810" s="122"/>
      <c r="W2810" s="121"/>
      <c r="X2810" s="114"/>
      <c r="Y2810" s="114"/>
      <c r="Z2810" s="126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8"/>
      <c r="T2811" s="123"/>
      <c r="U2811" s="122"/>
      <c r="V2811" s="122"/>
      <c r="W2811" s="121"/>
      <c r="X2811" s="114"/>
      <c r="Y2811" s="114"/>
      <c r="Z2811" s="126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8"/>
      <c r="T2812" s="123"/>
      <c r="U2812" s="122"/>
      <c r="V2812" s="122"/>
      <c r="W2812" s="121"/>
      <c r="X2812" s="114"/>
      <c r="Y2812" s="114"/>
      <c r="Z2812" s="126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8"/>
      <c r="T2813" s="123"/>
      <c r="U2813" s="122"/>
      <c r="V2813" s="122"/>
      <c r="W2813" s="121"/>
      <c r="X2813" s="114"/>
      <c r="Y2813" s="114"/>
      <c r="Z2813" s="126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8"/>
      <c r="T2814" s="123"/>
      <c r="U2814" s="122"/>
      <c r="V2814" s="122"/>
      <c r="W2814" s="121"/>
      <c r="X2814" s="114"/>
      <c r="Y2814" s="114"/>
      <c r="Z2814" s="126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8"/>
      <c r="T2815" s="123"/>
      <c r="U2815" s="122"/>
      <c r="V2815" s="122"/>
      <c r="W2815" s="121"/>
      <c r="X2815" s="114"/>
      <c r="Y2815" s="114"/>
      <c r="Z2815" s="126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8"/>
      <c r="T2816" s="123"/>
      <c r="U2816" s="122"/>
      <c r="V2816" s="122"/>
      <c r="W2816" s="121"/>
      <c r="X2816" s="114"/>
      <c r="Y2816" s="114"/>
      <c r="Z2816" s="126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8"/>
      <c r="T2817" s="123"/>
      <c r="U2817" s="122"/>
      <c r="V2817" s="122"/>
      <c r="W2817" s="121"/>
      <c r="X2817" s="114"/>
      <c r="Y2817" s="114"/>
      <c r="Z2817" s="126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8"/>
      <c r="T2818" s="123"/>
      <c r="U2818" s="122"/>
      <c r="V2818" s="122"/>
      <c r="W2818" s="121"/>
      <c r="X2818" s="114"/>
      <c r="Y2818" s="114"/>
      <c r="Z2818" s="126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8"/>
      <c r="T2819" s="123"/>
      <c r="U2819" s="122"/>
      <c r="V2819" s="122"/>
      <c r="W2819" s="121"/>
      <c r="X2819" s="114"/>
      <c r="Y2819" s="114"/>
      <c r="Z2819" s="126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8"/>
      <c r="T2820" s="123"/>
      <c r="U2820" s="122"/>
      <c r="V2820" s="122"/>
      <c r="W2820" s="121"/>
      <c r="X2820" s="114"/>
      <c r="Y2820" s="114"/>
      <c r="Z2820" s="126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8"/>
      <c r="T2821" s="123"/>
      <c r="U2821" s="122"/>
      <c r="V2821" s="122"/>
      <c r="W2821" s="121"/>
      <c r="X2821" s="114"/>
      <c r="Y2821" s="114"/>
      <c r="Z2821" s="126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8"/>
      <c r="T2822" s="123"/>
      <c r="U2822" s="122"/>
      <c r="V2822" s="122"/>
      <c r="W2822" s="121"/>
      <c r="X2822" s="114"/>
      <c r="Y2822" s="114"/>
      <c r="Z2822" s="126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8"/>
      <c r="T2823" s="123"/>
      <c r="U2823" s="122"/>
      <c r="V2823" s="122"/>
      <c r="W2823" s="121"/>
      <c r="X2823" s="114"/>
      <c r="Y2823" s="114"/>
      <c r="Z2823" s="126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8"/>
      <c r="T2824" s="123"/>
      <c r="U2824" s="122"/>
      <c r="V2824" s="122"/>
      <c r="W2824" s="121"/>
      <c r="X2824" s="114"/>
      <c r="Y2824" s="114"/>
      <c r="Z2824" s="126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8"/>
      <c r="T2825" s="123"/>
      <c r="U2825" s="122"/>
      <c r="V2825" s="122"/>
      <c r="W2825" s="121"/>
      <c r="X2825" s="114"/>
      <c r="Y2825" s="114"/>
      <c r="Z2825" s="126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8"/>
      <c r="T2826" s="123"/>
      <c r="U2826" s="122"/>
      <c r="V2826" s="122"/>
      <c r="W2826" s="121"/>
      <c r="X2826" s="114"/>
      <c r="Y2826" s="114"/>
      <c r="Z2826" s="126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8"/>
      <c r="T2827" s="123"/>
      <c r="U2827" s="122"/>
      <c r="V2827" s="122"/>
      <c r="W2827" s="121"/>
      <c r="X2827" s="114"/>
      <c r="Y2827" s="114"/>
      <c r="Z2827" s="126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8"/>
      <c r="T2828" s="123"/>
      <c r="U2828" s="122"/>
      <c r="V2828" s="122"/>
      <c r="W2828" s="121"/>
      <c r="X2828" s="114"/>
      <c r="Y2828" s="114"/>
      <c r="Z2828" s="126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8"/>
      <c r="T2829" s="123"/>
      <c r="U2829" s="122"/>
      <c r="V2829" s="122"/>
      <c r="W2829" s="121"/>
      <c r="X2829" s="114"/>
      <c r="Y2829" s="114"/>
      <c r="Z2829" s="126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8"/>
      <c r="T2830" s="123"/>
      <c r="U2830" s="122"/>
      <c r="V2830" s="122"/>
      <c r="W2830" s="121"/>
      <c r="X2830" s="114"/>
      <c r="Y2830" s="114"/>
      <c r="Z2830" s="126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8"/>
      <c r="T2831" s="123"/>
      <c r="U2831" s="122"/>
      <c r="V2831" s="122"/>
      <c r="W2831" s="121"/>
      <c r="X2831" s="114"/>
      <c r="Y2831" s="114"/>
      <c r="Z2831" s="126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8"/>
      <c r="T2832" s="123"/>
      <c r="U2832" s="122"/>
      <c r="V2832" s="122"/>
      <c r="W2832" s="121"/>
      <c r="X2832" s="114"/>
      <c r="Y2832" s="114"/>
      <c r="Z2832" s="126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8"/>
      <c r="T2833" s="123"/>
      <c r="U2833" s="122"/>
      <c r="V2833" s="122"/>
      <c r="W2833" s="121"/>
      <c r="X2833" s="114"/>
      <c r="Y2833" s="114"/>
      <c r="Z2833" s="126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8"/>
      <c r="T2834" s="123"/>
      <c r="U2834" s="122"/>
      <c r="V2834" s="122"/>
      <c r="W2834" s="121"/>
      <c r="X2834" s="114"/>
      <c r="Y2834" s="114"/>
      <c r="Z2834" s="126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8"/>
      <c r="T2835" s="123"/>
      <c r="U2835" s="122"/>
      <c r="V2835" s="122"/>
      <c r="W2835" s="121"/>
      <c r="X2835" s="114"/>
      <c r="Y2835" s="114"/>
      <c r="Z2835" s="126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8"/>
      <c r="T2836" s="123"/>
      <c r="U2836" s="122"/>
      <c r="V2836" s="122"/>
      <c r="W2836" s="121"/>
      <c r="X2836" s="114"/>
      <c r="Y2836" s="114"/>
      <c r="Z2836" s="126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8"/>
      <c r="T2837" s="123"/>
      <c r="U2837" s="122"/>
      <c r="V2837" s="122"/>
      <c r="W2837" s="121"/>
      <c r="X2837" s="114"/>
      <c r="Y2837" s="114"/>
      <c r="Z2837" s="126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8"/>
      <c r="T2838" s="123"/>
      <c r="U2838" s="122"/>
      <c r="V2838" s="122"/>
      <c r="W2838" s="121"/>
      <c r="X2838" s="114"/>
      <c r="Y2838" s="114"/>
      <c r="Z2838" s="126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8"/>
      <c r="T2839" s="123"/>
      <c r="U2839" s="122"/>
      <c r="V2839" s="122"/>
      <c r="W2839" s="121"/>
      <c r="X2839" s="114"/>
      <c r="Y2839" s="114"/>
      <c r="Z2839" s="126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8"/>
      <c r="T2840" s="123"/>
      <c r="U2840" s="122"/>
      <c r="V2840" s="122"/>
      <c r="W2840" s="121"/>
      <c r="X2840" s="114"/>
      <c r="Y2840" s="114"/>
      <c r="Z2840" s="126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8"/>
      <c r="T2841" s="123"/>
      <c r="U2841" s="122"/>
      <c r="V2841" s="122"/>
      <c r="W2841" s="121"/>
      <c r="X2841" s="114"/>
      <c r="Y2841" s="114"/>
      <c r="Z2841" s="126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8"/>
      <c r="T2842" s="123"/>
      <c r="U2842" s="122"/>
      <c r="V2842" s="122"/>
      <c r="W2842" s="121"/>
      <c r="X2842" s="114"/>
      <c r="Y2842" s="114"/>
      <c r="Z2842" s="126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8"/>
      <c r="T2843" s="123"/>
      <c r="U2843" s="122"/>
      <c r="V2843" s="122"/>
      <c r="W2843" s="121"/>
      <c r="X2843" s="114"/>
      <c r="Y2843" s="114"/>
      <c r="Z2843" s="126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8"/>
      <c r="T2844" s="123"/>
      <c r="U2844" s="122"/>
      <c r="V2844" s="122"/>
      <c r="W2844" s="121"/>
      <c r="X2844" s="114"/>
      <c r="Y2844" s="114"/>
      <c r="Z2844" s="126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8"/>
      <c r="T2845" s="123"/>
      <c r="U2845" s="122"/>
      <c r="V2845" s="122"/>
      <c r="W2845" s="121"/>
      <c r="X2845" s="114"/>
      <c r="Y2845" s="114"/>
      <c r="Z2845" s="126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8"/>
      <c r="T2846" s="123"/>
      <c r="U2846" s="122"/>
      <c r="V2846" s="122"/>
      <c r="W2846" s="121"/>
      <c r="X2846" s="114"/>
      <c r="Y2846" s="114"/>
      <c r="Z2846" s="126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8"/>
      <c r="T2847" s="123"/>
      <c r="U2847" s="122"/>
      <c r="V2847" s="122"/>
      <c r="W2847" s="121"/>
      <c r="X2847" s="114"/>
      <c r="Y2847" s="114"/>
      <c r="Z2847" s="126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8"/>
      <c r="T2848" s="123"/>
      <c r="U2848" s="122"/>
      <c r="V2848" s="122"/>
      <c r="W2848" s="121"/>
      <c r="X2848" s="114"/>
      <c r="Y2848" s="114"/>
      <c r="Z2848" s="126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8"/>
      <c r="T2849" s="123"/>
      <c r="U2849" s="122"/>
      <c r="V2849" s="122"/>
      <c r="W2849" s="121"/>
      <c r="X2849" s="114"/>
      <c r="Y2849" s="114"/>
      <c r="Z2849" s="126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8"/>
      <c r="T2850" s="123"/>
      <c r="U2850" s="122"/>
      <c r="V2850" s="122"/>
      <c r="W2850" s="121"/>
      <c r="X2850" s="114"/>
      <c r="Y2850" s="114"/>
      <c r="Z2850" s="126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8"/>
      <c r="T2851" s="123"/>
      <c r="U2851" s="122"/>
      <c r="V2851" s="122"/>
      <c r="W2851" s="121"/>
      <c r="X2851" s="114"/>
      <c r="Y2851" s="114"/>
      <c r="Z2851" s="126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8"/>
      <c r="T2852" s="123"/>
      <c r="U2852" s="122"/>
      <c r="V2852" s="122"/>
      <c r="W2852" s="121"/>
      <c r="X2852" s="114"/>
      <c r="Y2852" s="114"/>
      <c r="Z2852" s="126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8"/>
      <c r="T2853" s="123"/>
      <c r="U2853" s="122"/>
      <c r="V2853" s="122"/>
      <c r="W2853" s="121"/>
      <c r="X2853" s="114"/>
      <c r="Y2853" s="114"/>
      <c r="Z2853" s="126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8"/>
      <c r="T2854" s="123"/>
      <c r="U2854" s="122"/>
      <c r="V2854" s="122"/>
      <c r="W2854" s="121"/>
      <c r="X2854" s="114"/>
      <c r="Y2854" s="114"/>
      <c r="Z2854" s="126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8"/>
      <c r="T2855" s="123"/>
      <c r="U2855" s="122"/>
      <c r="V2855" s="122"/>
      <c r="W2855" s="121"/>
      <c r="X2855" s="114"/>
      <c r="Y2855" s="114"/>
      <c r="Z2855" s="126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8"/>
      <c r="T2856" s="123"/>
      <c r="U2856" s="122"/>
      <c r="V2856" s="122"/>
      <c r="W2856" s="121"/>
      <c r="X2856" s="114"/>
      <c r="Y2856" s="114"/>
      <c r="Z2856" s="126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8"/>
      <c r="T2857" s="123"/>
      <c r="U2857" s="122"/>
      <c r="V2857" s="122"/>
      <c r="W2857" s="121"/>
      <c r="X2857" s="114"/>
      <c r="Y2857" s="114"/>
      <c r="Z2857" s="126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8"/>
      <c r="T2858" s="123"/>
      <c r="U2858" s="122"/>
      <c r="V2858" s="122"/>
      <c r="W2858" s="121"/>
      <c r="X2858" s="114"/>
      <c r="Y2858" s="114"/>
      <c r="Z2858" s="126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8"/>
      <c r="T2859" s="123"/>
      <c r="U2859" s="122"/>
      <c r="V2859" s="122"/>
      <c r="W2859" s="121"/>
      <c r="X2859" s="114"/>
      <c r="Y2859" s="114"/>
      <c r="Z2859" s="126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8"/>
      <c r="T2860" s="123"/>
      <c r="U2860" s="122"/>
      <c r="V2860" s="122"/>
      <c r="W2860" s="121"/>
      <c r="X2860" s="114"/>
      <c r="Y2860" s="114"/>
      <c r="Z2860" s="126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8"/>
      <c r="T2861" s="123"/>
      <c r="U2861" s="122"/>
      <c r="V2861" s="122"/>
      <c r="W2861" s="121"/>
      <c r="X2861" s="114"/>
      <c r="Y2861" s="114"/>
      <c r="Z2861" s="126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8"/>
      <c r="T2862" s="123"/>
      <c r="U2862" s="122"/>
      <c r="V2862" s="122"/>
      <c r="W2862" s="121"/>
      <c r="X2862" s="114"/>
      <c r="Y2862" s="114"/>
      <c r="Z2862" s="126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8"/>
      <c r="T2863" s="123"/>
      <c r="U2863" s="122"/>
      <c r="V2863" s="122"/>
      <c r="W2863" s="121"/>
      <c r="X2863" s="114"/>
      <c r="Y2863" s="114"/>
      <c r="Z2863" s="126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8"/>
      <c r="T2864" s="123"/>
      <c r="U2864" s="122"/>
      <c r="V2864" s="122"/>
      <c r="W2864" s="121"/>
      <c r="X2864" s="114"/>
      <c r="Y2864" s="114"/>
      <c r="Z2864" s="126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8"/>
      <c r="T2865" s="123"/>
      <c r="U2865" s="122"/>
      <c r="V2865" s="122"/>
      <c r="W2865" s="121"/>
      <c r="X2865" s="114"/>
      <c r="Y2865" s="114"/>
      <c r="Z2865" s="126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8"/>
      <c r="T2866" s="123"/>
      <c r="U2866" s="122"/>
      <c r="V2866" s="122"/>
      <c r="W2866" s="121"/>
      <c r="X2866" s="114"/>
      <c r="Y2866" s="114"/>
      <c r="Z2866" s="126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8"/>
      <c r="T2867" s="123"/>
      <c r="U2867" s="122"/>
      <c r="V2867" s="122"/>
      <c r="W2867" s="121"/>
      <c r="X2867" s="114"/>
      <c r="Y2867" s="114"/>
      <c r="Z2867" s="126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8"/>
      <c r="T2868" s="123"/>
      <c r="U2868" s="122"/>
      <c r="V2868" s="122"/>
      <c r="W2868" s="121"/>
      <c r="X2868" s="114"/>
      <c r="Y2868" s="114"/>
      <c r="Z2868" s="126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8"/>
      <c r="T2869" s="123"/>
      <c r="U2869" s="122"/>
      <c r="V2869" s="122"/>
      <c r="W2869" s="121"/>
      <c r="X2869" s="114"/>
      <c r="Y2869" s="114"/>
      <c r="Z2869" s="126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8"/>
      <c r="T2870" s="123"/>
      <c r="U2870" s="122"/>
      <c r="V2870" s="122"/>
      <c r="W2870" s="121"/>
      <c r="X2870" s="114"/>
      <c r="Y2870" s="114"/>
      <c r="Z2870" s="126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8"/>
      <c r="T2871" s="123"/>
      <c r="U2871" s="122"/>
      <c r="V2871" s="122"/>
      <c r="W2871" s="121"/>
      <c r="X2871" s="114"/>
      <c r="Y2871" s="114"/>
      <c r="Z2871" s="126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8"/>
      <c r="T2872" s="123"/>
      <c r="U2872" s="122"/>
      <c r="V2872" s="122"/>
      <c r="W2872" s="121"/>
      <c r="X2872" s="114"/>
      <c r="Y2872" s="114"/>
      <c r="Z2872" s="126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8"/>
      <c r="T2873" s="123"/>
      <c r="U2873" s="122"/>
      <c r="V2873" s="122"/>
      <c r="W2873" s="121"/>
      <c r="X2873" s="114"/>
      <c r="Y2873" s="114"/>
      <c r="Z2873" s="126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8"/>
      <c r="T2874" s="123"/>
      <c r="U2874" s="122"/>
      <c r="V2874" s="122"/>
      <c r="W2874" s="121"/>
      <c r="X2874" s="114"/>
      <c r="Y2874" s="114"/>
      <c r="Z2874" s="126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8"/>
      <c r="T2875" s="123"/>
      <c r="U2875" s="122"/>
      <c r="V2875" s="122"/>
      <c r="W2875" s="121"/>
      <c r="X2875" s="114"/>
      <c r="Y2875" s="114"/>
      <c r="Z2875" s="126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8"/>
      <c r="T2876" s="123"/>
      <c r="U2876" s="122"/>
      <c r="V2876" s="122"/>
      <c r="W2876" s="121"/>
      <c r="X2876" s="114"/>
      <c r="Y2876" s="114"/>
      <c r="Z2876" s="126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8"/>
      <c r="T2877" s="123"/>
      <c r="U2877" s="122"/>
      <c r="V2877" s="122"/>
      <c r="W2877" s="121"/>
      <c r="X2877" s="114"/>
      <c r="Y2877" s="114"/>
      <c r="Z2877" s="126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8"/>
      <c r="T2878" s="123"/>
      <c r="U2878" s="122"/>
      <c r="V2878" s="122"/>
      <c r="W2878" s="121"/>
      <c r="X2878" s="114"/>
      <c r="Y2878" s="114"/>
      <c r="Z2878" s="126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8"/>
      <c r="T2879" s="123"/>
      <c r="U2879" s="122"/>
      <c r="V2879" s="122"/>
      <c r="W2879" s="121"/>
      <c r="X2879" s="114"/>
      <c r="Y2879" s="114"/>
      <c r="Z2879" s="126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8"/>
      <c r="T2880" s="123"/>
      <c r="U2880" s="122"/>
      <c r="V2880" s="122"/>
      <c r="W2880" s="121"/>
      <c r="X2880" s="114"/>
      <c r="Y2880" s="114"/>
      <c r="Z2880" s="126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8"/>
      <c r="T2881" s="123"/>
      <c r="U2881" s="122"/>
      <c r="V2881" s="122"/>
      <c r="W2881" s="121"/>
      <c r="X2881" s="114"/>
      <c r="Y2881" s="114"/>
      <c r="Z2881" s="126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8"/>
      <c r="T2882" s="123"/>
      <c r="U2882" s="122"/>
      <c r="V2882" s="122"/>
      <c r="W2882" s="121"/>
      <c r="X2882" s="114"/>
      <c r="Y2882" s="114"/>
      <c r="Z2882" s="126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8"/>
      <c r="T2883" s="123"/>
      <c r="U2883" s="122"/>
      <c r="V2883" s="122"/>
      <c r="W2883" s="121"/>
      <c r="X2883" s="114"/>
      <c r="Y2883" s="114"/>
      <c r="Z2883" s="126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8"/>
      <c r="T2884" s="123"/>
      <c r="U2884" s="122"/>
      <c r="V2884" s="122"/>
      <c r="W2884" s="121"/>
      <c r="X2884" s="114"/>
      <c r="Y2884" s="114"/>
      <c r="Z2884" s="126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8"/>
      <c r="T2885" s="123"/>
      <c r="U2885" s="122"/>
      <c r="V2885" s="122"/>
      <c r="W2885" s="121"/>
      <c r="X2885" s="114"/>
      <c r="Y2885" s="114"/>
      <c r="Z2885" s="126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8"/>
      <c r="T2886" s="123"/>
      <c r="U2886" s="122"/>
      <c r="V2886" s="122"/>
      <c r="W2886" s="121"/>
      <c r="X2886" s="114"/>
      <c r="Y2886" s="114"/>
      <c r="Z2886" s="126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8"/>
      <c r="T2887" s="123"/>
      <c r="U2887" s="122"/>
      <c r="V2887" s="122"/>
      <c r="W2887" s="121"/>
      <c r="X2887" s="114"/>
      <c r="Y2887" s="114"/>
      <c r="Z2887" s="126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8"/>
      <c r="T2888" s="123"/>
      <c r="U2888" s="122"/>
      <c r="V2888" s="122"/>
      <c r="W2888" s="121"/>
      <c r="X2888" s="114"/>
      <c r="Y2888" s="114"/>
      <c r="Z2888" s="126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8"/>
      <c r="T2889" s="123"/>
      <c r="U2889" s="122"/>
      <c r="V2889" s="122"/>
      <c r="W2889" s="121"/>
      <c r="X2889" s="114"/>
      <c r="Y2889" s="114"/>
      <c r="Z2889" s="126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8"/>
      <c r="T2890" s="123"/>
      <c r="U2890" s="122"/>
      <c r="V2890" s="122"/>
      <c r="W2890" s="121"/>
      <c r="X2890" s="114"/>
      <c r="Y2890" s="114"/>
      <c r="Z2890" s="126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8"/>
      <c r="T2891" s="123"/>
      <c r="U2891" s="122"/>
      <c r="V2891" s="122"/>
      <c r="W2891" s="121"/>
      <c r="X2891" s="114"/>
      <c r="Y2891" s="114"/>
      <c r="Z2891" s="126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8"/>
      <c r="T2892" s="123"/>
      <c r="U2892" s="122"/>
      <c r="V2892" s="122"/>
      <c r="W2892" s="121"/>
      <c r="X2892" s="114"/>
      <c r="Y2892" s="114"/>
      <c r="Z2892" s="126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8"/>
      <c r="T2893" s="123"/>
      <c r="U2893" s="122"/>
      <c r="V2893" s="122"/>
      <c r="W2893" s="121"/>
      <c r="X2893" s="114"/>
      <c r="Y2893" s="114"/>
      <c r="Z2893" s="126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8"/>
      <c r="T2894" s="123"/>
      <c r="U2894" s="122"/>
      <c r="V2894" s="122"/>
      <c r="W2894" s="121"/>
      <c r="X2894" s="114"/>
      <c r="Y2894" s="114"/>
      <c r="Z2894" s="126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8"/>
      <c r="T2895" s="123"/>
      <c r="U2895" s="122"/>
      <c r="V2895" s="122"/>
      <c r="W2895" s="121"/>
      <c r="X2895" s="114"/>
      <c r="Y2895" s="114"/>
      <c r="Z2895" s="126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8"/>
      <c r="T2896" s="123"/>
      <c r="U2896" s="122"/>
      <c r="V2896" s="122"/>
      <c r="W2896" s="121"/>
      <c r="X2896" s="114"/>
      <c r="Y2896" s="114"/>
      <c r="Z2896" s="126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8"/>
      <c r="T2897" s="123"/>
      <c r="U2897" s="122"/>
      <c r="V2897" s="122"/>
      <c r="W2897" s="121"/>
      <c r="X2897" s="114"/>
      <c r="Y2897" s="114"/>
      <c r="Z2897" s="126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8"/>
      <c r="T2898" s="123"/>
      <c r="U2898" s="122"/>
      <c r="V2898" s="122"/>
      <c r="W2898" s="121"/>
      <c r="X2898" s="114"/>
      <c r="Y2898" s="114"/>
      <c r="Z2898" s="126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8"/>
      <c r="T2899" s="123"/>
      <c r="U2899" s="122"/>
      <c r="V2899" s="122"/>
      <c r="W2899" s="121"/>
      <c r="X2899" s="114"/>
      <c r="Y2899" s="114"/>
      <c r="Z2899" s="126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8"/>
      <c r="T2900" s="123"/>
      <c r="U2900" s="122"/>
      <c r="V2900" s="122"/>
      <c r="W2900" s="121"/>
      <c r="X2900" s="114"/>
      <c r="Y2900" s="114"/>
      <c r="Z2900" s="126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8"/>
      <c r="T2901" s="123"/>
      <c r="U2901" s="122"/>
      <c r="V2901" s="122"/>
      <c r="W2901" s="121"/>
      <c r="X2901" s="114"/>
      <c r="Y2901" s="114"/>
      <c r="Z2901" s="126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8"/>
      <c r="T2902" s="123"/>
      <c r="U2902" s="122"/>
      <c r="V2902" s="122"/>
      <c r="W2902" s="121"/>
      <c r="X2902" s="114"/>
      <c r="Y2902" s="114"/>
      <c r="Z2902" s="126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8"/>
      <c r="T2903" s="123"/>
      <c r="U2903" s="122"/>
      <c r="V2903" s="122"/>
      <c r="W2903" s="121"/>
      <c r="X2903" s="114"/>
      <c r="Y2903" s="114"/>
      <c r="Z2903" s="126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8"/>
      <c r="T2904" s="123"/>
      <c r="U2904" s="122"/>
      <c r="V2904" s="122"/>
      <c r="W2904" s="121"/>
      <c r="X2904" s="114"/>
      <c r="Y2904" s="114"/>
      <c r="Z2904" s="126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8"/>
      <c r="T2905" s="123"/>
      <c r="U2905" s="122"/>
      <c r="V2905" s="122"/>
      <c r="W2905" s="121"/>
      <c r="X2905" s="114"/>
      <c r="Y2905" s="114"/>
      <c r="Z2905" s="126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8"/>
      <c r="T2906" s="123"/>
      <c r="U2906" s="122"/>
      <c r="V2906" s="122"/>
      <c r="W2906" s="121"/>
      <c r="X2906" s="114"/>
      <c r="Y2906" s="114"/>
      <c r="Z2906" s="126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8"/>
      <c r="T2907" s="123"/>
      <c r="U2907" s="122"/>
      <c r="V2907" s="122"/>
      <c r="W2907" s="121"/>
      <c r="X2907" s="114"/>
      <c r="Y2907" s="114"/>
      <c r="Z2907" s="126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8"/>
      <c r="T2908" s="123"/>
      <c r="U2908" s="122"/>
      <c r="V2908" s="122"/>
      <c r="W2908" s="121"/>
      <c r="X2908" s="114"/>
      <c r="Y2908" s="114"/>
      <c r="Z2908" s="126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8"/>
      <c r="T2909" s="123"/>
      <c r="U2909" s="122"/>
      <c r="V2909" s="122"/>
      <c r="W2909" s="121"/>
      <c r="X2909" s="114"/>
      <c r="Y2909" s="114"/>
      <c r="Z2909" s="126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8"/>
      <c r="T2910" s="123"/>
      <c r="U2910" s="122"/>
      <c r="V2910" s="122"/>
      <c r="W2910" s="121"/>
      <c r="X2910" s="114"/>
      <c r="Y2910" s="114"/>
      <c r="Z2910" s="126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8"/>
      <c r="T2911" s="123"/>
      <c r="U2911" s="122"/>
      <c r="V2911" s="122"/>
      <c r="W2911" s="121"/>
      <c r="X2911" s="114"/>
      <c r="Y2911" s="114"/>
      <c r="Z2911" s="126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8"/>
      <c r="T2912" s="123"/>
      <c r="U2912" s="122"/>
      <c r="V2912" s="122"/>
      <c r="W2912" s="121"/>
      <c r="X2912" s="114"/>
      <c r="Y2912" s="114"/>
      <c r="Z2912" s="126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8"/>
      <c r="T2913" s="123"/>
      <c r="U2913" s="122"/>
      <c r="V2913" s="122"/>
      <c r="W2913" s="121"/>
      <c r="X2913" s="114"/>
      <c r="Y2913" s="114"/>
      <c r="Z2913" s="126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8"/>
      <c r="T2914" s="123"/>
      <c r="U2914" s="122"/>
      <c r="V2914" s="122"/>
      <c r="W2914" s="121"/>
      <c r="X2914" s="114"/>
      <c r="Y2914" s="114"/>
      <c r="Z2914" s="126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8"/>
      <c r="T2915" s="123"/>
      <c r="U2915" s="122"/>
      <c r="V2915" s="122"/>
      <c r="W2915" s="121"/>
      <c r="X2915" s="114"/>
      <c r="Y2915" s="114"/>
      <c r="Z2915" s="126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8"/>
      <c r="T2916" s="123"/>
      <c r="U2916" s="122"/>
      <c r="V2916" s="122"/>
      <c r="W2916" s="121"/>
      <c r="X2916" s="114"/>
      <c r="Y2916" s="114"/>
      <c r="Z2916" s="126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8"/>
      <c r="T2917" s="123"/>
      <c r="U2917" s="122"/>
      <c r="V2917" s="122"/>
      <c r="W2917" s="121"/>
      <c r="X2917" s="114"/>
      <c r="Y2917" s="114"/>
      <c r="Z2917" s="126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8"/>
      <c r="T2918" s="123"/>
      <c r="U2918" s="122"/>
      <c r="V2918" s="122"/>
      <c r="W2918" s="121"/>
      <c r="X2918" s="114"/>
      <c r="Y2918" s="114"/>
      <c r="Z2918" s="126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8"/>
      <c r="T2919" s="123"/>
      <c r="U2919" s="122"/>
      <c r="V2919" s="122"/>
      <c r="W2919" s="121"/>
      <c r="X2919" s="114"/>
      <c r="Y2919" s="114"/>
      <c r="Z2919" s="126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8"/>
      <c r="T2920" s="123"/>
      <c r="U2920" s="122"/>
      <c r="V2920" s="122"/>
      <c r="W2920" s="121"/>
      <c r="X2920" s="114"/>
      <c r="Y2920" s="114"/>
      <c r="Z2920" s="126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8"/>
      <c r="T2921" s="123"/>
      <c r="U2921" s="122"/>
      <c r="V2921" s="122"/>
      <c r="W2921" s="121"/>
      <c r="X2921" s="114"/>
      <c r="Y2921" s="114"/>
      <c r="Z2921" s="126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8"/>
      <c r="T2922" s="123"/>
      <c r="U2922" s="122"/>
      <c r="V2922" s="122"/>
      <c r="W2922" s="121"/>
      <c r="X2922" s="114"/>
      <c r="Y2922" s="114"/>
      <c r="Z2922" s="126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8"/>
      <c r="T2923" s="123"/>
      <c r="U2923" s="122"/>
      <c r="V2923" s="122"/>
      <c r="W2923" s="121"/>
      <c r="X2923" s="114"/>
      <c r="Y2923" s="114"/>
      <c r="Z2923" s="126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8"/>
      <c r="T2924" s="123"/>
      <c r="U2924" s="122"/>
      <c r="V2924" s="122"/>
      <c r="W2924" s="121"/>
      <c r="X2924" s="114"/>
      <c r="Y2924" s="114"/>
      <c r="Z2924" s="126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8"/>
      <c r="T2925" s="123"/>
      <c r="U2925" s="122"/>
      <c r="V2925" s="122"/>
      <c r="W2925" s="121"/>
      <c r="X2925" s="114"/>
      <c r="Y2925" s="114"/>
      <c r="Z2925" s="126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8"/>
      <c r="T2926" s="123"/>
      <c r="U2926" s="122"/>
      <c r="V2926" s="122"/>
      <c r="W2926" s="121"/>
      <c r="X2926" s="114"/>
      <c r="Y2926" s="114"/>
      <c r="Z2926" s="126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8"/>
      <c r="T2927" s="123"/>
      <c r="U2927" s="122"/>
      <c r="V2927" s="122"/>
      <c r="W2927" s="121"/>
      <c r="X2927" s="114"/>
      <c r="Y2927" s="114"/>
      <c r="Z2927" s="126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8"/>
      <c r="T2928" s="123"/>
      <c r="U2928" s="122"/>
      <c r="V2928" s="122"/>
      <c r="W2928" s="121"/>
      <c r="X2928" s="114"/>
      <c r="Y2928" s="114"/>
      <c r="Z2928" s="126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8"/>
      <c r="T2929" s="123"/>
      <c r="U2929" s="122"/>
      <c r="V2929" s="122"/>
      <c r="W2929" s="121"/>
      <c r="X2929" s="114"/>
      <c r="Y2929" s="114"/>
      <c r="Z2929" s="126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8"/>
      <c r="T2930" s="123"/>
      <c r="U2930" s="122"/>
      <c r="V2930" s="122"/>
      <c r="W2930" s="121"/>
      <c r="X2930" s="114"/>
      <c r="Y2930" s="114"/>
      <c r="Z2930" s="126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8"/>
      <c r="T2931" s="123"/>
      <c r="U2931" s="122"/>
      <c r="V2931" s="122"/>
      <c r="W2931" s="121"/>
      <c r="X2931" s="114"/>
      <c r="Y2931" s="114"/>
      <c r="Z2931" s="126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8"/>
      <c r="T2932" s="123"/>
      <c r="U2932" s="122"/>
      <c r="V2932" s="122"/>
      <c r="W2932" s="121"/>
      <c r="X2932" s="114"/>
      <c r="Y2932" s="114"/>
      <c r="Z2932" s="126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8"/>
      <c r="T2933" s="123"/>
      <c r="U2933" s="122"/>
      <c r="V2933" s="122"/>
      <c r="W2933" s="121"/>
      <c r="X2933" s="114"/>
      <c r="Y2933" s="114"/>
      <c r="Z2933" s="126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8"/>
      <c r="T2934" s="123"/>
      <c r="U2934" s="122"/>
      <c r="V2934" s="122"/>
      <c r="W2934" s="121"/>
      <c r="X2934" s="114"/>
      <c r="Y2934" s="114"/>
      <c r="Z2934" s="126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8"/>
      <c r="T2935" s="123"/>
      <c r="U2935" s="122"/>
      <c r="V2935" s="122"/>
      <c r="W2935" s="121"/>
      <c r="X2935" s="114"/>
      <c r="Y2935" s="114"/>
      <c r="Z2935" s="126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8"/>
      <c r="T2936" s="123"/>
      <c r="U2936" s="122"/>
      <c r="V2936" s="122"/>
      <c r="W2936" s="121"/>
      <c r="X2936" s="114"/>
      <c r="Y2936" s="114"/>
      <c r="Z2936" s="126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8"/>
      <c r="T2937" s="123"/>
      <c r="U2937" s="122"/>
      <c r="V2937" s="122"/>
      <c r="W2937" s="121"/>
      <c r="X2937" s="114"/>
      <c r="Y2937" s="114"/>
      <c r="Z2937" s="126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8"/>
      <c r="T2938" s="123"/>
      <c r="U2938" s="122"/>
      <c r="V2938" s="122"/>
      <c r="W2938" s="121"/>
      <c r="X2938" s="114"/>
      <c r="Y2938" s="114"/>
      <c r="Z2938" s="126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8"/>
      <c r="T2939" s="123"/>
      <c r="U2939" s="122"/>
      <c r="V2939" s="122"/>
      <c r="W2939" s="121"/>
      <c r="X2939" s="114"/>
      <c r="Y2939" s="114"/>
      <c r="Z2939" s="126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8"/>
      <c r="T2940" s="123"/>
      <c r="U2940" s="122"/>
      <c r="V2940" s="122"/>
      <c r="W2940" s="121"/>
      <c r="X2940" s="114"/>
      <c r="Y2940" s="114"/>
      <c r="Z2940" s="126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8"/>
      <c r="T2941" s="123"/>
      <c r="U2941" s="122"/>
      <c r="V2941" s="122"/>
      <c r="W2941" s="121"/>
      <c r="X2941" s="114"/>
      <c r="Y2941" s="114"/>
      <c r="Z2941" s="126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8"/>
      <c r="T2942" s="123"/>
      <c r="U2942" s="122"/>
      <c r="V2942" s="122"/>
      <c r="W2942" s="121"/>
      <c r="X2942" s="114"/>
      <c r="Y2942" s="114"/>
      <c r="Z2942" s="126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8"/>
      <c r="T2943" s="123"/>
      <c r="U2943" s="122"/>
      <c r="V2943" s="122"/>
      <c r="W2943" s="121"/>
      <c r="X2943" s="114"/>
      <c r="Y2943" s="114"/>
      <c r="Z2943" s="126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8"/>
      <c r="T2944" s="123"/>
      <c r="U2944" s="122"/>
      <c r="V2944" s="122"/>
      <c r="W2944" s="121"/>
      <c r="X2944" s="114"/>
      <c r="Y2944" s="114"/>
      <c r="Z2944" s="126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8"/>
      <c r="T2945" s="123"/>
      <c r="U2945" s="122"/>
      <c r="V2945" s="122"/>
      <c r="W2945" s="121"/>
      <c r="X2945" s="114"/>
      <c r="Y2945" s="114"/>
      <c r="Z2945" s="126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8"/>
      <c r="T2946" s="123"/>
      <c r="U2946" s="122"/>
      <c r="V2946" s="122"/>
      <c r="W2946" s="121"/>
      <c r="X2946" s="114"/>
      <c r="Y2946" s="114"/>
      <c r="Z2946" s="126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8"/>
      <c r="T2947" s="123"/>
      <c r="U2947" s="122"/>
      <c r="V2947" s="122"/>
      <c r="W2947" s="121"/>
      <c r="X2947" s="114"/>
      <c r="Y2947" s="114"/>
      <c r="Z2947" s="126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8"/>
      <c r="T2948" s="123"/>
      <c r="U2948" s="122"/>
      <c r="V2948" s="122"/>
      <c r="W2948" s="121"/>
      <c r="X2948" s="114"/>
      <c r="Y2948" s="114"/>
      <c r="Z2948" s="126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8"/>
      <c r="T2949" s="123"/>
      <c r="U2949" s="122"/>
      <c r="V2949" s="122"/>
      <c r="W2949" s="121"/>
      <c r="X2949" s="114"/>
      <c r="Y2949" s="114"/>
      <c r="Z2949" s="126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8"/>
      <c r="T2950" s="123"/>
      <c r="U2950" s="122"/>
      <c r="V2950" s="122"/>
      <c r="W2950" s="121"/>
      <c r="X2950" s="114"/>
      <c r="Y2950" s="114"/>
      <c r="Z2950" s="126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8"/>
      <c r="T2951" s="123"/>
      <c r="U2951" s="122"/>
      <c r="V2951" s="122"/>
      <c r="W2951" s="121"/>
      <c r="X2951" s="114"/>
      <c r="Y2951" s="114"/>
      <c r="Z2951" s="126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8"/>
      <c r="T2952" s="123"/>
      <c r="U2952" s="122"/>
      <c r="V2952" s="122"/>
      <c r="W2952" s="121"/>
      <c r="X2952" s="114"/>
      <c r="Y2952" s="114"/>
      <c r="Z2952" s="126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8"/>
      <c r="T2953" s="123"/>
      <c r="U2953" s="122"/>
      <c r="V2953" s="122"/>
      <c r="W2953" s="121"/>
      <c r="X2953" s="114"/>
      <c r="Y2953" s="114"/>
      <c r="Z2953" s="126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8"/>
      <c r="T2954" s="123"/>
      <c r="U2954" s="122"/>
      <c r="V2954" s="122"/>
      <c r="W2954" s="121"/>
      <c r="X2954" s="114"/>
      <c r="Y2954" s="114"/>
      <c r="Z2954" s="126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8"/>
      <c r="T2955" s="123"/>
      <c r="U2955" s="122"/>
      <c r="V2955" s="122"/>
      <c r="W2955" s="121"/>
      <c r="X2955" s="114"/>
      <c r="Y2955" s="114"/>
      <c r="Z2955" s="126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8"/>
      <c r="T2956" s="123"/>
      <c r="U2956" s="122"/>
      <c r="V2956" s="122"/>
      <c r="W2956" s="121"/>
      <c r="X2956" s="114"/>
      <c r="Y2956" s="114"/>
      <c r="Z2956" s="126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8"/>
      <c r="T2957" s="123"/>
      <c r="U2957" s="122"/>
      <c r="V2957" s="122"/>
      <c r="W2957" s="121"/>
      <c r="X2957" s="114"/>
      <c r="Y2957" s="114"/>
      <c r="Z2957" s="126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8"/>
      <c r="T2958" s="123"/>
      <c r="U2958" s="122"/>
      <c r="V2958" s="122"/>
      <c r="W2958" s="121"/>
      <c r="X2958" s="114"/>
      <c r="Y2958" s="114"/>
      <c r="Z2958" s="126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8"/>
      <c r="T2959" s="123"/>
      <c r="U2959" s="122"/>
      <c r="V2959" s="122"/>
      <c r="W2959" s="121"/>
      <c r="X2959" s="114"/>
      <c r="Y2959" s="114"/>
      <c r="Z2959" s="126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8"/>
      <c r="T2960" s="123"/>
      <c r="U2960" s="122"/>
      <c r="V2960" s="122"/>
      <c r="W2960" s="121"/>
      <c r="X2960" s="114"/>
      <c r="Y2960" s="114"/>
      <c r="Z2960" s="126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8"/>
      <c r="T2961" s="123"/>
      <c r="U2961" s="122"/>
      <c r="V2961" s="122"/>
      <c r="W2961" s="121"/>
      <c r="X2961" s="114"/>
      <c r="Y2961" s="114"/>
      <c r="Z2961" s="126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8"/>
      <c r="T2962" s="123"/>
      <c r="U2962" s="122"/>
      <c r="V2962" s="122"/>
      <c r="W2962" s="121"/>
      <c r="X2962" s="114"/>
      <c r="Y2962" s="114"/>
      <c r="Z2962" s="126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8"/>
      <c r="T2963" s="123"/>
      <c r="U2963" s="122"/>
      <c r="V2963" s="122"/>
      <c r="W2963" s="121"/>
      <c r="X2963" s="114"/>
      <c r="Y2963" s="114"/>
      <c r="Z2963" s="126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8"/>
      <c r="T2964" s="123"/>
      <c r="U2964" s="122"/>
      <c r="V2964" s="122"/>
      <c r="W2964" s="121"/>
      <c r="X2964" s="114"/>
      <c r="Y2964" s="114"/>
      <c r="Z2964" s="126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8"/>
      <c r="T2965" s="123"/>
      <c r="U2965" s="122"/>
      <c r="V2965" s="122"/>
      <c r="W2965" s="121"/>
      <c r="X2965" s="114"/>
      <c r="Y2965" s="114"/>
      <c r="Z2965" s="126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8"/>
      <c r="T2966" s="123"/>
      <c r="U2966" s="122"/>
      <c r="V2966" s="122"/>
      <c r="W2966" s="121"/>
      <c r="X2966" s="114"/>
      <c r="Y2966" s="114"/>
      <c r="Z2966" s="126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8"/>
      <c r="T2967" s="123"/>
      <c r="U2967" s="122"/>
      <c r="V2967" s="122"/>
      <c r="W2967" s="121"/>
      <c r="X2967" s="114"/>
      <c r="Y2967" s="114"/>
      <c r="Z2967" s="126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8"/>
      <c r="T2968" s="123"/>
      <c r="U2968" s="122"/>
      <c r="V2968" s="122"/>
      <c r="W2968" s="121"/>
      <c r="X2968" s="114"/>
      <c r="Y2968" s="114"/>
      <c r="Z2968" s="126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8"/>
      <c r="T2969" s="123"/>
      <c r="U2969" s="122"/>
      <c r="V2969" s="122"/>
      <c r="W2969" s="121"/>
      <c r="X2969" s="114"/>
      <c r="Y2969" s="114"/>
      <c r="Z2969" s="126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8"/>
      <c r="T2970" s="123"/>
      <c r="U2970" s="122"/>
      <c r="V2970" s="122"/>
      <c r="W2970" s="121"/>
      <c r="X2970" s="114"/>
      <c r="Y2970" s="114"/>
      <c r="Z2970" s="126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8"/>
      <c r="T2971" s="123"/>
      <c r="U2971" s="122"/>
      <c r="V2971" s="122"/>
      <c r="W2971" s="121"/>
      <c r="X2971" s="114"/>
      <c r="Y2971" s="114"/>
      <c r="Z2971" s="126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8"/>
      <c r="T2972" s="123"/>
      <c r="U2972" s="122"/>
      <c r="V2972" s="122"/>
      <c r="W2972" s="121"/>
      <c r="X2972" s="114"/>
      <c r="Y2972" s="114"/>
      <c r="Z2972" s="126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8"/>
      <c r="T2973" s="123"/>
      <c r="U2973" s="122"/>
      <c r="V2973" s="122"/>
      <c r="W2973" s="121"/>
      <c r="X2973" s="114"/>
      <c r="Y2973" s="114"/>
      <c r="Z2973" s="126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8"/>
      <c r="T2974" s="123"/>
      <c r="U2974" s="122"/>
      <c r="V2974" s="122"/>
      <c r="W2974" s="121"/>
      <c r="X2974" s="114"/>
      <c r="Y2974" s="114"/>
      <c r="Z2974" s="126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8"/>
      <c r="T2975" s="123"/>
      <c r="U2975" s="122"/>
      <c r="V2975" s="122"/>
      <c r="W2975" s="121"/>
      <c r="X2975" s="114"/>
      <c r="Y2975" s="114"/>
      <c r="Z2975" s="126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8"/>
      <c r="T2976" s="123"/>
      <c r="U2976" s="122"/>
      <c r="V2976" s="122"/>
      <c r="W2976" s="121"/>
      <c r="X2976" s="114"/>
      <c r="Y2976" s="114"/>
      <c r="Z2976" s="126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8"/>
      <c r="T2977" s="123"/>
      <c r="U2977" s="122"/>
      <c r="V2977" s="122"/>
      <c r="W2977" s="121"/>
      <c r="X2977" s="114"/>
      <c r="Y2977" s="114"/>
      <c r="Z2977" s="126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8"/>
      <c r="T2978" s="123"/>
      <c r="U2978" s="122"/>
      <c r="V2978" s="122"/>
      <c r="W2978" s="121"/>
      <c r="X2978" s="114"/>
      <c r="Y2978" s="114"/>
      <c r="Z2978" s="126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8"/>
      <c r="T2979" s="123"/>
      <c r="U2979" s="122"/>
      <c r="V2979" s="122"/>
      <c r="W2979" s="121"/>
      <c r="X2979" s="114"/>
      <c r="Y2979" s="114"/>
      <c r="Z2979" s="126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8"/>
      <c r="T2980" s="123"/>
      <c r="U2980" s="122"/>
      <c r="V2980" s="122"/>
      <c r="W2980" s="121"/>
      <c r="X2980" s="114"/>
      <c r="Y2980" s="114"/>
      <c r="Z2980" s="126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8"/>
      <c r="T2981" s="123"/>
      <c r="U2981" s="122"/>
      <c r="V2981" s="122"/>
      <c r="W2981" s="121"/>
      <c r="X2981" s="114"/>
      <c r="Y2981" s="114"/>
      <c r="Z2981" s="126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8"/>
      <c r="T2982" s="123"/>
      <c r="U2982" s="122"/>
      <c r="V2982" s="122"/>
      <c r="W2982" s="121"/>
      <c r="X2982" s="114"/>
      <c r="Y2982" s="114"/>
      <c r="Z2982" s="126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8"/>
      <c r="T2983" s="123"/>
      <c r="U2983" s="122"/>
      <c r="V2983" s="122"/>
      <c r="W2983" s="121"/>
      <c r="X2983" s="114"/>
      <c r="Y2983" s="114"/>
      <c r="Z2983" s="126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8"/>
      <c r="T2984" s="123"/>
      <c r="U2984" s="122"/>
      <c r="V2984" s="122"/>
      <c r="W2984" s="121"/>
      <c r="X2984" s="114"/>
      <c r="Y2984" s="114"/>
      <c r="Z2984" s="126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8"/>
      <c r="T2985" s="123"/>
      <c r="U2985" s="122"/>
      <c r="V2985" s="122"/>
      <c r="W2985" s="121"/>
      <c r="X2985" s="114"/>
      <c r="Y2985" s="114"/>
      <c r="Z2985" s="126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8"/>
      <c r="T2986" s="123"/>
      <c r="U2986" s="122"/>
      <c r="V2986" s="122"/>
      <c r="W2986" s="121"/>
      <c r="X2986" s="114"/>
      <c r="Y2986" s="114"/>
      <c r="Z2986" s="126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8"/>
      <c r="T2987" s="123"/>
      <c r="U2987" s="122"/>
      <c r="V2987" s="122"/>
      <c r="W2987" s="121"/>
      <c r="X2987" s="114"/>
      <c r="Y2987" s="114"/>
      <c r="Z2987" s="126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8"/>
      <c r="T2988" s="123"/>
      <c r="U2988" s="122"/>
      <c r="V2988" s="122"/>
      <c r="W2988" s="121"/>
      <c r="X2988" s="114"/>
      <c r="Y2988" s="114"/>
      <c r="Z2988" s="126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8"/>
      <c r="T2989" s="123"/>
      <c r="U2989" s="122"/>
      <c r="V2989" s="122"/>
      <c r="W2989" s="121"/>
      <c r="X2989" s="114"/>
      <c r="Y2989" s="114"/>
      <c r="Z2989" s="126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8"/>
      <c r="T2990" s="123"/>
      <c r="U2990" s="122"/>
      <c r="V2990" s="122"/>
      <c r="W2990" s="121"/>
      <c r="X2990" s="114"/>
      <c r="Y2990" s="114"/>
      <c r="Z2990" s="126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8"/>
      <c r="T2991" s="123"/>
      <c r="U2991" s="122"/>
      <c r="V2991" s="122"/>
      <c r="W2991" s="121"/>
      <c r="X2991" s="114"/>
      <c r="Y2991" s="114"/>
      <c r="Z2991" s="126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8"/>
      <c r="T2992" s="123"/>
      <c r="U2992" s="122"/>
      <c r="V2992" s="122"/>
      <c r="W2992" s="121"/>
      <c r="X2992" s="114"/>
      <c r="Y2992" s="114"/>
      <c r="Z2992" s="126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8"/>
      <c r="T2993" s="123"/>
      <c r="U2993" s="122"/>
      <c r="V2993" s="122"/>
      <c r="W2993" s="121"/>
      <c r="X2993" s="114"/>
      <c r="Y2993" s="114"/>
      <c r="Z2993" s="126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8"/>
      <c r="T2994" s="123"/>
      <c r="U2994" s="122"/>
      <c r="V2994" s="122"/>
      <c r="W2994" s="121"/>
      <c r="X2994" s="114"/>
      <c r="Y2994" s="114"/>
      <c r="Z2994" s="126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8"/>
      <c r="T2995" s="123"/>
      <c r="U2995" s="122"/>
      <c r="V2995" s="122"/>
      <c r="W2995" s="121"/>
      <c r="X2995" s="114"/>
      <c r="Y2995" s="114"/>
      <c r="Z2995" s="126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8"/>
      <c r="T2996" s="123"/>
      <c r="U2996" s="122"/>
      <c r="V2996" s="122"/>
      <c r="W2996" s="121"/>
      <c r="X2996" s="114"/>
      <c r="Y2996" s="114"/>
      <c r="Z2996" s="126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8"/>
      <c r="T2997" s="123"/>
      <c r="U2997" s="122"/>
      <c r="V2997" s="122"/>
      <c r="W2997" s="121"/>
      <c r="X2997" s="114"/>
      <c r="Y2997" s="114"/>
      <c r="Z2997" s="126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8"/>
      <c r="T2998" s="123"/>
      <c r="U2998" s="122"/>
      <c r="V2998" s="122"/>
      <c r="W2998" s="121"/>
      <c r="X2998" s="114"/>
      <c r="Y2998" s="114"/>
      <c r="Z2998" s="126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8"/>
      <c r="T2999" s="123"/>
      <c r="U2999" s="122"/>
      <c r="V2999" s="122"/>
      <c r="W2999" s="121"/>
      <c r="X2999" s="114"/>
      <c r="Y2999" s="114"/>
      <c r="Z2999" s="126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8"/>
      <c r="T3000" s="123"/>
      <c r="U3000" s="122"/>
      <c r="V3000" s="122"/>
      <c r="W3000" s="121"/>
      <c r="X3000" s="114"/>
      <c r="Y3000" s="114"/>
      <c r="Z3000" s="126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8"/>
      <c r="T3001" s="123"/>
      <c r="U3001" s="122"/>
      <c r="V3001" s="122"/>
      <c r="W3001" s="121"/>
      <c r="X3001" s="114"/>
      <c r="Y3001" s="114"/>
      <c r="Z3001" s="126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8"/>
      <c r="T3002" s="123"/>
      <c r="U3002" s="122"/>
      <c r="V3002" s="122"/>
      <c r="W3002" s="121"/>
      <c r="X3002" s="114"/>
      <c r="Y3002" s="114"/>
      <c r="Z3002" s="126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8"/>
      <c r="T3003" s="123"/>
      <c r="U3003" s="122"/>
      <c r="V3003" s="122"/>
      <c r="W3003" s="121"/>
      <c r="X3003" s="114"/>
      <c r="Y3003" s="114"/>
      <c r="Z3003" s="126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8"/>
      <c r="T3004" s="123"/>
      <c r="U3004" s="122"/>
      <c r="V3004" s="122"/>
      <c r="W3004" s="121"/>
      <c r="X3004" s="114"/>
      <c r="Y3004" s="114"/>
      <c r="Z3004" s="126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8"/>
      <c r="T3005" s="123"/>
      <c r="U3005" s="122"/>
      <c r="V3005" s="122"/>
      <c r="W3005" s="121"/>
      <c r="X3005" s="114"/>
      <c r="Y3005" s="114"/>
      <c r="Z3005" s="126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8"/>
      <c r="T3006" s="123"/>
      <c r="U3006" s="122"/>
      <c r="V3006" s="122"/>
      <c r="W3006" s="121"/>
      <c r="X3006" s="114"/>
      <c r="Y3006" s="114"/>
      <c r="Z3006" s="126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8"/>
      <c r="T3007" s="123"/>
      <c r="U3007" s="122"/>
      <c r="V3007" s="122"/>
      <c r="W3007" s="121"/>
      <c r="X3007" s="114"/>
      <c r="Y3007" s="114"/>
      <c r="Z3007" s="126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8"/>
      <c r="T3008" s="123"/>
      <c r="U3008" s="122"/>
      <c r="V3008" s="122"/>
      <c r="W3008" s="121"/>
      <c r="X3008" s="114"/>
      <c r="Y3008" s="114"/>
      <c r="Z3008" s="126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8"/>
      <c r="T3009" s="123"/>
      <c r="U3009" s="122"/>
      <c r="V3009" s="122"/>
      <c r="W3009" s="121"/>
      <c r="X3009" s="114"/>
      <c r="Y3009" s="114"/>
      <c r="Z3009" s="126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8"/>
      <c r="T3010" s="123"/>
      <c r="U3010" s="122"/>
      <c r="V3010" s="122"/>
      <c r="W3010" s="121"/>
      <c r="X3010" s="114"/>
      <c r="Y3010" s="114"/>
      <c r="Z3010" s="126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8"/>
      <c r="T3011" s="123"/>
      <c r="U3011" s="122"/>
      <c r="V3011" s="122"/>
      <c r="W3011" s="121"/>
      <c r="X3011" s="114"/>
      <c r="Y3011" s="114"/>
      <c r="Z3011" s="126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8"/>
      <c r="T3012" s="123"/>
      <c r="U3012" s="122"/>
      <c r="V3012" s="122"/>
      <c r="W3012" s="121"/>
      <c r="X3012" s="114"/>
      <c r="Y3012" s="114"/>
      <c r="Z3012" s="126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8"/>
      <c r="T3013" s="123"/>
      <c r="U3013" s="122"/>
      <c r="V3013" s="122"/>
      <c r="W3013" s="121"/>
      <c r="X3013" s="114"/>
      <c r="Y3013" s="114"/>
      <c r="Z3013" s="126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8"/>
      <c r="T3014" s="123"/>
      <c r="U3014" s="122"/>
      <c r="V3014" s="122"/>
      <c r="W3014" s="121"/>
      <c r="X3014" s="114"/>
      <c r="Y3014" s="114"/>
      <c r="Z3014" s="126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8"/>
      <c r="T3015" s="123"/>
      <c r="U3015" s="122"/>
      <c r="V3015" s="122"/>
      <c r="W3015" s="121"/>
      <c r="X3015" s="114"/>
      <c r="Y3015" s="114"/>
      <c r="Z3015" s="126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8"/>
      <c r="T3016" s="123"/>
      <c r="U3016" s="122"/>
      <c r="V3016" s="122"/>
      <c r="W3016" s="121"/>
      <c r="X3016" s="114"/>
      <c r="Y3016" s="114"/>
      <c r="Z3016" s="126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8"/>
      <c r="T3017" s="123"/>
      <c r="U3017" s="122"/>
      <c r="V3017" s="122"/>
      <c r="W3017" s="121"/>
      <c r="X3017" s="114"/>
      <c r="Y3017" s="114"/>
      <c r="Z3017" s="126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8"/>
      <c r="T3018" s="123"/>
      <c r="U3018" s="122"/>
      <c r="V3018" s="122"/>
      <c r="W3018" s="121"/>
      <c r="X3018" s="114"/>
      <c r="Y3018" s="114"/>
      <c r="Z3018" s="126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8"/>
      <c r="T3019" s="123"/>
      <c r="U3019" s="122"/>
      <c r="V3019" s="122"/>
      <c r="W3019" s="121"/>
      <c r="X3019" s="114"/>
      <c r="Y3019" s="114"/>
      <c r="Z3019" s="126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8"/>
      <c r="T3020" s="123"/>
      <c r="U3020" s="122"/>
      <c r="V3020" s="122"/>
      <c r="W3020" s="121"/>
      <c r="X3020" s="114"/>
      <c r="Y3020" s="114"/>
      <c r="Z3020" s="126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8"/>
      <c r="T3021" s="123"/>
      <c r="U3021" s="122"/>
      <c r="V3021" s="122"/>
      <c r="W3021" s="121"/>
      <c r="X3021" s="114"/>
      <c r="Y3021" s="114"/>
      <c r="Z3021" s="126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8"/>
      <c r="T3022" s="123"/>
      <c r="U3022" s="122"/>
      <c r="V3022" s="122"/>
      <c r="W3022" s="121"/>
      <c r="X3022" s="114"/>
      <c r="Y3022" s="114"/>
      <c r="Z3022" s="126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8"/>
      <c r="T3023" s="123"/>
      <c r="U3023" s="122"/>
      <c r="V3023" s="122"/>
      <c r="W3023" s="121"/>
      <c r="X3023" s="114"/>
      <c r="Y3023" s="114"/>
      <c r="Z3023" s="126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8"/>
      <c r="T3024" s="123"/>
      <c r="U3024" s="122"/>
      <c r="V3024" s="122"/>
      <c r="W3024" s="121"/>
      <c r="X3024" s="114"/>
      <c r="Y3024" s="114"/>
      <c r="Z3024" s="126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8"/>
      <c r="T3025" s="123"/>
      <c r="U3025" s="122"/>
      <c r="V3025" s="122"/>
      <c r="W3025" s="121"/>
      <c r="X3025" s="114"/>
      <c r="Y3025" s="114"/>
      <c r="Z3025" s="126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8"/>
      <c r="T3026" s="123"/>
      <c r="U3026" s="122"/>
      <c r="V3026" s="122"/>
      <c r="W3026" s="121"/>
      <c r="X3026" s="114"/>
      <c r="Y3026" s="114"/>
      <c r="Z3026" s="126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8"/>
      <c r="T3027" s="123"/>
      <c r="U3027" s="122"/>
      <c r="V3027" s="122"/>
      <c r="W3027" s="121"/>
      <c r="X3027" s="114"/>
      <c r="Y3027" s="114"/>
      <c r="Z3027" s="126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8"/>
      <c r="T3028" s="123"/>
      <c r="U3028" s="122"/>
      <c r="V3028" s="122"/>
      <c r="W3028" s="121"/>
      <c r="X3028" s="114"/>
      <c r="Y3028" s="114"/>
      <c r="Z3028" s="126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8"/>
      <c r="T3029" s="123"/>
      <c r="U3029" s="122"/>
      <c r="V3029" s="122"/>
      <c r="W3029" s="121"/>
      <c r="X3029" s="114"/>
      <c r="Y3029" s="114"/>
      <c r="Z3029" s="126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8"/>
      <c r="T3030" s="123"/>
      <c r="U3030" s="122"/>
      <c r="V3030" s="122"/>
      <c r="W3030" s="121"/>
      <c r="X3030" s="114"/>
      <c r="Y3030" s="114"/>
      <c r="Z3030" s="126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8"/>
      <c r="T3031" s="123"/>
      <c r="U3031" s="122"/>
      <c r="V3031" s="122"/>
      <c r="W3031" s="121"/>
      <c r="X3031" s="114"/>
      <c r="Y3031" s="114"/>
      <c r="Z3031" s="126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8"/>
      <c r="T3032" s="123"/>
      <c r="U3032" s="122"/>
      <c r="V3032" s="122"/>
      <c r="W3032" s="121"/>
      <c r="X3032" s="114"/>
      <c r="Y3032" s="114"/>
      <c r="Z3032" s="126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8"/>
      <c r="T3033" s="123"/>
      <c r="U3033" s="122"/>
      <c r="V3033" s="122"/>
      <c r="W3033" s="121"/>
      <c r="X3033" s="114"/>
      <c r="Y3033" s="114"/>
      <c r="Z3033" s="126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8"/>
      <c r="T3034" s="123"/>
      <c r="U3034" s="122"/>
      <c r="V3034" s="122"/>
      <c r="W3034" s="121"/>
      <c r="X3034" s="114"/>
      <c r="Y3034" s="114"/>
      <c r="Z3034" s="126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8"/>
      <c r="T3035" s="123"/>
      <c r="U3035" s="122"/>
      <c r="V3035" s="122"/>
      <c r="W3035" s="121"/>
      <c r="X3035" s="114"/>
      <c r="Y3035" s="114"/>
      <c r="Z3035" s="126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8"/>
      <c r="T3036" s="123"/>
      <c r="U3036" s="122"/>
      <c r="V3036" s="122"/>
      <c r="W3036" s="121"/>
      <c r="X3036" s="114"/>
      <c r="Y3036" s="114"/>
      <c r="Z3036" s="126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8"/>
      <c r="T3037" s="123"/>
      <c r="U3037" s="122"/>
      <c r="V3037" s="122"/>
      <c r="W3037" s="121"/>
      <c r="X3037" s="114"/>
      <c r="Y3037" s="114"/>
      <c r="Z3037" s="126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8"/>
      <c r="T3038" s="123"/>
      <c r="U3038" s="122"/>
      <c r="V3038" s="122"/>
      <c r="W3038" s="121"/>
      <c r="X3038" s="114"/>
      <c r="Y3038" s="114"/>
      <c r="Z3038" s="126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8"/>
      <c r="T3039" s="123"/>
      <c r="U3039" s="122"/>
      <c r="V3039" s="122"/>
      <c r="W3039" s="121"/>
      <c r="X3039" s="114"/>
      <c r="Y3039" s="114"/>
      <c r="Z3039" s="126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8"/>
      <c r="T3040" s="123"/>
      <c r="U3040" s="122"/>
      <c r="V3040" s="122"/>
      <c r="W3040" s="121"/>
      <c r="X3040" s="114"/>
      <c r="Y3040" s="114"/>
      <c r="Z3040" s="126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8"/>
      <c r="T3041" s="123"/>
      <c r="U3041" s="122"/>
      <c r="V3041" s="122"/>
      <c r="W3041" s="121"/>
      <c r="X3041" s="114"/>
      <c r="Y3041" s="114"/>
      <c r="Z3041" s="126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8"/>
      <c r="T3042" s="123"/>
      <c r="U3042" s="122"/>
      <c r="V3042" s="122"/>
      <c r="W3042" s="121"/>
      <c r="X3042" s="114"/>
      <c r="Y3042" s="114"/>
      <c r="Z3042" s="126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8"/>
      <c r="T3043" s="123"/>
      <c r="U3043" s="122"/>
      <c r="V3043" s="122"/>
      <c r="W3043" s="121"/>
      <c r="X3043" s="114"/>
      <c r="Y3043" s="114"/>
      <c r="Z3043" s="126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8"/>
      <c r="T3044" s="123"/>
      <c r="U3044" s="122"/>
      <c r="V3044" s="122"/>
      <c r="W3044" s="121"/>
      <c r="X3044" s="114"/>
      <c r="Y3044" s="114"/>
      <c r="Z3044" s="126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8"/>
      <c r="T3045" s="123"/>
      <c r="U3045" s="122"/>
      <c r="V3045" s="122"/>
      <c r="W3045" s="121"/>
      <c r="X3045" s="114"/>
      <c r="Y3045" s="114"/>
      <c r="Z3045" s="126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8"/>
      <c r="T3046" s="123"/>
      <c r="U3046" s="122"/>
      <c r="V3046" s="122"/>
      <c r="W3046" s="121"/>
      <c r="X3046" s="114"/>
      <c r="Y3046" s="114"/>
      <c r="Z3046" s="126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8"/>
      <c r="T3047" s="123"/>
      <c r="U3047" s="122"/>
      <c r="V3047" s="122"/>
      <c r="W3047" s="121"/>
      <c r="X3047" s="114"/>
      <c r="Y3047" s="114"/>
      <c r="Z3047" s="126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8"/>
      <c r="T3048" s="123"/>
      <c r="U3048" s="122"/>
      <c r="V3048" s="122"/>
      <c r="W3048" s="121"/>
      <c r="X3048" s="114"/>
      <c r="Y3048" s="114"/>
      <c r="Z3048" s="126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8"/>
      <c r="T3049" s="123"/>
      <c r="U3049" s="122"/>
      <c r="V3049" s="122"/>
      <c r="W3049" s="121"/>
      <c r="X3049" s="114"/>
      <c r="Y3049" s="114"/>
      <c r="Z3049" s="126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8"/>
      <c r="T3050" s="123"/>
      <c r="U3050" s="122"/>
      <c r="V3050" s="122"/>
      <c r="W3050" s="121"/>
      <c r="X3050" s="114"/>
      <c r="Y3050" s="114"/>
      <c r="Z3050" s="126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8"/>
      <c r="T3051" s="123"/>
      <c r="U3051" s="122"/>
      <c r="V3051" s="122"/>
      <c r="W3051" s="121"/>
      <c r="X3051" s="114"/>
      <c r="Y3051" s="114"/>
      <c r="Z3051" s="126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8"/>
      <c r="T3052" s="123"/>
      <c r="U3052" s="122"/>
      <c r="V3052" s="122"/>
      <c r="W3052" s="121"/>
      <c r="X3052" s="114"/>
      <c r="Y3052" s="114"/>
      <c r="Z3052" s="126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8"/>
      <c r="T3053" s="123"/>
      <c r="U3053" s="122"/>
      <c r="V3053" s="122"/>
      <c r="W3053" s="121"/>
      <c r="X3053" s="114"/>
      <c r="Y3053" s="114"/>
      <c r="Z3053" s="126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8"/>
      <c r="T3054" s="123"/>
      <c r="U3054" s="122"/>
      <c r="V3054" s="122"/>
      <c r="W3054" s="121"/>
      <c r="X3054" s="114"/>
      <c r="Y3054" s="114"/>
      <c r="Z3054" s="126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8"/>
      <c r="T3055" s="123"/>
      <c r="U3055" s="122"/>
      <c r="V3055" s="122"/>
      <c r="W3055" s="121"/>
      <c r="X3055" s="114"/>
      <c r="Y3055" s="114"/>
      <c r="Z3055" s="126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8"/>
      <c r="T3056" s="123"/>
      <c r="U3056" s="122"/>
      <c r="V3056" s="122"/>
      <c r="W3056" s="121"/>
      <c r="X3056" s="114"/>
      <c r="Y3056" s="114"/>
      <c r="Z3056" s="126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8"/>
      <c r="T3057" s="123"/>
      <c r="U3057" s="122"/>
      <c r="V3057" s="122"/>
      <c r="W3057" s="121"/>
      <c r="X3057" s="114"/>
      <c r="Y3057" s="114"/>
      <c r="Z3057" s="126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8"/>
      <c r="T3058" s="123"/>
      <c r="U3058" s="122"/>
      <c r="V3058" s="122"/>
      <c r="W3058" s="121"/>
      <c r="X3058" s="114"/>
      <c r="Y3058" s="114"/>
      <c r="Z3058" s="126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8"/>
      <c r="T3059" s="123"/>
      <c r="U3059" s="122"/>
      <c r="V3059" s="122"/>
      <c r="W3059" s="121"/>
      <c r="X3059" s="114"/>
      <c r="Y3059" s="114"/>
      <c r="Z3059" s="126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8"/>
      <c r="T3060" s="123"/>
      <c r="U3060" s="122"/>
      <c r="V3060" s="122"/>
      <c r="W3060" s="121"/>
      <c r="X3060" s="114"/>
      <c r="Y3060" s="114"/>
      <c r="Z3060" s="126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8"/>
      <c r="T3061" s="123"/>
      <c r="U3061" s="122"/>
      <c r="V3061" s="122"/>
      <c r="W3061" s="121"/>
      <c r="X3061" s="114"/>
      <c r="Y3061" s="114"/>
      <c r="Z3061" s="126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8"/>
      <c r="T3062" s="123"/>
      <c r="U3062" s="122"/>
      <c r="V3062" s="122"/>
      <c r="W3062" s="121"/>
      <c r="X3062" s="114"/>
      <c r="Y3062" s="114"/>
      <c r="Z3062" s="126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8"/>
      <c r="T3063" s="123"/>
      <c r="U3063" s="122"/>
      <c r="V3063" s="122"/>
      <c r="W3063" s="121"/>
      <c r="X3063" s="114"/>
      <c r="Y3063" s="114"/>
      <c r="Z3063" s="126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8"/>
      <c r="T3064" s="123"/>
      <c r="U3064" s="122"/>
      <c r="V3064" s="122"/>
      <c r="W3064" s="121"/>
      <c r="X3064" s="114"/>
      <c r="Y3064" s="114"/>
      <c r="Z3064" s="126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8"/>
      <c r="T3065" s="123"/>
      <c r="U3065" s="122"/>
      <c r="V3065" s="122"/>
      <c r="W3065" s="121"/>
      <c r="X3065" s="114"/>
      <c r="Y3065" s="114"/>
      <c r="Z3065" s="126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8"/>
      <c r="T3066" s="123"/>
      <c r="U3066" s="122"/>
      <c r="V3066" s="122"/>
      <c r="W3066" s="121"/>
      <c r="X3066" s="114"/>
      <c r="Y3066" s="114"/>
      <c r="Z3066" s="126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8"/>
      <c r="T3067" s="123"/>
      <c r="U3067" s="122"/>
      <c r="V3067" s="122"/>
      <c r="W3067" s="121"/>
      <c r="X3067" s="114"/>
      <c r="Y3067" s="114"/>
      <c r="Z3067" s="126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8"/>
      <c r="T3068" s="123"/>
      <c r="U3068" s="122"/>
      <c r="V3068" s="122"/>
      <c r="W3068" s="121"/>
      <c r="X3068" s="114"/>
      <c r="Y3068" s="114"/>
      <c r="Z3068" s="126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8"/>
      <c r="T3069" s="123"/>
      <c r="U3069" s="122"/>
      <c r="V3069" s="122"/>
      <c r="W3069" s="121"/>
      <c r="X3069" s="114"/>
      <c r="Y3069" s="114"/>
      <c r="Z3069" s="126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8"/>
      <c r="T3070" s="123"/>
      <c r="U3070" s="122"/>
      <c r="V3070" s="122"/>
      <c r="W3070" s="121"/>
      <c r="X3070" s="114"/>
      <c r="Y3070" s="114"/>
      <c r="Z3070" s="126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8"/>
      <c r="T3071" s="123"/>
      <c r="U3071" s="122"/>
      <c r="V3071" s="122"/>
      <c r="W3071" s="121"/>
      <c r="X3071" s="114"/>
      <c r="Y3071" s="114"/>
      <c r="Z3071" s="126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8"/>
      <c r="T3072" s="123"/>
      <c r="U3072" s="122"/>
      <c r="V3072" s="122"/>
      <c r="W3072" s="121"/>
      <c r="X3072" s="114"/>
      <c r="Y3072" s="114"/>
      <c r="Z3072" s="126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8"/>
      <c r="T3073" s="123"/>
      <c r="U3073" s="122"/>
      <c r="V3073" s="122"/>
      <c r="W3073" s="121"/>
      <c r="X3073" s="114"/>
      <c r="Y3073" s="114"/>
      <c r="Z3073" s="126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8"/>
      <c r="T3074" s="123"/>
      <c r="U3074" s="122"/>
      <c r="V3074" s="122"/>
      <c r="W3074" s="121"/>
      <c r="X3074" s="114"/>
      <c r="Y3074" s="114"/>
      <c r="Z3074" s="126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8"/>
      <c r="T3075" s="123"/>
      <c r="U3075" s="122"/>
      <c r="V3075" s="122"/>
      <c r="W3075" s="121"/>
      <c r="X3075" s="114"/>
      <c r="Y3075" s="114"/>
      <c r="Z3075" s="126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8"/>
      <c r="T3076" s="123"/>
      <c r="U3076" s="122"/>
      <c r="V3076" s="122"/>
      <c r="W3076" s="121"/>
      <c r="X3076" s="114"/>
      <c r="Y3076" s="114"/>
      <c r="Z3076" s="126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8"/>
      <c r="T3077" s="123"/>
      <c r="U3077" s="122"/>
      <c r="V3077" s="122"/>
      <c r="W3077" s="121"/>
      <c r="X3077" s="114"/>
      <c r="Y3077" s="114"/>
      <c r="Z3077" s="126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8"/>
      <c r="T3078" s="123"/>
      <c r="U3078" s="122"/>
      <c r="V3078" s="122"/>
      <c r="W3078" s="121"/>
      <c r="X3078" s="114"/>
      <c r="Y3078" s="114"/>
      <c r="Z3078" s="126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8"/>
      <c r="T3079" s="123"/>
      <c r="U3079" s="122"/>
      <c r="V3079" s="122"/>
      <c r="W3079" s="121"/>
      <c r="X3079" s="114"/>
      <c r="Y3079" s="114"/>
      <c r="Z3079" s="126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8"/>
      <c r="T3080" s="123"/>
      <c r="U3080" s="122"/>
      <c r="V3080" s="122"/>
      <c r="W3080" s="121"/>
      <c r="X3080" s="114"/>
      <c r="Y3080" s="114"/>
      <c r="Z3080" s="126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8"/>
      <c r="T3081" s="123"/>
      <c r="U3081" s="122"/>
      <c r="V3081" s="122"/>
      <c r="W3081" s="121"/>
      <c r="X3081" s="114"/>
      <c r="Y3081" s="114"/>
      <c r="Z3081" s="126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8"/>
      <c r="T3082" s="123"/>
      <c r="U3082" s="122"/>
      <c r="V3082" s="122"/>
      <c r="W3082" s="121"/>
      <c r="X3082" s="114"/>
      <c r="Y3082" s="114"/>
      <c r="Z3082" s="126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8"/>
      <c r="T3083" s="123"/>
      <c r="U3083" s="122"/>
      <c r="V3083" s="122"/>
      <c r="W3083" s="121"/>
      <c r="X3083" s="114"/>
      <c r="Y3083" s="114"/>
      <c r="Z3083" s="126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8"/>
      <c r="T3084" s="123"/>
      <c r="U3084" s="122"/>
      <c r="V3084" s="122"/>
      <c r="W3084" s="121"/>
      <c r="X3084" s="114"/>
      <c r="Y3084" s="114"/>
      <c r="Z3084" s="126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8"/>
      <c r="T3085" s="123"/>
      <c r="U3085" s="122"/>
      <c r="V3085" s="122"/>
      <c r="W3085" s="121"/>
      <c r="X3085" s="114"/>
      <c r="Y3085" s="114"/>
      <c r="Z3085" s="126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8"/>
      <c r="T3086" s="123"/>
      <c r="U3086" s="122"/>
      <c r="V3086" s="122"/>
      <c r="W3086" s="121"/>
      <c r="X3086" s="114"/>
      <c r="Y3086" s="114"/>
      <c r="Z3086" s="126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8"/>
      <c r="T3087" s="123"/>
      <c r="U3087" s="122"/>
      <c r="V3087" s="122"/>
      <c r="W3087" s="121"/>
      <c r="X3087" s="114"/>
      <c r="Y3087" s="114"/>
      <c r="Z3087" s="126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8"/>
      <c r="T3088" s="123"/>
      <c r="U3088" s="122"/>
      <c r="V3088" s="122"/>
      <c r="W3088" s="121"/>
      <c r="X3088" s="114"/>
      <c r="Y3088" s="114"/>
      <c r="Z3088" s="126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8"/>
      <c r="T3089" s="123"/>
      <c r="U3089" s="122"/>
      <c r="V3089" s="122"/>
      <c r="W3089" s="121"/>
      <c r="X3089" s="114"/>
      <c r="Y3089" s="114"/>
      <c r="Z3089" s="126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8"/>
      <c r="T3090" s="123"/>
      <c r="U3090" s="122"/>
      <c r="V3090" s="122"/>
      <c r="W3090" s="121"/>
      <c r="X3090" s="114"/>
      <c r="Y3090" s="114"/>
      <c r="Z3090" s="126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8"/>
      <c r="T3091" s="123"/>
      <c r="U3091" s="122"/>
      <c r="V3091" s="122"/>
      <c r="W3091" s="121"/>
      <c r="X3091" s="114"/>
      <c r="Y3091" s="114"/>
      <c r="Z3091" s="126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8"/>
      <c r="T3092" s="123"/>
      <c r="U3092" s="122"/>
      <c r="V3092" s="122"/>
      <c r="W3092" s="121"/>
      <c r="X3092" s="114"/>
      <c r="Y3092" s="114"/>
      <c r="Z3092" s="126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8"/>
      <c r="T3093" s="123"/>
      <c r="U3093" s="122"/>
      <c r="V3093" s="122"/>
      <c r="W3093" s="121"/>
      <c r="X3093" s="114"/>
      <c r="Y3093" s="114"/>
      <c r="Z3093" s="126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8"/>
      <c r="T3094" s="123"/>
      <c r="U3094" s="122"/>
      <c r="V3094" s="122"/>
      <c r="W3094" s="121"/>
      <c r="X3094" s="114"/>
      <c r="Y3094" s="114"/>
      <c r="Z3094" s="126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8"/>
      <c r="T3095" s="123"/>
      <c r="U3095" s="122"/>
      <c r="V3095" s="122"/>
      <c r="W3095" s="121"/>
      <c r="X3095" s="114"/>
      <c r="Y3095" s="114"/>
      <c r="Z3095" s="126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8"/>
      <c r="T3096" s="123"/>
      <c r="U3096" s="122"/>
      <c r="V3096" s="122"/>
      <c r="W3096" s="121"/>
      <c r="X3096" s="114"/>
      <c r="Y3096" s="114"/>
      <c r="Z3096" s="126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8"/>
      <c r="T3097" s="123"/>
      <c r="U3097" s="122"/>
      <c r="V3097" s="122"/>
      <c r="W3097" s="121"/>
      <c r="X3097" s="114"/>
      <c r="Y3097" s="114"/>
      <c r="Z3097" s="126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8"/>
      <c r="T3098" s="123"/>
      <c r="U3098" s="122"/>
      <c r="V3098" s="122"/>
      <c r="W3098" s="121"/>
      <c r="X3098" s="114"/>
      <c r="Y3098" s="114"/>
      <c r="Z3098" s="126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8"/>
      <c r="T3099" s="123"/>
      <c r="U3099" s="122"/>
      <c r="V3099" s="122"/>
      <c r="W3099" s="121"/>
      <c r="X3099" s="114"/>
      <c r="Y3099" s="114"/>
      <c r="Z3099" s="126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8"/>
      <c r="T3100" s="123"/>
      <c r="U3100" s="122"/>
      <c r="V3100" s="122"/>
      <c r="W3100" s="121"/>
      <c r="X3100" s="114"/>
      <c r="Y3100" s="114"/>
      <c r="Z3100" s="126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8"/>
      <c r="T3101" s="123"/>
      <c r="U3101" s="122"/>
      <c r="V3101" s="122"/>
      <c r="W3101" s="121"/>
      <c r="X3101" s="114"/>
      <c r="Y3101" s="114"/>
      <c r="Z3101" s="126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8"/>
      <c r="T3102" s="123"/>
      <c r="U3102" s="122"/>
      <c r="V3102" s="122"/>
      <c r="W3102" s="121"/>
      <c r="X3102" s="114"/>
      <c r="Y3102" s="114"/>
      <c r="Z3102" s="126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8"/>
      <c r="T3103" s="123"/>
      <c r="U3103" s="122"/>
      <c r="V3103" s="122"/>
      <c r="W3103" s="121"/>
      <c r="X3103" s="114"/>
      <c r="Y3103" s="114"/>
      <c r="Z3103" s="126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8"/>
      <c r="T3104" s="123"/>
      <c r="U3104" s="122"/>
      <c r="V3104" s="122"/>
      <c r="W3104" s="121"/>
      <c r="X3104" s="114"/>
      <c r="Y3104" s="114"/>
      <c r="Z3104" s="126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8"/>
      <c r="T3105" s="123"/>
      <c r="U3105" s="122"/>
      <c r="V3105" s="122"/>
      <c r="W3105" s="121"/>
      <c r="X3105" s="114"/>
      <c r="Y3105" s="114"/>
      <c r="Z3105" s="126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8"/>
      <c r="T3106" s="123"/>
      <c r="U3106" s="122"/>
      <c r="V3106" s="122"/>
      <c r="W3106" s="121"/>
      <c r="X3106" s="114"/>
      <c r="Y3106" s="114"/>
      <c r="Z3106" s="126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8"/>
      <c r="T3107" s="123"/>
      <c r="U3107" s="122"/>
      <c r="V3107" s="122"/>
      <c r="W3107" s="121"/>
      <c r="X3107" s="114"/>
      <c r="Y3107" s="114"/>
      <c r="Z3107" s="126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8"/>
      <c r="T3108" s="123"/>
      <c r="U3108" s="122"/>
      <c r="V3108" s="122"/>
      <c r="W3108" s="121"/>
      <c r="X3108" s="114"/>
      <c r="Y3108" s="114"/>
      <c r="Z3108" s="126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8"/>
      <c r="T3109" s="123"/>
      <c r="U3109" s="122"/>
      <c r="V3109" s="122"/>
      <c r="W3109" s="121"/>
      <c r="X3109" s="114"/>
      <c r="Y3109" s="114"/>
      <c r="Z3109" s="126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8"/>
      <c r="T3110" s="123"/>
      <c r="U3110" s="122"/>
      <c r="V3110" s="122"/>
      <c r="W3110" s="121"/>
      <c r="X3110" s="114"/>
      <c r="Y3110" s="114"/>
      <c r="Z3110" s="126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8"/>
      <c r="T3111" s="123"/>
      <c r="U3111" s="122"/>
      <c r="V3111" s="122"/>
      <c r="W3111" s="121"/>
      <c r="X3111" s="114"/>
      <c r="Y3111" s="114"/>
      <c r="Z3111" s="126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8"/>
      <c r="T3112" s="123"/>
      <c r="U3112" s="122"/>
      <c r="V3112" s="122"/>
      <c r="W3112" s="121"/>
      <c r="X3112" s="114"/>
      <c r="Y3112" s="114"/>
      <c r="Z3112" s="126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8"/>
      <c r="T3113" s="123"/>
      <c r="U3113" s="122"/>
      <c r="V3113" s="122"/>
      <c r="W3113" s="121"/>
      <c r="X3113" s="114"/>
      <c r="Y3113" s="114"/>
      <c r="Z3113" s="126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8"/>
      <c r="T3114" s="123"/>
      <c r="U3114" s="122"/>
      <c r="V3114" s="122"/>
      <c r="W3114" s="121"/>
      <c r="X3114" s="114"/>
      <c r="Y3114" s="114"/>
      <c r="Z3114" s="126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8"/>
      <c r="T3115" s="123"/>
      <c r="U3115" s="122"/>
      <c r="V3115" s="122"/>
      <c r="W3115" s="121"/>
      <c r="X3115" s="114"/>
      <c r="Y3115" s="114"/>
      <c r="Z3115" s="126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8"/>
      <c r="T3116" s="123"/>
      <c r="U3116" s="122"/>
      <c r="V3116" s="122"/>
      <c r="W3116" s="121"/>
      <c r="X3116" s="114"/>
      <c r="Y3116" s="114"/>
      <c r="Z3116" s="126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8"/>
      <c r="T3117" s="123"/>
      <c r="U3117" s="122"/>
      <c r="V3117" s="122"/>
      <c r="W3117" s="121"/>
      <c r="X3117" s="114"/>
      <c r="Y3117" s="114"/>
      <c r="Z3117" s="126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8"/>
      <c r="T3118" s="123"/>
      <c r="U3118" s="122"/>
      <c r="V3118" s="122"/>
      <c r="W3118" s="121"/>
      <c r="X3118" s="114"/>
      <c r="Y3118" s="114"/>
      <c r="Z3118" s="126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8"/>
      <c r="T3119" s="123"/>
      <c r="U3119" s="122"/>
      <c r="V3119" s="122"/>
      <c r="W3119" s="121"/>
      <c r="X3119" s="114"/>
      <c r="Y3119" s="114"/>
      <c r="Z3119" s="126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8"/>
      <c r="T3120" s="123"/>
      <c r="U3120" s="122"/>
      <c r="V3120" s="122"/>
      <c r="W3120" s="121"/>
      <c r="X3120" s="114"/>
      <c r="Y3120" s="114"/>
      <c r="Z3120" s="126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8"/>
      <c r="T3121" s="123"/>
      <c r="U3121" s="122"/>
      <c r="V3121" s="122"/>
      <c r="W3121" s="121"/>
      <c r="X3121" s="114"/>
      <c r="Y3121" s="114"/>
      <c r="Z3121" s="126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8"/>
      <c r="T3122" s="123"/>
      <c r="U3122" s="122"/>
      <c r="V3122" s="122"/>
      <c r="W3122" s="121"/>
      <c r="X3122" s="114"/>
      <c r="Y3122" s="114"/>
      <c r="Z3122" s="126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8"/>
      <c r="T3123" s="123"/>
      <c r="U3123" s="122"/>
      <c r="V3123" s="122"/>
      <c r="W3123" s="121"/>
      <c r="X3123" s="114"/>
      <c r="Y3123" s="114"/>
      <c r="Z3123" s="126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8"/>
      <c r="T3124" s="123"/>
      <c r="U3124" s="122"/>
      <c r="V3124" s="122"/>
      <c r="W3124" s="121"/>
      <c r="X3124" s="114"/>
      <c r="Y3124" s="114"/>
      <c r="Z3124" s="126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8"/>
      <c r="T3125" s="123"/>
      <c r="U3125" s="122"/>
      <c r="V3125" s="122"/>
      <c r="W3125" s="121"/>
      <c r="X3125" s="114"/>
      <c r="Y3125" s="114"/>
      <c r="Z3125" s="126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8"/>
      <c r="T3126" s="123"/>
      <c r="U3126" s="122"/>
      <c r="V3126" s="122"/>
      <c r="W3126" s="121"/>
      <c r="X3126" s="114"/>
      <c r="Y3126" s="114"/>
      <c r="Z3126" s="126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8"/>
      <c r="T3127" s="123"/>
      <c r="U3127" s="122"/>
      <c r="V3127" s="122"/>
      <c r="W3127" s="121"/>
      <c r="X3127" s="114"/>
      <c r="Y3127" s="114"/>
      <c r="Z3127" s="126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8"/>
      <c r="T3128" s="123"/>
      <c r="U3128" s="122"/>
      <c r="V3128" s="122"/>
      <c r="W3128" s="121"/>
      <c r="X3128" s="114"/>
      <c r="Y3128" s="114"/>
      <c r="Z3128" s="126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8"/>
      <c r="T3129" s="123"/>
      <c r="U3129" s="122"/>
      <c r="V3129" s="122"/>
      <c r="W3129" s="121"/>
      <c r="X3129" s="114"/>
      <c r="Y3129" s="114"/>
      <c r="Z3129" s="126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8"/>
      <c r="T3130" s="123"/>
      <c r="U3130" s="122"/>
      <c r="V3130" s="122"/>
      <c r="W3130" s="121"/>
      <c r="X3130" s="114"/>
      <c r="Y3130" s="114"/>
      <c r="Z3130" s="126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8"/>
      <c r="T3131" s="123"/>
      <c r="U3131" s="122"/>
      <c r="V3131" s="122"/>
      <c r="W3131" s="121"/>
      <c r="X3131" s="114"/>
      <c r="Y3131" s="114"/>
      <c r="Z3131" s="126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8"/>
      <c r="T3132" s="123"/>
      <c r="U3132" s="122"/>
      <c r="V3132" s="122"/>
      <c r="W3132" s="121"/>
      <c r="X3132" s="114"/>
      <c r="Y3132" s="114"/>
      <c r="Z3132" s="126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8"/>
      <c r="T3133" s="123"/>
      <c r="U3133" s="122"/>
      <c r="V3133" s="122"/>
      <c r="W3133" s="121"/>
      <c r="X3133" s="114"/>
      <c r="Y3133" s="114"/>
      <c r="Z3133" s="126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8"/>
      <c r="T3134" s="123"/>
      <c r="U3134" s="122"/>
      <c r="V3134" s="122"/>
      <c r="W3134" s="121"/>
      <c r="X3134" s="114"/>
      <c r="Y3134" s="114"/>
      <c r="Z3134" s="126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8"/>
      <c r="T3135" s="123"/>
      <c r="U3135" s="122"/>
      <c r="V3135" s="122"/>
      <c r="W3135" s="121"/>
      <c r="X3135" s="114"/>
      <c r="Y3135" s="114"/>
      <c r="Z3135" s="126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8"/>
      <c r="T3136" s="123"/>
      <c r="U3136" s="122"/>
      <c r="V3136" s="122"/>
      <c r="W3136" s="121"/>
      <c r="X3136" s="114"/>
      <c r="Y3136" s="114"/>
      <c r="Z3136" s="126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8"/>
      <c r="T3137" s="123"/>
      <c r="U3137" s="122"/>
      <c r="V3137" s="122"/>
      <c r="W3137" s="121"/>
      <c r="X3137" s="114"/>
      <c r="Y3137" s="114"/>
      <c r="Z3137" s="126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8"/>
      <c r="T3138" s="123"/>
      <c r="U3138" s="122"/>
      <c r="V3138" s="122"/>
      <c r="W3138" s="121"/>
      <c r="X3138" s="114"/>
      <c r="Y3138" s="114"/>
      <c r="Z3138" s="126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8"/>
      <c r="T3139" s="123"/>
      <c r="U3139" s="122"/>
      <c r="V3139" s="122"/>
      <c r="W3139" s="121"/>
      <c r="X3139" s="114"/>
      <c r="Y3139" s="114"/>
      <c r="Z3139" s="126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8"/>
      <c r="T3140" s="123"/>
      <c r="U3140" s="122"/>
      <c r="V3140" s="122"/>
      <c r="W3140" s="121"/>
      <c r="X3140" s="114"/>
      <c r="Y3140" s="114"/>
      <c r="Z3140" s="126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8"/>
      <c r="T3141" s="123"/>
      <c r="U3141" s="122"/>
      <c r="V3141" s="122"/>
      <c r="W3141" s="121"/>
      <c r="X3141" s="114"/>
      <c r="Y3141" s="114"/>
      <c r="Z3141" s="126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8"/>
      <c r="T3142" s="123"/>
      <c r="U3142" s="122"/>
      <c r="V3142" s="122"/>
      <c r="W3142" s="121"/>
      <c r="X3142" s="114"/>
      <c r="Y3142" s="114"/>
      <c r="Z3142" s="126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8"/>
      <c r="T3143" s="123"/>
      <c r="U3143" s="122"/>
      <c r="V3143" s="122"/>
      <c r="W3143" s="121"/>
      <c r="X3143" s="114"/>
      <c r="Y3143" s="114"/>
      <c r="Z3143" s="126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8"/>
      <c r="T3144" s="123"/>
      <c r="U3144" s="122"/>
      <c r="V3144" s="122"/>
      <c r="W3144" s="121"/>
      <c r="X3144" s="114"/>
      <c r="Y3144" s="114"/>
      <c r="Z3144" s="126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8"/>
      <c r="T3145" s="123"/>
      <c r="U3145" s="122"/>
      <c r="V3145" s="122"/>
      <c r="W3145" s="121"/>
      <c r="X3145" s="114"/>
      <c r="Y3145" s="114"/>
      <c r="Z3145" s="126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8"/>
      <c r="T3146" s="123"/>
      <c r="U3146" s="122"/>
      <c r="V3146" s="122"/>
      <c r="W3146" s="121"/>
      <c r="X3146" s="114"/>
      <c r="Y3146" s="114"/>
      <c r="Z3146" s="126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8"/>
      <c r="T3147" s="123"/>
      <c r="U3147" s="122"/>
      <c r="V3147" s="122"/>
      <c r="W3147" s="121"/>
      <c r="X3147" s="114"/>
      <c r="Y3147" s="114"/>
      <c r="Z3147" s="126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8"/>
      <c r="T3148" s="123"/>
      <c r="U3148" s="122"/>
      <c r="V3148" s="122"/>
      <c r="W3148" s="121"/>
      <c r="X3148" s="114"/>
      <c r="Y3148" s="114"/>
      <c r="Z3148" s="126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8"/>
      <c r="T3149" s="123"/>
      <c r="U3149" s="122"/>
      <c r="V3149" s="122"/>
      <c r="W3149" s="121"/>
      <c r="X3149" s="114"/>
      <c r="Y3149" s="114"/>
      <c r="Z3149" s="126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8"/>
      <c r="T3150" s="123"/>
      <c r="U3150" s="122"/>
      <c r="V3150" s="122"/>
      <c r="W3150" s="121"/>
      <c r="X3150" s="114"/>
      <c r="Y3150" s="114"/>
      <c r="Z3150" s="126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8"/>
      <c r="T3151" s="123"/>
      <c r="U3151" s="122"/>
      <c r="V3151" s="122"/>
      <c r="W3151" s="121"/>
      <c r="X3151" s="114"/>
      <c r="Y3151" s="114"/>
      <c r="Z3151" s="126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8"/>
      <c r="T3152" s="123"/>
      <c r="U3152" s="122"/>
      <c r="V3152" s="122"/>
      <c r="W3152" s="121"/>
      <c r="X3152" s="114"/>
      <c r="Y3152" s="114"/>
      <c r="Z3152" s="126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8"/>
      <c r="T3153" s="123"/>
      <c r="U3153" s="122"/>
      <c r="V3153" s="122"/>
      <c r="W3153" s="121"/>
      <c r="X3153" s="114"/>
      <c r="Y3153" s="114"/>
      <c r="Z3153" s="126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8"/>
      <c r="T3154" s="123"/>
      <c r="U3154" s="122"/>
      <c r="V3154" s="122"/>
      <c r="W3154" s="121"/>
      <c r="X3154" s="114"/>
      <c r="Y3154" s="114"/>
      <c r="Z3154" s="126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8"/>
      <c r="T3155" s="123"/>
      <c r="U3155" s="122"/>
      <c r="V3155" s="122"/>
      <c r="W3155" s="121"/>
      <c r="X3155" s="114"/>
      <c r="Y3155" s="114"/>
      <c r="Z3155" s="126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8"/>
      <c r="T3156" s="123"/>
      <c r="U3156" s="122"/>
      <c r="V3156" s="122"/>
      <c r="W3156" s="121"/>
      <c r="X3156" s="114"/>
      <c r="Y3156" s="114"/>
      <c r="Z3156" s="126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8"/>
      <c r="T3157" s="123"/>
      <c r="U3157" s="122"/>
      <c r="V3157" s="122"/>
      <c r="W3157" s="121"/>
      <c r="X3157" s="114"/>
      <c r="Y3157" s="114"/>
      <c r="Z3157" s="126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8"/>
      <c r="T3158" s="123"/>
      <c r="U3158" s="122"/>
      <c r="V3158" s="122"/>
      <c r="W3158" s="121"/>
      <c r="X3158" s="114"/>
      <c r="Y3158" s="114"/>
      <c r="Z3158" s="126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8"/>
      <c r="T3159" s="123"/>
      <c r="U3159" s="122"/>
      <c r="V3159" s="122"/>
      <c r="W3159" s="121"/>
      <c r="X3159" s="114"/>
      <c r="Y3159" s="114"/>
      <c r="Z3159" s="126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8"/>
      <c r="T3160" s="123"/>
      <c r="U3160" s="122"/>
      <c r="V3160" s="122"/>
      <c r="W3160" s="121"/>
      <c r="X3160" s="114"/>
      <c r="Y3160" s="114"/>
      <c r="Z3160" s="126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8"/>
      <c r="T3161" s="123"/>
      <c r="U3161" s="122"/>
      <c r="V3161" s="122"/>
      <c r="W3161" s="121"/>
      <c r="X3161" s="114"/>
      <c r="Y3161" s="114"/>
      <c r="Z3161" s="126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8"/>
      <c r="T3162" s="123"/>
      <c r="U3162" s="122"/>
      <c r="V3162" s="122"/>
      <c r="W3162" s="121"/>
      <c r="X3162" s="114"/>
      <c r="Y3162" s="114"/>
      <c r="Z3162" s="126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8"/>
      <c r="T3163" s="123"/>
      <c r="U3163" s="122"/>
      <c r="V3163" s="122"/>
      <c r="W3163" s="121"/>
      <c r="X3163" s="114"/>
      <c r="Y3163" s="114"/>
      <c r="Z3163" s="126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8"/>
      <c r="T3164" s="123"/>
      <c r="U3164" s="122"/>
      <c r="V3164" s="122"/>
      <c r="W3164" s="121"/>
      <c r="X3164" s="114"/>
      <c r="Y3164" s="114"/>
      <c r="Z3164" s="126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8"/>
      <c r="T3165" s="123"/>
      <c r="U3165" s="122"/>
      <c r="V3165" s="122"/>
      <c r="W3165" s="121"/>
      <c r="X3165" s="114"/>
      <c r="Y3165" s="114"/>
      <c r="Z3165" s="126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8"/>
      <c r="T3166" s="123"/>
      <c r="U3166" s="122"/>
      <c r="V3166" s="122"/>
      <c r="W3166" s="121"/>
      <c r="X3166" s="114"/>
      <c r="Y3166" s="114"/>
      <c r="Z3166" s="126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8"/>
      <c r="T3167" s="123"/>
      <c r="U3167" s="122"/>
      <c r="V3167" s="122"/>
      <c r="W3167" s="121"/>
      <c r="X3167" s="114"/>
      <c r="Y3167" s="114"/>
      <c r="Z3167" s="126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8"/>
      <c r="T3168" s="123"/>
      <c r="U3168" s="122"/>
      <c r="V3168" s="122"/>
      <c r="W3168" s="121"/>
      <c r="X3168" s="114"/>
      <c r="Y3168" s="114"/>
      <c r="Z3168" s="126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8"/>
      <c r="T3169" s="123"/>
      <c r="U3169" s="122"/>
      <c r="V3169" s="122"/>
      <c r="W3169" s="121"/>
      <c r="X3169" s="114"/>
      <c r="Y3169" s="114"/>
      <c r="Z3169" s="126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8"/>
      <c r="T3170" s="123"/>
      <c r="U3170" s="122"/>
      <c r="V3170" s="122"/>
      <c r="W3170" s="121"/>
      <c r="X3170" s="114"/>
      <c r="Y3170" s="114"/>
      <c r="Z3170" s="126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8"/>
      <c r="T3171" s="123"/>
      <c r="U3171" s="122"/>
      <c r="V3171" s="122"/>
      <c r="W3171" s="121"/>
      <c r="X3171" s="114"/>
      <c r="Y3171" s="114"/>
      <c r="Z3171" s="126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8"/>
      <c r="T3172" s="123"/>
      <c r="U3172" s="122"/>
      <c r="V3172" s="122"/>
      <c r="W3172" s="121"/>
      <c r="X3172" s="114"/>
      <c r="Y3172" s="114"/>
      <c r="Z3172" s="126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8"/>
      <c r="T3173" s="123"/>
      <c r="U3173" s="122"/>
      <c r="V3173" s="122"/>
      <c r="W3173" s="121"/>
      <c r="X3173" s="114"/>
      <c r="Y3173" s="114"/>
      <c r="Z3173" s="126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8"/>
      <c r="T3174" s="123"/>
      <c r="U3174" s="122"/>
      <c r="V3174" s="122"/>
      <c r="W3174" s="121"/>
      <c r="X3174" s="114"/>
      <c r="Y3174" s="114"/>
      <c r="Z3174" s="126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8"/>
      <c r="T3175" s="123"/>
      <c r="U3175" s="122"/>
      <c r="V3175" s="122"/>
      <c r="W3175" s="121"/>
      <c r="X3175" s="114"/>
      <c r="Y3175" s="114"/>
      <c r="Z3175" s="126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8"/>
      <c r="T3176" s="123"/>
      <c r="U3176" s="122"/>
      <c r="V3176" s="122"/>
      <c r="W3176" s="121"/>
      <c r="X3176" s="114"/>
      <c r="Y3176" s="114"/>
      <c r="Z3176" s="126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8"/>
      <c r="T3177" s="123"/>
      <c r="U3177" s="122"/>
      <c r="V3177" s="122"/>
      <c r="W3177" s="121"/>
      <c r="X3177" s="114"/>
      <c r="Y3177" s="114"/>
      <c r="Z3177" s="126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8"/>
      <c r="T3178" s="123"/>
      <c r="U3178" s="122"/>
      <c r="V3178" s="122"/>
      <c r="W3178" s="121"/>
      <c r="X3178" s="114"/>
      <c r="Y3178" s="114"/>
      <c r="Z3178" s="126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8"/>
      <c r="T3179" s="123"/>
      <c r="U3179" s="122"/>
      <c r="V3179" s="122"/>
      <c r="W3179" s="121"/>
      <c r="X3179" s="114"/>
      <c r="Y3179" s="114"/>
      <c r="Z3179" s="126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8"/>
      <c r="T3180" s="123"/>
      <c r="U3180" s="122"/>
      <c r="V3180" s="122"/>
      <c r="W3180" s="121"/>
      <c r="X3180" s="114"/>
      <c r="Y3180" s="114"/>
      <c r="Z3180" s="126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8"/>
      <c r="T3181" s="123"/>
      <c r="U3181" s="122"/>
      <c r="V3181" s="122"/>
      <c r="W3181" s="121"/>
      <c r="X3181" s="114"/>
      <c r="Y3181" s="114"/>
      <c r="Z3181" s="126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8"/>
      <c r="T3182" s="123"/>
      <c r="U3182" s="122"/>
      <c r="V3182" s="122"/>
      <c r="W3182" s="121"/>
      <c r="X3182" s="114"/>
      <c r="Y3182" s="114"/>
      <c r="Z3182" s="126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8"/>
      <c r="T3183" s="123"/>
      <c r="U3183" s="122"/>
      <c r="V3183" s="122"/>
      <c r="W3183" s="121"/>
      <c r="X3183" s="114"/>
      <c r="Y3183" s="114"/>
      <c r="Z3183" s="126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8"/>
      <c r="T3184" s="123"/>
      <c r="U3184" s="122"/>
      <c r="V3184" s="122"/>
      <c r="W3184" s="121"/>
      <c r="X3184" s="114"/>
      <c r="Y3184" s="114"/>
      <c r="Z3184" s="126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8"/>
      <c r="T3185" s="123"/>
      <c r="U3185" s="122"/>
      <c r="V3185" s="122"/>
      <c r="W3185" s="121"/>
      <c r="X3185" s="114"/>
      <c r="Y3185" s="114"/>
      <c r="Z3185" s="126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8"/>
      <c r="T3186" s="123"/>
      <c r="U3186" s="122"/>
      <c r="V3186" s="122"/>
      <c r="W3186" s="121"/>
      <c r="X3186" s="114"/>
      <c r="Y3186" s="114"/>
      <c r="Z3186" s="126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8"/>
      <c r="T3187" s="123"/>
      <c r="U3187" s="122"/>
      <c r="V3187" s="122"/>
      <c r="W3187" s="121"/>
      <c r="X3187" s="114"/>
      <c r="Y3187" s="114"/>
      <c r="Z3187" s="126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8"/>
      <c r="T3188" s="123"/>
      <c r="U3188" s="122"/>
      <c r="V3188" s="122"/>
      <c r="W3188" s="121"/>
      <c r="X3188" s="114"/>
      <c r="Y3188" s="114"/>
      <c r="Z3188" s="126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8"/>
      <c r="T3189" s="123"/>
      <c r="U3189" s="122"/>
      <c r="V3189" s="122"/>
      <c r="W3189" s="121"/>
      <c r="X3189" s="114"/>
      <c r="Y3189" s="114"/>
      <c r="Z3189" s="126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8"/>
      <c r="T3190" s="123"/>
      <c r="U3190" s="122"/>
      <c r="V3190" s="122"/>
      <c r="W3190" s="121"/>
      <c r="X3190" s="114"/>
      <c r="Y3190" s="114"/>
      <c r="Z3190" s="126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8"/>
      <c r="T3191" s="123"/>
      <c r="U3191" s="122"/>
      <c r="V3191" s="122"/>
      <c r="W3191" s="121"/>
      <c r="X3191" s="114"/>
      <c r="Y3191" s="114"/>
      <c r="Z3191" s="126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8"/>
      <c r="T3192" s="123"/>
      <c r="U3192" s="122"/>
      <c r="V3192" s="122"/>
      <c r="W3192" s="121"/>
      <c r="X3192" s="114"/>
      <c r="Y3192" s="114"/>
      <c r="Z3192" s="126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8"/>
      <c r="T3193" s="123"/>
      <c r="U3193" s="122"/>
      <c r="V3193" s="122"/>
      <c r="W3193" s="121"/>
      <c r="X3193" s="114"/>
      <c r="Y3193" s="114"/>
      <c r="Z3193" s="126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8"/>
      <c r="T3194" s="123"/>
      <c r="U3194" s="122"/>
      <c r="V3194" s="122"/>
      <c r="W3194" s="121"/>
      <c r="X3194" s="114"/>
      <c r="Y3194" s="114"/>
      <c r="Z3194" s="126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8"/>
      <c r="T3195" s="123"/>
      <c r="U3195" s="122"/>
      <c r="V3195" s="122"/>
      <c r="W3195" s="121"/>
      <c r="X3195" s="114"/>
      <c r="Y3195" s="114"/>
      <c r="Z3195" s="126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8"/>
      <c r="T3196" s="123"/>
      <c r="U3196" s="122"/>
      <c r="V3196" s="122"/>
      <c r="W3196" s="121"/>
      <c r="X3196" s="114"/>
      <c r="Y3196" s="114"/>
      <c r="Z3196" s="126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8"/>
      <c r="T3197" s="123"/>
      <c r="U3197" s="122"/>
      <c r="V3197" s="122"/>
      <c r="W3197" s="121"/>
      <c r="X3197" s="114"/>
      <c r="Y3197" s="114"/>
      <c r="Z3197" s="126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8"/>
      <c r="T3198" s="123"/>
      <c r="U3198" s="122"/>
      <c r="V3198" s="122"/>
      <c r="W3198" s="121"/>
      <c r="X3198" s="114"/>
      <c r="Y3198" s="114"/>
      <c r="Z3198" s="126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8"/>
      <c r="T3199" s="123"/>
      <c r="U3199" s="122"/>
      <c r="V3199" s="122"/>
      <c r="W3199" s="121"/>
      <c r="X3199" s="114"/>
      <c r="Y3199" s="114"/>
      <c r="Z3199" s="126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8"/>
      <c r="T3200" s="123"/>
      <c r="U3200" s="122"/>
      <c r="V3200" s="122"/>
      <c r="W3200" s="121"/>
      <c r="X3200" s="114"/>
      <c r="Y3200" s="114"/>
      <c r="Z3200" s="126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8"/>
      <c r="T3201" s="123"/>
      <c r="U3201" s="122"/>
      <c r="V3201" s="122"/>
      <c r="W3201" s="121"/>
      <c r="X3201" s="114"/>
      <c r="Y3201" s="114"/>
      <c r="Z3201" s="126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8"/>
      <c r="T3202" s="123"/>
      <c r="U3202" s="122"/>
      <c r="V3202" s="122"/>
      <c r="W3202" s="121"/>
      <c r="X3202" s="114"/>
      <c r="Y3202" s="114"/>
      <c r="Z3202" s="126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8"/>
      <c r="T3203" s="123"/>
      <c r="U3203" s="122"/>
      <c r="V3203" s="122"/>
      <c r="W3203" s="121"/>
      <c r="X3203" s="114"/>
      <c r="Y3203" s="114"/>
      <c r="Z3203" s="126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8"/>
      <c r="T3204" s="123"/>
      <c r="U3204" s="122"/>
      <c r="V3204" s="122"/>
      <c r="W3204" s="121"/>
      <c r="X3204" s="114"/>
      <c r="Y3204" s="114"/>
      <c r="Z3204" s="126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8"/>
      <c r="T3205" s="123"/>
      <c r="U3205" s="122"/>
      <c r="V3205" s="122"/>
      <c r="W3205" s="121"/>
      <c r="X3205" s="114"/>
      <c r="Y3205" s="114"/>
      <c r="Z3205" s="126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8"/>
      <c r="T3206" s="123"/>
      <c r="U3206" s="122"/>
      <c r="V3206" s="122"/>
      <c r="W3206" s="121"/>
      <c r="X3206" s="114"/>
      <c r="Y3206" s="114"/>
      <c r="Z3206" s="126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8"/>
      <c r="T3207" s="123"/>
      <c r="U3207" s="122"/>
      <c r="V3207" s="122"/>
      <c r="W3207" s="121"/>
      <c r="X3207" s="114"/>
      <c r="Y3207" s="114"/>
      <c r="Z3207" s="126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8"/>
      <c r="T3208" s="123"/>
      <c r="U3208" s="122"/>
      <c r="V3208" s="122"/>
      <c r="W3208" s="121"/>
      <c r="X3208" s="114"/>
      <c r="Y3208" s="114"/>
      <c r="Z3208" s="126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8"/>
      <c r="T3209" s="123"/>
      <c r="U3209" s="122"/>
      <c r="V3209" s="122"/>
      <c r="W3209" s="121"/>
      <c r="X3209" s="114"/>
      <c r="Y3209" s="114"/>
      <c r="Z3209" s="126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8"/>
      <c r="T3210" s="123"/>
      <c r="U3210" s="122"/>
      <c r="V3210" s="122"/>
      <c r="W3210" s="121"/>
      <c r="X3210" s="114"/>
      <c r="Y3210" s="114"/>
      <c r="Z3210" s="126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8"/>
      <c r="T3211" s="123"/>
      <c r="U3211" s="122"/>
      <c r="V3211" s="122"/>
      <c r="W3211" s="121"/>
      <c r="X3211" s="114"/>
      <c r="Y3211" s="114"/>
      <c r="Z3211" s="126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8"/>
      <c r="T3212" s="123"/>
      <c r="U3212" s="122"/>
      <c r="V3212" s="122"/>
      <c r="W3212" s="121"/>
      <c r="X3212" s="114"/>
      <c r="Y3212" s="114"/>
      <c r="Z3212" s="126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8"/>
      <c r="T3213" s="123"/>
      <c r="U3213" s="122"/>
      <c r="V3213" s="122"/>
      <c r="W3213" s="121"/>
      <c r="X3213" s="114"/>
      <c r="Y3213" s="114"/>
      <c r="Z3213" s="126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8"/>
      <c r="T3214" s="123"/>
      <c r="U3214" s="122"/>
      <c r="V3214" s="122"/>
      <c r="W3214" s="121"/>
      <c r="X3214" s="114"/>
      <c r="Y3214" s="114"/>
      <c r="Z3214" s="126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8"/>
      <c r="T3215" s="123"/>
      <c r="U3215" s="122"/>
      <c r="V3215" s="122"/>
      <c r="W3215" s="121"/>
      <c r="X3215" s="114"/>
      <c r="Y3215" s="114"/>
      <c r="Z3215" s="126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8"/>
      <c r="T3216" s="123"/>
      <c r="U3216" s="122"/>
      <c r="V3216" s="122"/>
      <c r="W3216" s="121"/>
      <c r="X3216" s="114"/>
      <c r="Y3216" s="114"/>
      <c r="Z3216" s="126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8"/>
      <c r="T3217" s="123"/>
      <c r="U3217" s="122"/>
      <c r="V3217" s="122"/>
      <c r="W3217" s="121"/>
      <c r="X3217" s="114"/>
      <c r="Y3217" s="114"/>
      <c r="Z3217" s="126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8"/>
      <c r="T3218" s="123"/>
      <c r="U3218" s="122"/>
      <c r="V3218" s="122"/>
      <c r="W3218" s="121"/>
      <c r="X3218" s="114"/>
      <c r="Y3218" s="114"/>
      <c r="Z3218" s="126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8"/>
      <c r="T3219" s="123"/>
      <c r="U3219" s="122"/>
      <c r="V3219" s="122"/>
      <c r="W3219" s="121"/>
      <c r="X3219" s="114"/>
      <c r="Y3219" s="114"/>
      <c r="Z3219" s="126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8"/>
      <c r="T3220" s="123"/>
      <c r="U3220" s="122"/>
      <c r="V3220" s="122"/>
      <c r="W3220" s="121"/>
      <c r="X3220" s="114"/>
      <c r="Y3220" s="114"/>
      <c r="Z3220" s="126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8"/>
      <c r="T3221" s="123"/>
      <c r="U3221" s="122"/>
      <c r="V3221" s="122"/>
      <c r="W3221" s="121"/>
      <c r="X3221" s="114"/>
      <c r="Y3221" s="114"/>
      <c r="Z3221" s="126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8"/>
      <c r="T3222" s="123"/>
      <c r="U3222" s="122"/>
      <c r="V3222" s="122"/>
      <c r="W3222" s="121"/>
      <c r="X3222" s="114"/>
      <c r="Y3222" s="114"/>
      <c r="Z3222" s="126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8"/>
      <c r="T3223" s="123"/>
      <c r="U3223" s="122"/>
      <c r="V3223" s="122"/>
      <c r="W3223" s="121"/>
      <c r="X3223" s="114"/>
      <c r="Y3223" s="114"/>
      <c r="Z3223" s="126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8"/>
      <c r="T3224" s="123"/>
      <c r="U3224" s="122"/>
      <c r="V3224" s="122"/>
      <c r="W3224" s="121"/>
      <c r="X3224" s="114"/>
      <c r="Y3224" s="114"/>
      <c r="Z3224" s="126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8"/>
      <c r="T3225" s="123"/>
      <c r="U3225" s="122"/>
      <c r="V3225" s="122"/>
      <c r="W3225" s="121"/>
      <c r="X3225" s="114"/>
      <c r="Y3225" s="114"/>
      <c r="Z3225" s="126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8"/>
      <c r="T3226" s="123"/>
      <c r="U3226" s="122"/>
      <c r="V3226" s="122"/>
      <c r="W3226" s="121"/>
      <c r="X3226" s="114"/>
      <c r="Y3226" s="114"/>
      <c r="Z3226" s="126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8"/>
      <c r="T3227" s="123"/>
      <c r="U3227" s="122"/>
      <c r="V3227" s="122"/>
      <c r="W3227" s="121"/>
      <c r="X3227" s="114"/>
      <c r="Y3227" s="114"/>
      <c r="Z3227" s="126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8"/>
      <c r="T3228" s="123"/>
      <c r="U3228" s="122"/>
      <c r="V3228" s="122"/>
      <c r="W3228" s="121"/>
      <c r="X3228" s="114"/>
      <c r="Y3228" s="114"/>
      <c r="Z3228" s="126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8"/>
      <c r="T3229" s="123"/>
      <c r="U3229" s="122"/>
      <c r="V3229" s="122"/>
      <c r="W3229" s="121"/>
      <c r="X3229" s="114"/>
      <c r="Y3229" s="114"/>
      <c r="Z3229" s="126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8"/>
      <c r="T3230" s="123"/>
      <c r="U3230" s="122"/>
      <c r="V3230" s="122"/>
      <c r="W3230" s="121"/>
      <c r="X3230" s="114"/>
      <c r="Y3230" s="114"/>
      <c r="Z3230" s="126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8"/>
      <c r="T3231" s="123"/>
      <c r="U3231" s="122"/>
      <c r="V3231" s="122"/>
      <c r="W3231" s="121"/>
      <c r="X3231" s="114"/>
      <c r="Y3231" s="114"/>
      <c r="Z3231" s="126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8"/>
      <c r="T3232" s="123"/>
      <c r="U3232" s="122"/>
      <c r="V3232" s="122"/>
      <c r="W3232" s="121"/>
      <c r="X3232" s="114"/>
      <c r="Y3232" s="114"/>
      <c r="Z3232" s="126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8"/>
      <c r="T3233" s="123"/>
      <c r="U3233" s="122"/>
      <c r="V3233" s="122"/>
      <c r="W3233" s="121"/>
      <c r="X3233" s="114"/>
      <c r="Y3233" s="114"/>
      <c r="Z3233" s="126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8"/>
      <c r="T3234" s="123"/>
      <c r="U3234" s="122"/>
      <c r="V3234" s="122"/>
      <c r="W3234" s="121"/>
      <c r="X3234" s="114"/>
      <c r="Y3234" s="114"/>
      <c r="Z3234" s="126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8"/>
      <c r="T3235" s="123"/>
      <c r="U3235" s="122"/>
      <c r="V3235" s="122"/>
      <c r="W3235" s="121"/>
      <c r="X3235" s="114"/>
      <c r="Y3235" s="114"/>
      <c r="Z3235" s="126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8"/>
      <c r="T3236" s="123"/>
      <c r="U3236" s="122"/>
      <c r="V3236" s="122"/>
      <c r="W3236" s="121"/>
      <c r="X3236" s="114"/>
      <c r="Y3236" s="114"/>
      <c r="Z3236" s="126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8"/>
      <c r="T3237" s="123"/>
      <c r="U3237" s="122"/>
      <c r="V3237" s="122"/>
      <c r="W3237" s="121"/>
      <c r="X3237" s="114"/>
      <c r="Y3237" s="114"/>
      <c r="Z3237" s="126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8"/>
      <c r="T3238" s="123"/>
      <c r="U3238" s="122"/>
      <c r="V3238" s="122"/>
      <c r="W3238" s="121"/>
      <c r="X3238" s="114"/>
      <c r="Y3238" s="114"/>
      <c r="Z3238" s="126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8"/>
      <c r="T3239" s="123"/>
      <c r="U3239" s="122"/>
      <c r="V3239" s="122"/>
      <c r="W3239" s="121"/>
      <c r="X3239" s="114"/>
      <c r="Y3239" s="114"/>
      <c r="Z3239" s="126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8"/>
      <c r="T3240" s="123"/>
      <c r="U3240" s="122"/>
      <c r="V3240" s="122"/>
      <c r="W3240" s="121"/>
      <c r="X3240" s="114"/>
      <c r="Y3240" s="114"/>
      <c r="Z3240" s="126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8"/>
      <c r="T3241" s="123"/>
      <c r="U3241" s="122"/>
      <c r="V3241" s="122"/>
      <c r="W3241" s="121"/>
      <c r="X3241" s="114"/>
      <c r="Y3241" s="114"/>
      <c r="Z3241" s="126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8"/>
      <c r="T3242" s="123"/>
      <c r="U3242" s="122"/>
      <c r="V3242" s="122"/>
      <c r="W3242" s="121"/>
      <c r="X3242" s="114"/>
      <c r="Y3242" s="114"/>
      <c r="Z3242" s="126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8"/>
      <c r="T3243" s="123"/>
      <c r="U3243" s="122"/>
      <c r="V3243" s="122"/>
      <c r="W3243" s="121"/>
      <c r="X3243" s="114"/>
      <c r="Y3243" s="114"/>
      <c r="Z3243" s="126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8"/>
      <c r="T3244" s="123"/>
      <c r="U3244" s="122"/>
      <c r="V3244" s="122"/>
      <c r="W3244" s="121"/>
      <c r="X3244" s="114"/>
      <c r="Y3244" s="114"/>
      <c r="Z3244" s="126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8"/>
      <c r="T3245" s="123"/>
      <c r="U3245" s="122"/>
      <c r="V3245" s="122"/>
      <c r="W3245" s="121"/>
      <c r="X3245" s="114"/>
      <c r="Y3245" s="114"/>
      <c r="Z3245" s="126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8"/>
      <c r="T3246" s="123"/>
      <c r="U3246" s="122"/>
      <c r="V3246" s="122"/>
      <c r="W3246" s="121"/>
      <c r="X3246" s="114"/>
      <c r="Y3246" s="114"/>
      <c r="Z3246" s="126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8"/>
      <c r="T3247" s="123"/>
      <c r="U3247" s="122"/>
      <c r="V3247" s="122"/>
      <c r="W3247" s="121"/>
      <c r="X3247" s="114"/>
      <c r="Y3247" s="114"/>
      <c r="Z3247" s="126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8"/>
      <c r="T3248" s="123"/>
      <c r="U3248" s="122"/>
      <c r="V3248" s="122"/>
      <c r="W3248" s="121"/>
      <c r="X3248" s="114"/>
      <c r="Y3248" s="114"/>
      <c r="Z3248" s="126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8"/>
      <c r="T3249" s="123"/>
      <c r="U3249" s="122"/>
      <c r="V3249" s="122"/>
      <c r="W3249" s="121"/>
      <c r="X3249" s="114"/>
      <c r="Y3249" s="114"/>
      <c r="Z3249" s="126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8"/>
      <c r="T3250" s="123"/>
      <c r="U3250" s="122"/>
      <c r="V3250" s="122"/>
      <c r="W3250" s="121"/>
      <c r="X3250" s="114"/>
      <c r="Y3250" s="114"/>
      <c r="Z3250" s="126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8"/>
      <c r="T3251" s="123"/>
      <c r="U3251" s="122"/>
      <c r="V3251" s="122"/>
      <c r="W3251" s="121"/>
      <c r="X3251" s="114"/>
      <c r="Y3251" s="114"/>
      <c r="Z3251" s="126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8"/>
      <c r="T3252" s="123"/>
      <c r="U3252" s="122"/>
      <c r="V3252" s="122"/>
      <c r="W3252" s="121"/>
      <c r="X3252" s="114"/>
      <c r="Y3252" s="114"/>
      <c r="Z3252" s="126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8"/>
      <c r="T3253" s="123"/>
      <c r="U3253" s="122"/>
      <c r="V3253" s="122"/>
      <c r="W3253" s="121"/>
      <c r="X3253" s="114"/>
      <c r="Y3253" s="114"/>
      <c r="Z3253" s="126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8"/>
      <c r="T3254" s="123"/>
      <c r="U3254" s="122"/>
      <c r="V3254" s="122"/>
      <c r="W3254" s="121"/>
      <c r="X3254" s="114"/>
      <c r="Y3254" s="114"/>
      <c r="Z3254" s="126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8"/>
      <c r="T3255" s="123"/>
      <c r="U3255" s="122"/>
      <c r="V3255" s="122"/>
      <c r="W3255" s="121"/>
      <c r="X3255" s="114"/>
      <c r="Y3255" s="114"/>
      <c r="Z3255" s="126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8"/>
      <c r="T3256" s="123"/>
      <c r="U3256" s="122"/>
      <c r="V3256" s="122"/>
      <c r="W3256" s="121"/>
      <c r="X3256" s="114"/>
      <c r="Y3256" s="114"/>
      <c r="Z3256" s="126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8"/>
      <c r="T3257" s="123"/>
      <c r="U3257" s="122"/>
      <c r="V3257" s="122"/>
      <c r="W3257" s="121"/>
      <c r="X3257" s="114"/>
      <c r="Y3257" s="114"/>
      <c r="Z3257" s="126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8"/>
      <c r="T3258" s="123"/>
      <c r="U3258" s="122"/>
      <c r="V3258" s="122"/>
      <c r="W3258" s="121"/>
      <c r="X3258" s="114"/>
      <c r="Y3258" s="114"/>
      <c r="Z3258" s="126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8"/>
      <c r="T3259" s="123"/>
      <c r="U3259" s="122"/>
      <c r="V3259" s="122"/>
      <c r="W3259" s="121"/>
      <c r="X3259" s="114"/>
      <c r="Y3259" s="114"/>
      <c r="Z3259" s="126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8"/>
      <c r="T3260" s="123"/>
      <c r="U3260" s="122"/>
      <c r="V3260" s="122"/>
      <c r="W3260" s="121"/>
      <c r="X3260" s="114"/>
      <c r="Y3260" s="114"/>
      <c r="Z3260" s="126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8"/>
      <c r="T3261" s="123"/>
      <c r="U3261" s="122"/>
      <c r="V3261" s="122"/>
      <c r="W3261" s="121"/>
      <c r="X3261" s="114"/>
      <c r="Y3261" s="114"/>
      <c r="Z3261" s="126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8"/>
      <c r="T3262" s="123"/>
      <c r="U3262" s="122"/>
      <c r="V3262" s="122"/>
      <c r="W3262" s="121"/>
      <c r="X3262" s="114"/>
      <c r="Y3262" s="114"/>
      <c r="Z3262" s="126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8"/>
      <c r="T3263" s="123"/>
      <c r="U3263" s="122"/>
      <c r="V3263" s="122"/>
      <c r="W3263" s="121"/>
      <c r="X3263" s="114"/>
      <c r="Y3263" s="114"/>
      <c r="Z3263" s="126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8"/>
      <c r="T3264" s="123"/>
      <c r="U3264" s="122"/>
      <c r="V3264" s="122"/>
      <c r="W3264" s="121"/>
      <c r="X3264" s="114"/>
      <c r="Y3264" s="114"/>
      <c r="Z3264" s="126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8"/>
      <c r="T3265" s="123"/>
      <c r="U3265" s="122"/>
      <c r="V3265" s="122"/>
      <c r="W3265" s="121"/>
      <c r="X3265" s="114"/>
      <c r="Y3265" s="114"/>
      <c r="Z3265" s="126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8"/>
      <c r="T3266" s="123"/>
      <c r="U3266" s="122"/>
      <c r="V3266" s="122"/>
      <c r="W3266" s="121"/>
      <c r="X3266" s="114"/>
      <c r="Y3266" s="114"/>
      <c r="Z3266" s="126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8"/>
      <c r="T3267" s="123"/>
      <c r="U3267" s="122"/>
      <c r="V3267" s="122"/>
      <c r="W3267" s="121"/>
      <c r="X3267" s="114"/>
      <c r="Y3267" s="114"/>
      <c r="Z3267" s="126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8"/>
      <c r="T3268" s="123"/>
      <c r="U3268" s="122"/>
      <c r="V3268" s="122"/>
      <c r="W3268" s="121"/>
      <c r="X3268" s="114"/>
      <c r="Y3268" s="114"/>
      <c r="Z3268" s="126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8"/>
      <c r="T3269" s="123"/>
      <c r="U3269" s="122"/>
      <c r="V3269" s="122"/>
      <c r="W3269" s="121"/>
      <c r="X3269" s="114"/>
      <c r="Y3269" s="114"/>
      <c r="Z3269" s="126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8"/>
      <c r="T3270" s="123"/>
      <c r="U3270" s="122"/>
      <c r="V3270" s="122"/>
      <c r="W3270" s="121"/>
      <c r="X3270" s="114"/>
      <c r="Y3270" s="114"/>
      <c r="Z3270" s="126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8"/>
      <c r="T3271" s="123"/>
      <c r="U3271" s="122"/>
      <c r="V3271" s="122"/>
      <c r="W3271" s="121"/>
      <c r="X3271" s="114"/>
      <c r="Y3271" s="114"/>
      <c r="Z3271" s="126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8"/>
      <c r="T3272" s="123"/>
      <c r="U3272" s="122"/>
      <c r="V3272" s="122"/>
      <c r="W3272" s="121"/>
      <c r="X3272" s="114"/>
      <c r="Y3272" s="114"/>
      <c r="Z3272" s="126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8"/>
      <c r="T3273" s="123"/>
      <c r="U3273" s="122"/>
      <c r="V3273" s="122"/>
      <c r="W3273" s="121"/>
      <c r="X3273" s="114"/>
      <c r="Y3273" s="114"/>
      <c r="Z3273" s="126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8"/>
      <c r="T3274" s="123"/>
      <c r="U3274" s="122"/>
      <c r="V3274" s="122"/>
      <c r="W3274" s="121"/>
      <c r="X3274" s="114"/>
      <c r="Y3274" s="114"/>
      <c r="Z3274" s="126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8"/>
      <c r="T3275" s="123"/>
      <c r="U3275" s="122"/>
      <c r="V3275" s="122"/>
      <c r="W3275" s="121"/>
      <c r="X3275" s="114"/>
      <c r="Y3275" s="114"/>
      <c r="Z3275" s="126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8"/>
      <c r="T3276" s="123"/>
      <c r="U3276" s="122"/>
      <c r="V3276" s="122"/>
      <c r="W3276" s="121"/>
      <c r="X3276" s="114"/>
      <c r="Y3276" s="114"/>
      <c r="Z3276" s="126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8"/>
      <c r="T3277" s="123"/>
      <c r="U3277" s="122"/>
      <c r="V3277" s="122"/>
      <c r="W3277" s="121"/>
      <c r="X3277" s="114"/>
      <c r="Y3277" s="114"/>
      <c r="Z3277" s="126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8"/>
      <c r="T3278" s="123"/>
      <c r="U3278" s="122"/>
      <c r="V3278" s="122"/>
      <c r="W3278" s="121"/>
      <c r="X3278" s="114"/>
      <c r="Y3278" s="114"/>
      <c r="Z3278" s="126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8"/>
      <c r="T3279" s="123"/>
      <c r="U3279" s="122"/>
      <c r="V3279" s="122"/>
      <c r="W3279" s="121"/>
      <c r="X3279" s="114"/>
      <c r="Y3279" s="114"/>
      <c r="Z3279" s="126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8"/>
      <c r="T3280" s="123"/>
      <c r="U3280" s="122"/>
      <c r="V3280" s="122"/>
      <c r="W3280" s="121"/>
      <c r="X3280" s="114"/>
      <c r="Y3280" s="114"/>
      <c r="Z3280" s="126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8"/>
      <c r="T3281" s="123"/>
      <c r="U3281" s="122"/>
      <c r="V3281" s="122"/>
      <c r="W3281" s="121"/>
      <c r="X3281" s="114"/>
      <c r="Y3281" s="114"/>
      <c r="Z3281" s="126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8"/>
      <c r="T3282" s="123"/>
      <c r="U3282" s="122"/>
      <c r="V3282" s="122"/>
      <c r="W3282" s="121"/>
      <c r="X3282" s="114"/>
      <c r="Y3282" s="114"/>
      <c r="Z3282" s="126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8"/>
      <c r="T3283" s="123"/>
      <c r="U3283" s="122"/>
      <c r="V3283" s="122"/>
      <c r="W3283" s="121"/>
      <c r="X3283" s="114"/>
      <c r="Y3283" s="114"/>
      <c r="Z3283" s="126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8"/>
      <c r="T3284" s="123"/>
      <c r="U3284" s="122"/>
      <c r="V3284" s="122"/>
      <c r="W3284" s="121"/>
      <c r="X3284" s="114"/>
      <c r="Y3284" s="114"/>
      <c r="Z3284" s="126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8"/>
      <c r="T3285" s="123"/>
      <c r="U3285" s="122"/>
      <c r="V3285" s="122"/>
      <c r="W3285" s="121"/>
      <c r="X3285" s="114"/>
      <c r="Y3285" s="114"/>
      <c r="Z3285" s="126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8"/>
      <c r="T3286" s="123"/>
      <c r="U3286" s="122"/>
      <c r="V3286" s="122"/>
      <c r="W3286" s="121"/>
      <c r="X3286" s="114"/>
      <c r="Y3286" s="114"/>
      <c r="Z3286" s="126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8"/>
      <c r="T3287" s="123"/>
      <c r="U3287" s="122"/>
      <c r="V3287" s="122"/>
      <c r="W3287" s="121"/>
      <c r="X3287" s="114"/>
      <c r="Y3287" s="114"/>
      <c r="Z3287" s="126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8"/>
      <c r="T3288" s="123"/>
      <c r="U3288" s="122"/>
      <c r="V3288" s="122"/>
      <c r="W3288" s="121"/>
      <c r="X3288" s="114"/>
      <c r="Y3288" s="114"/>
      <c r="Z3288" s="126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8"/>
      <c r="T3289" s="123"/>
      <c r="U3289" s="122"/>
      <c r="V3289" s="122"/>
      <c r="W3289" s="121"/>
      <c r="X3289" s="114"/>
      <c r="Y3289" s="114"/>
      <c r="Z3289" s="126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8"/>
      <c r="T3290" s="123"/>
      <c r="U3290" s="122"/>
      <c r="V3290" s="122"/>
      <c r="W3290" s="121"/>
      <c r="X3290" s="114"/>
      <c r="Y3290" s="114"/>
      <c r="Z3290" s="126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8"/>
      <c r="T3291" s="123"/>
      <c r="U3291" s="122"/>
      <c r="V3291" s="122"/>
      <c r="W3291" s="121"/>
      <c r="X3291" s="114"/>
      <c r="Y3291" s="114"/>
      <c r="Z3291" s="126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8"/>
      <c r="T3292" s="123"/>
      <c r="U3292" s="122"/>
      <c r="V3292" s="122"/>
      <c r="W3292" s="121"/>
      <c r="X3292" s="114"/>
      <c r="Y3292" s="114"/>
      <c r="Z3292" s="126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8"/>
      <c r="T3293" s="123"/>
      <c r="U3293" s="122"/>
      <c r="V3293" s="122"/>
      <c r="W3293" s="121"/>
      <c r="X3293" s="114"/>
      <c r="Y3293" s="114"/>
      <c r="Z3293" s="126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8"/>
      <c r="T3294" s="123"/>
      <c r="U3294" s="122"/>
      <c r="V3294" s="122"/>
      <c r="W3294" s="121"/>
      <c r="X3294" s="114"/>
      <c r="Y3294" s="114"/>
      <c r="Z3294" s="126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8"/>
      <c r="T3295" s="123"/>
      <c r="U3295" s="122"/>
      <c r="V3295" s="122"/>
      <c r="W3295" s="121"/>
      <c r="X3295" s="114"/>
      <c r="Y3295" s="114"/>
      <c r="Z3295" s="126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8"/>
      <c r="T3296" s="123"/>
      <c r="U3296" s="122"/>
      <c r="V3296" s="122"/>
      <c r="W3296" s="121"/>
      <c r="X3296" s="114"/>
      <c r="Y3296" s="114"/>
      <c r="Z3296" s="126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8"/>
      <c r="T3297" s="123"/>
      <c r="U3297" s="122"/>
      <c r="V3297" s="122"/>
      <c r="W3297" s="121"/>
      <c r="X3297" s="114"/>
      <c r="Y3297" s="114"/>
      <c r="Z3297" s="126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8"/>
      <c r="T3298" s="123"/>
      <c r="U3298" s="122"/>
      <c r="V3298" s="122"/>
      <c r="W3298" s="121"/>
      <c r="X3298" s="114"/>
      <c r="Y3298" s="114"/>
      <c r="Z3298" s="126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8"/>
      <c r="T3299" s="123"/>
      <c r="U3299" s="122"/>
      <c r="V3299" s="122"/>
      <c r="W3299" s="121"/>
      <c r="X3299" s="114"/>
      <c r="Y3299" s="114"/>
      <c r="Z3299" s="126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8"/>
      <c r="T3300" s="123"/>
      <c r="U3300" s="122"/>
      <c r="V3300" s="122"/>
      <c r="W3300" s="121"/>
      <c r="X3300" s="114"/>
      <c r="Y3300" s="114"/>
      <c r="Z3300" s="126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8"/>
      <c r="T3301" s="123"/>
      <c r="U3301" s="122"/>
      <c r="V3301" s="122"/>
      <c r="W3301" s="121"/>
      <c r="X3301" s="114"/>
      <c r="Y3301" s="114"/>
      <c r="Z3301" s="126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8"/>
      <c r="T3302" s="123"/>
      <c r="U3302" s="122"/>
      <c r="V3302" s="122"/>
      <c r="W3302" s="121"/>
      <c r="X3302" s="114"/>
      <c r="Y3302" s="114"/>
      <c r="Z3302" s="126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8"/>
      <c r="T3303" s="123"/>
      <c r="U3303" s="122"/>
      <c r="V3303" s="122"/>
      <c r="W3303" s="121"/>
      <c r="X3303" s="114"/>
      <c r="Y3303" s="114"/>
      <c r="Z3303" s="126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8"/>
      <c r="T3304" s="123"/>
      <c r="U3304" s="122"/>
      <c r="V3304" s="122"/>
      <c r="W3304" s="121"/>
      <c r="X3304" s="114"/>
      <c r="Y3304" s="114"/>
      <c r="Z3304" s="126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8"/>
      <c r="T3305" s="123"/>
      <c r="U3305" s="122"/>
      <c r="V3305" s="122"/>
      <c r="W3305" s="121"/>
      <c r="X3305" s="114"/>
      <c r="Y3305" s="114"/>
      <c r="Z3305" s="126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8"/>
      <c r="T3306" s="123"/>
      <c r="U3306" s="122"/>
      <c r="V3306" s="122"/>
      <c r="W3306" s="121"/>
      <c r="X3306" s="114"/>
      <c r="Y3306" s="114"/>
      <c r="Z3306" s="126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8"/>
      <c r="T3307" s="123"/>
      <c r="U3307" s="122"/>
      <c r="V3307" s="122"/>
      <c r="W3307" s="121"/>
      <c r="X3307" s="114"/>
      <c r="Y3307" s="114"/>
      <c r="Z3307" s="126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8"/>
      <c r="T3308" s="123"/>
      <c r="U3308" s="122"/>
      <c r="V3308" s="122"/>
      <c r="W3308" s="121"/>
      <c r="X3308" s="114"/>
      <c r="Y3308" s="114"/>
      <c r="Z3308" s="126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8"/>
      <c r="T3309" s="123"/>
      <c r="U3309" s="122"/>
      <c r="V3309" s="122"/>
      <c r="W3309" s="121"/>
      <c r="X3309" s="114"/>
      <c r="Y3309" s="114"/>
      <c r="Z3309" s="126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8"/>
      <c r="T3310" s="123"/>
      <c r="U3310" s="122"/>
      <c r="V3310" s="122"/>
      <c r="W3310" s="121"/>
      <c r="X3310" s="114"/>
      <c r="Y3310" s="114"/>
      <c r="Z3310" s="126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8"/>
      <c r="T3311" s="123"/>
      <c r="U3311" s="122"/>
      <c r="V3311" s="122"/>
      <c r="W3311" s="121"/>
      <c r="X3311" s="114"/>
      <c r="Y3311" s="114"/>
      <c r="Z3311" s="126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8"/>
      <c r="T3312" s="123"/>
      <c r="U3312" s="122"/>
      <c r="V3312" s="122"/>
      <c r="W3312" s="121"/>
      <c r="X3312" s="114"/>
      <c r="Y3312" s="114"/>
      <c r="Z3312" s="126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8"/>
      <c r="T3313" s="123"/>
      <c r="U3313" s="122"/>
      <c r="V3313" s="122"/>
      <c r="W3313" s="121"/>
      <c r="X3313" s="114"/>
      <c r="Y3313" s="114"/>
      <c r="Z3313" s="126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8"/>
      <c r="T3314" s="123"/>
      <c r="U3314" s="122"/>
      <c r="V3314" s="122"/>
      <c r="W3314" s="121"/>
      <c r="X3314" s="114"/>
      <c r="Y3314" s="114"/>
      <c r="Z3314" s="126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8"/>
      <c r="T3315" s="123"/>
      <c r="U3315" s="122"/>
      <c r="V3315" s="122"/>
      <c r="W3315" s="121"/>
      <c r="X3315" s="114"/>
      <c r="Y3315" s="114"/>
      <c r="Z3315" s="126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8"/>
      <c r="T3316" s="123"/>
      <c r="U3316" s="122"/>
      <c r="V3316" s="122"/>
      <c r="W3316" s="121"/>
      <c r="X3316" s="114"/>
      <c r="Y3316" s="114"/>
      <c r="Z3316" s="126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8"/>
      <c r="T3317" s="123"/>
      <c r="U3317" s="122"/>
      <c r="V3317" s="122"/>
      <c r="W3317" s="121"/>
      <c r="X3317" s="114"/>
      <c r="Y3317" s="114"/>
      <c r="Z3317" s="126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8"/>
      <c r="T3318" s="123"/>
      <c r="U3318" s="122"/>
      <c r="V3318" s="122"/>
      <c r="W3318" s="121"/>
      <c r="X3318" s="114"/>
      <c r="Y3318" s="114"/>
      <c r="Z3318" s="126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8"/>
      <c r="T3319" s="123"/>
      <c r="U3319" s="122"/>
      <c r="V3319" s="122"/>
      <c r="W3319" s="121"/>
      <c r="X3319" s="114"/>
      <c r="Y3319" s="114"/>
      <c r="Z3319" s="126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8"/>
      <c r="T3320" s="123"/>
      <c r="U3320" s="122"/>
      <c r="V3320" s="122"/>
      <c r="W3320" s="121"/>
      <c r="X3320" s="114"/>
      <c r="Y3320" s="114"/>
      <c r="Z3320" s="126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8"/>
      <c r="T3321" s="123"/>
      <c r="U3321" s="122"/>
      <c r="V3321" s="122"/>
      <c r="W3321" s="121"/>
      <c r="X3321" s="114"/>
      <c r="Y3321" s="114"/>
      <c r="Z3321" s="126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8"/>
      <c r="T3322" s="123"/>
      <c r="U3322" s="122"/>
      <c r="V3322" s="122"/>
      <c r="W3322" s="121"/>
      <c r="X3322" s="114"/>
      <c r="Y3322" s="114"/>
      <c r="Z3322" s="126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8"/>
      <c r="T3323" s="123"/>
      <c r="U3323" s="122"/>
      <c r="V3323" s="122"/>
      <c r="W3323" s="121"/>
      <c r="X3323" s="114"/>
      <c r="Y3323" s="114"/>
      <c r="Z3323" s="126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8"/>
      <c r="T3324" s="123"/>
      <c r="U3324" s="122"/>
      <c r="V3324" s="122"/>
      <c r="W3324" s="121"/>
      <c r="X3324" s="114"/>
      <c r="Y3324" s="114"/>
      <c r="Z3324" s="126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8"/>
      <c r="T3325" s="123"/>
      <c r="U3325" s="122"/>
      <c r="V3325" s="122"/>
      <c r="W3325" s="121"/>
      <c r="X3325" s="114"/>
      <c r="Y3325" s="114"/>
      <c r="Z3325" s="126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8"/>
      <c r="T3326" s="123"/>
      <c r="U3326" s="122"/>
      <c r="V3326" s="122"/>
      <c r="W3326" s="121"/>
      <c r="X3326" s="114"/>
      <c r="Y3326" s="114"/>
      <c r="Z3326" s="126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8"/>
      <c r="T3327" s="123"/>
      <c r="U3327" s="122"/>
      <c r="V3327" s="122"/>
      <c r="W3327" s="121"/>
      <c r="X3327" s="114"/>
      <c r="Y3327" s="114"/>
      <c r="Z3327" s="126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8"/>
      <c r="T3328" s="123"/>
      <c r="U3328" s="122"/>
      <c r="V3328" s="122"/>
      <c r="W3328" s="121"/>
      <c r="X3328" s="114"/>
      <c r="Y3328" s="114"/>
      <c r="Z3328" s="126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8"/>
      <c r="T3329" s="123"/>
      <c r="U3329" s="122"/>
      <c r="V3329" s="122"/>
      <c r="W3329" s="121"/>
      <c r="X3329" s="114"/>
      <c r="Y3329" s="114"/>
      <c r="Z3329" s="126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8"/>
      <c r="T3330" s="123"/>
      <c r="U3330" s="122"/>
      <c r="V3330" s="122"/>
      <c r="W3330" s="121"/>
      <c r="X3330" s="114"/>
      <c r="Y3330" s="114"/>
      <c r="Z3330" s="126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8"/>
      <c r="T3331" s="123"/>
      <c r="U3331" s="122"/>
      <c r="V3331" s="122"/>
      <c r="W3331" s="121"/>
      <c r="X3331" s="114"/>
      <c r="Y3331" s="114"/>
      <c r="Z3331" s="126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8"/>
      <c r="T3332" s="123"/>
      <c r="U3332" s="122"/>
      <c r="V3332" s="122"/>
      <c r="W3332" s="121"/>
      <c r="X3332" s="114"/>
      <c r="Y3332" s="114"/>
      <c r="Z3332" s="126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8"/>
      <c r="T3333" s="123"/>
      <c r="U3333" s="122"/>
      <c r="V3333" s="122"/>
      <c r="W3333" s="121"/>
      <c r="X3333" s="114"/>
      <c r="Y3333" s="114"/>
      <c r="Z3333" s="126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8"/>
      <c r="T3334" s="123"/>
      <c r="U3334" s="122"/>
      <c r="V3334" s="122"/>
      <c r="W3334" s="121"/>
      <c r="X3334" s="114"/>
      <c r="Y3334" s="114"/>
      <c r="Z3334" s="126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8"/>
      <c r="T3335" s="123"/>
      <c r="U3335" s="122"/>
      <c r="V3335" s="122"/>
      <c r="W3335" s="121"/>
      <c r="X3335" s="114"/>
      <c r="Y3335" s="114"/>
      <c r="Z3335" s="126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8"/>
      <c r="T3336" s="123"/>
      <c r="U3336" s="122"/>
      <c r="V3336" s="122"/>
      <c r="W3336" s="121"/>
      <c r="X3336" s="114"/>
      <c r="Y3336" s="114"/>
      <c r="Z3336" s="126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8"/>
      <c r="T3337" s="123"/>
      <c r="U3337" s="122"/>
      <c r="V3337" s="122"/>
      <c r="W3337" s="121"/>
      <c r="X3337" s="114"/>
      <c r="Y3337" s="114"/>
      <c r="Z3337" s="126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8"/>
      <c r="T3338" s="123"/>
      <c r="U3338" s="122"/>
      <c r="V3338" s="122"/>
      <c r="W3338" s="121"/>
      <c r="X3338" s="114"/>
      <c r="Y3338" s="114"/>
      <c r="Z3338" s="126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8"/>
      <c r="T3339" s="123"/>
      <c r="U3339" s="122"/>
      <c r="V3339" s="122"/>
      <c r="W3339" s="121"/>
      <c r="X3339" s="114"/>
      <c r="Y3339" s="114"/>
      <c r="Z3339" s="126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8"/>
      <c r="T3340" s="123"/>
      <c r="U3340" s="122"/>
      <c r="V3340" s="122"/>
      <c r="W3340" s="121"/>
      <c r="X3340" s="114"/>
      <c r="Y3340" s="114"/>
      <c r="Z3340" s="126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8"/>
      <c r="T3341" s="123"/>
      <c r="U3341" s="122"/>
      <c r="V3341" s="122"/>
      <c r="W3341" s="121"/>
      <c r="X3341" s="114"/>
      <c r="Y3341" s="114"/>
      <c r="Z3341" s="126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8"/>
      <c r="T3342" s="123"/>
      <c r="U3342" s="122"/>
      <c r="V3342" s="122"/>
      <c r="W3342" s="121"/>
      <c r="X3342" s="114"/>
      <c r="Y3342" s="114"/>
      <c r="Z3342" s="126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8"/>
      <c r="T3343" s="123"/>
      <c r="U3343" s="122"/>
      <c r="V3343" s="122"/>
      <c r="W3343" s="121"/>
      <c r="X3343" s="114"/>
      <c r="Y3343" s="114"/>
      <c r="Z3343" s="126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8"/>
      <c r="T3344" s="123"/>
      <c r="U3344" s="122"/>
      <c r="V3344" s="122"/>
      <c r="W3344" s="121"/>
      <c r="X3344" s="114"/>
      <c r="Y3344" s="114"/>
      <c r="Z3344" s="126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8"/>
      <c r="T3345" s="123"/>
      <c r="U3345" s="122"/>
      <c r="V3345" s="122"/>
      <c r="W3345" s="121"/>
      <c r="X3345" s="114"/>
      <c r="Y3345" s="114"/>
      <c r="Z3345" s="126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8"/>
      <c r="T3346" s="123"/>
      <c r="U3346" s="122"/>
      <c r="V3346" s="122"/>
      <c r="W3346" s="121"/>
      <c r="X3346" s="114"/>
      <c r="Y3346" s="114"/>
      <c r="Z3346" s="126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8"/>
      <c r="T3347" s="123"/>
      <c r="U3347" s="122"/>
      <c r="V3347" s="122"/>
      <c r="W3347" s="121"/>
      <c r="X3347" s="114"/>
      <c r="Y3347" s="114"/>
      <c r="Z3347" s="126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8"/>
      <c r="T3348" s="123"/>
      <c r="U3348" s="122"/>
      <c r="V3348" s="122"/>
      <c r="W3348" s="121"/>
      <c r="X3348" s="114"/>
      <c r="Y3348" s="114"/>
      <c r="Z3348" s="126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8"/>
      <c r="T3349" s="123"/>
      <c r="U3349" s="122"/>
      <c r="V3349" s="122"/>
      <c r="W3349" s="121"/>
      <c r="X3349" s="114"/>
      <c r="Y3349" s="114"/>
      <c r="Z3349" s="126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8"/>
      <c r="T3350" s="123"/>
      <c r="U3350" s="122"/>
      <c r="V3350" s="122"/>
      <c r="W3350" s="121"/>
      <c r="X3350" s="114"/>
      <c r="Y3350" s="114"/>
      <c r="Z3350" s="126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8"/>
      <c r="T3351" s="123"/>
      <c r="U3351" s="122"/>
      <c r="V3351" s="122"/>
      <c r="W3351" s="121"/>
      <c r="X3351" s="114"/>
      <c r="Y3351" s="114"/>
      <c r="Z3351" s="126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8"/>
      <c r="T3352" s="123"/>
      <c r="U3352" s="122"/>
      <c r="V3352" s="122"/>
      <c r="W3352" s="121"/>
      <c r="X3352" s="114"/>
      <c r="Y3352" s="114"/>
      <c r="Z3352" s="126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8"/>
      <c r="T3353" s="123"/>
      <c r="U3353" s="122"/>
      <c r="V3353" s="122"/>
      <c r="W3353" s="121"/>
      <c r="X3353" s="114"/>
      <c r="Y3353" s="114"/>
      <c r="Z3353" s="126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8"/>
      <c r="T3354" s="123"/>
      <c r="U3354" s="122"/>
      <c r="V3354" s="122"/>
      <c r="W3354" s="121"/>
      <c r="X3354" s="114"/>
      <c r="Y3354" s="114"/>
      <c r="Z3354" s="126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8"/>
      <c r="T3355" s="123"/>
      <c r="U3355" s="122"/>
      <c r="V3355" s="122"/>
      <c r="W3355" s="121"/>
      <c r="X3355" s="114"/>
      <c r="Y3355" s="114"/>
      <c r="Z3355" s="126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8"/>
      <c r="T3356" s="123"/>
      <c r="U3356" s="122"/>
      <c r="V3356" s="122"/>
      <c r="W3356" s="121"/>
      <c r="X3356" s="114"/>
      <c r="Y3356" s="114"/>
      <c r="Z3356" s="126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8"/>
      <c r="T3357" s="123"/>
      <c r="U3357" s="122"/>
      <c r="V3357" s="122"/>
      <c r="W3357" s="121"/>
      <c r="X3357" s="114"/>
      <c r="Y3357" s="114"/>
      <c r="Z3357" s="126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8"/>
      <c r="T3358" s="123"/>
      <c r="U3358" s="122"/>
      <c r="V3358" s="122"/>
      <c r="W3358" s="121"/>
      <c r="X3358" s="114"/>
      <c r="Y3358" s="114"/>
      <c r="Z3358" s="126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8"/>
      <c r="T3359" s="123"/>
      <c r="U3359" s="122"/>
      <c r="V3359" s="122"/>
      <c r="W3359" s="121"/>
      <c r="X3359" s="114"/>
      <c r="Y3359" s="114"/>
      <c r="Z3359" s="126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8"/>
      <c r="T3360" s="123"/>
      <c r="U3360" s="122"/>
      <c r="V3360" s="122"/>
      <c r="W3360" s="121"/>
      <c r="X3360" s="114"/>
      <c r="Y3360" s="114"/>
      <c r="Z3360" s="126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8"/>
      <c r="T3361" s="123"/>
      <c r="U3361" s="122"/>
      <c r="V3361" s="122"/>
      <c r="W3361" s="121"/>
      <c r="X3361" s="114"/>
      <c r="Y3361" s="114"/>
      <c r="Z3361" s="126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8"/>
      <c r="T3362" s="123"/>
      <c r="U3362" s="122"/>
      <c r="V3362" s="122"/>
      <c r="W3362" s="121"/>
      <c r="X3362" s="114"/>
      <c r="Y3362" s="114"/>
      <c r="Z3362" s="126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8"/>
      <c r="T3363" s="123"/>
      <c r="U3363" s="122"/>
      <c r="V3363" s="122"/>
      <c r="W3363" s="121"/>
      <c r="X3363" s="114"/>
      <c r="Y3363" s="114"/>
      <c r="Z3363" s="126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8"/>
      <c r="T3364" s="123"/>
      <c r="U3364" s="122"/>
      <c r="V3364" s="122"/>
      <c r="W3364" s="121"/>
      <c r="X3364" s="114"/>
      <c r="Y3364" s="114"/>
      <c r="Z3364" s="126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8"/>
      <c r="T3365" s="123"/>
      <c r="U3365" s="122"/>
      <c r="V3365" s="122"/>
      <c r="W3365" s="121"/>
      <c r="X3365" s="114"/>
      <c r="Y3365" s="114"/>
      <c r="Z3365" s="126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8"/>
      <c r="T3366" s="123"/>
      <c r="U3366" s="122"/>
      <c r="V3366" s="122"/>
      <c r="W3366" s="121"/>
      <c r="X3366" s="114"/>
      <c r="Y3366" s="114"/>
      <c r="Z3366" s="126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8"/>
      <c r="T3367" s="123"/>
      <c r="U3367" s="122"/>
      <c r="V3367" s="122"/>
      <c r="W3367" s="121"/>
      <c r="X3367" s="114"/>
      <c r="Y3367" s="114"/>
      <c r="Z3367" s="126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8"/>
      <c r="T3368" s="123"/>
      <c r="U3368" s="122"/>
      <c r="V3368" s="122"/>
      <c r="W3368" s="121"/>
      <c r="X3368" s="114"/>
      <c r="Y3368" s="114"/>
      <c r="Z3368" s="126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8"/>
      <c r="T3369" s="123"/>
      <c r="U3369" s="122"/>
      <c r="V3369" s="122"/>
      <c r="W3369" s="121"/>
      <c r="X3369" s="114"/>
      <c r="Y3369" s="114"/>
      <c r="Z3369" s="126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8"/>
      <c r="T3370" s="123"/>
      <c r="U3370" s="122"/>
      <c r="V3370" s="122"/>
      <c r="W3370" s="121"/>
      <c r="X3370" s="114"/>
      <c r="Y3370" s="114"/>
      <c r="Z3370" s="126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8"/>
      <c r="T3371" s="123"/>
      <c r="U3371" s="122"/>
      <c r="V3371" s="122"/>
      <c r="W3371" s="121"/>
      <c r="X3371" s="114"/>
      <c r="Y3371" s="114"/>
      <c r="Z3371" s="126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8"/>
      <c r="T3372" s="123"/>
      <c r="U3372" s="122"/>
      <c r="V3372" s="122"/>
      <c r="W3372" s="121"/>
      <c r="X3372" s="114"/>
      <c r="Y3372" s="114"/>
      <c r="Z3372" s="126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8"/>
      <c r="T3373" s="123"/>
      <c r="U3373" s="122"/>
      <c r="V3373" s="122"/>
      <c r="W3373" s="121"/>
      <c r="X3373" s="114"/>
      <c r="Y3373" s="114"/>
      <c r="Z3373" s="126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8"/>
      <c r="T3374" s="123"/>
      <c r="U3374" s="122"/>
      <c r="V3374" s="122"/>
      <c r="W3374" s="121"/>
      <c r="X3374" s="114"/>
      <c r="Y3374" s="114"/>
      <c r="Z3374" s="126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8"/>
      <c r="T3375" s="123"/>
      <c r="U3375" s="122"/>
      <c r="V3375" s="122"/>
      <c r="W3375" s="121"/>
      <c r="X3375" s="114"/>
      <c r="Y3375" s="114"/>
      <c r="Z3375" s="126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8"/>
      <c r="T3376" s="123"/>
      <c r="U3376" s="122"/>
      <c r="V3376" s="122"/>
      <c r="W3376" s="121"/>
      <c r="X3376" s="114"/>
      <c r="Y3376" s="114"/>
      <c r="Z3376" s="126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8"/>
      <c r="T3377" s="123"/>
      <c r="U3377" s="122"/>
      <c r="V3377" s="122"/>
      <c r="W3377" s="121"/>
      <c r="X3377" s="114"/>
      <c r="Y3377" s="114"/>
      <c r="Z3377" s="126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8"/>
      <c r="T3378" s="123"/>
      <c r="U3378" s="122"/>
      <c r="V3378" s="122"/>
      <c r="W3378" s="121"/>
      <c r="X3378" s="114"/>
      <c r="Y3378" s="114"/>
      <c r="Z3378" s="126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8"/>
      <c r="T3379" s="123"/>
      <c r="U3379" s="122"/>
      <c r="V3379" s="122"/>
      <c r="W3379" s="121"/>
      <c r="X3379" s="114"/>
      <c r="Y3379" s="114"/>
      <c r="Z3379" s="126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8"/>
      <c r="T3380" s="123"/>
      <c r="U3380" s="122"/>
      <c r="V3380" s="122"/>
      <c r="W3380" s="121"/>
      <c r="X3380" s="114"/>
      <c r="Y3380" s="114"/>
      <c r="Z3380" s="126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8"/>
      <c r="T3381" s="123"/>
      <c r="U3381" s="122"/>
      <c r="V3381" s="122"/>
      <c r="W3381" s="121"/>
      <c r="X3381" s="114"/>
      <c r="Y3381" s="114"/>
      <c r="Z3381" s="126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8"/>
      <c r="T3382" s="123"/>
      <c r="U3382" s="122"/>
      <c r="V3382" s="122"/>
      <c r="W3382" s="121"/>
      <c r="X3382" s="114"/>
      <c r="Y3382" s="114"/>
      <c r="Z3382" s="126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8"/>
      <c r="T3383" s="123"/>
      <c r="U3383" s="122"/>
      <c r="V3383" s="122"/>
      <c r="W3383" s="121"/>
      <c r="X3383" s="114"/>
      <c r="Y3383" s="114"/>
      <c r="Z3383" s="126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8"/>
      <c r="T3384" s="123"/>
      <c r="U3384" s="122"/>
      <c r="V3384" s="122"/>
      <c r="W3384" s="121"/>
      <c r="X3384" s="114"/>
      <c r="Y3384" s="114"/>
      <c r="Z3384" s="126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8"/>
      <c r="T3385" s="123"/>
      <c r="U3385" s="122"/>
      <c r="V3385" s="122"/>
      <c r="W3385" s="121"/>
      <c r="X3385" s="114"/>
      <c r="Y3385" s="114"/>
      <c r="Z3385" s="126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8"/>
      <c r="T3386" s="123"/>
      <c r="U3386" s="122"/>
      <c r="V3386" s="122"/>
      <c r="W3386" s="121"/>
      <c r="X3386" s="114"/>
      <c r="Y3386" s="114"/>
      <c r="Z3386" s="126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8"/>
      <c r="T3387" s="123"/>
      <c r="U3387" s="122"/>
      <c r="V3387" s="122"/>
      <c r="W3387" s="121"/>
      <c r="X3387" s="114"/>
      <c r="Y3387" s="114"/>
      <c r="Z3387" s="126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8"/>
      <c r="T3388" s="123"/>
      <c r="U3388" s="122"/>
      <c r="V3388" s="122"/>
      <c r="W3388" s="121"/>
      <c r="X3388" s="114"/>
      <c r="Y3388" s="114"/>
      <c r="Z3388" s="126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8"/>
      <c r="T3389" s="123"/>
      <c r="U3389" s="122"/>
      <c r="V3389" s="122"/>
      <c r="W3389" s="121"/>
      <c r="X3389" s="114"/>
      <c r="Y3389" s="114"/>
      <c r="Z3389" s="126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8"/>
      <c r="T3390" s="123"/>
      <c r="U3390" s="122"/>
      <c r="V3390" s="122"/>
      <c r="W3390" s="121"/>
      <c r="X3390" s="114"/>
      <c r="Y3390" s="114"/>
      <c r="Z3390" s="126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8"/>
      <c r="T3391" s="123"/>
      <c r="U3391" s="122"/>
      <c r="V3391" s="122"/>
      <c r="W3391" s="121"/>
      <c r="X3391" s="114"/>
      <c r="Y3391" s="114"/>
      <c r="Z3391" s="126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8"/>
      <c r="T3392" s="123"/>
      <c r="U3392" s="122"/>
      <c r="V3392" s="122"/>
      <c r="W3392" s="121"/>
      <c r="X3392" s="114"/>
      <c r="Y3392" s="114"/>
      <c r="Z3392" s="126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8"/>
      <c r="T3393" s="123"/>
      <c r="U3393" s="122"/>
      <c r="V3393" s="122"/>
      <c r="W3393" s="121"/>
      <c r="X3393" s="114"/>
      <c r="Y3393" s="114"/>
      <c r="Z3393" s="126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8"/>
      <c r="T3394" s="123"/>
      <c r="U3394" s="122"/>
      <c r="V3394" s="122"/>
      <c r="W3394" s="121"/>
      <c r="X3394" s="114"/>
      <c r="Y3394" s="114"/>
      <c r="Z3394" s="126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8"/>
      <c r="T3395" s="123"/>
      <c r="U3395" s="122"/>
      <c r="V3395" s="122"/>
      <c r="W3395" s="121"/>
      <c r="X3395" s="114"/>
      <c r="Y3395" s="114"/>
      <c r="Z3395" s="126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8"/>
      <c r="T3396" s="123"/>
      <c r="U3396" s="122"/>
      <c r="V3396" s="122"/>
      <c r="W3396" s="121"/>
      <c r="X3396" s="114"/>
      <c r="Y3396" s="114"/>
      <c r="Z3396" s="126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8"/>
      <c r="T3397" s="123"/>
      <c r="U3397" s="122"/>
      <c r="V3397" s="122"/>
      <c r="W3397" s="121"/>
      <c r="X3397" s="114"/>
      <c r="Y3397" s="114"/>
      <c r="Z3397" s="126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8"/>
      <c r="T3398" s="123"/>
      <c r="U3398" s="122"/>
      <c r="V3398" s="122"/>
      <c r="W3398" s="121"/>
      <c r="X3398" s="114"/>
      <c r="Y3398" s="114"/>
      <c r="Z3398" s="126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8"/>
      <c r="T3399" s="123"/>
      <c r="U3399" s="122"/>
      <c r="V3399" s="122"/>
      <c r="W3399" s="121"/>
      <c r="X3399" s="114"/>
      <c r="Y3399" s="114"/>
      <c r="Z3399" s="126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8"/>
      <c r="T3400" s="123"/>
      <c r="U3400" s="122"/>
      <c r="V3400" s="122"/>
      <c r="W3400" s="121"/>
      <c r="X3400" s="114"/>
      <c r="Y3400" s="114"/>
      <c r="Z3400" s="126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8"/>
      <c r="T3401" s="123"/>
      <c r="U3401" s="122"/>
      <c r="V3401" s="122"/>
      <c r="W3401" s="121"/>
      <c r="X3401" s="114"/>
      <c r="Y3401" s="114"/>
      <c r="Z3401" s="126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8"/>
      <c r="T3402" s="123"/>
      <c r="U3402" s="122"/>
      <c r="V3402" s="122"/>
      <c r="W3402" s="121"/>
      <c r="X3402" s="114"/>
      <c r="Y3402" s="114"/>
      <c r="Z3402" s="126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8"/>
      <c r="T3403" s="123"/>
      <c r="U3403" s="122"/>
      <c r="V3403" s="122"/>
      <c r="W3403" s="121"/>
      <c r="X3403" s="114"/>
      <c r="Y3403" s="114"/>
      <c r="Z3403" s="126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8"/>
      <c r="T3404" s="123"/>
      <c r="U3404" s="122"/>
      <c r="V3404" s="122"/>
      <c r="W3404" s="121"/>
      <c r="X3404" s="114"/>
      <c r="Y3404" s="114"/>
      <c r="Z3404" s="126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8"/>
      <c r="T3405" s="123"/>
      <c r="U3405" s="122"/>
      <c r="V3405" s="122"/>
      <c r="W3405" s="121"/>
      <c r="X3405" s="114"/>
      <c r="Y3405" s="114"/>
      <c r="Z3405" s="126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8"/>
      <c r="T3406" s="123"/>
      <c r="U3406" s="122"/>
      <c r="V3406" s="122"/>
      <c r="W3406" s="121"/>
      <c r="X3406" s="114"/>
      <c r="Y3406" s="114"/>
      <c r="Z3406" s="126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8"/>
      <c r="T3407" s="123"/>
      <c r="U3407" s="122"/>
      <c r="V3407" s="122"/>
      <c r="W3407" s="121"/>
      <c r="X3407" s="114"/>
      <c r="Y3407" s="114"/>
      <c r="Z3407" s="126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8"/>
      <c r="T3408" s="123"/>
      <c r="U3408" s="122"/>
      <c r="V3408" s="122"/>
      <c r="W3408" s="121"/>
      <c r="X3408" s="114"/>
      <c r="Y3408" s="114"/>
      <c r="Z3408" s="126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8"/>
      <c r="T3409" s="123"/>
      <c r="U3409" s="122"/>
      <c r="V3409" s="122"/>
      <c r="W3409" s="121"/>
      <c r="X3409" s="114"/>
      <c r="Y3409" s="114"/>
      <c r="Z3409" s="126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8"/>
      <c r="T3410" s="123"/>
      <c r="U3410" s="122"/>
      <c r="V3410" s="122"/>
      <c r="W3410" s="121"/>
      <c r="X3410" s="114"/>
      <c r="Y3410" s="114"/>
      <c r="Z3410" s="126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8"/>
      <c r="T3411" s="123"/>
      <c r="U3411" s="122"/>
      <c r="V3411" s="122"/>
      <c r="W3411" s="121"/>
      <c r="X3411" s="114"/>
      <c r="Y3411" s="114"/>
      <c r="Z3411" s="126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8"/>
      <c r="T3412" s="123"/>
      <c r="U3412" s="122"/>
      <c r="V3412" s="122"/>
      <c r="W3412" s="121"/>
      <c r="X3412" s="114"/>
      <c r="Y3412" s="114"/>
      <c r="Z3412" s="126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8"/>
      <c r="T3413" s="123"/>
      <c r="U3413" s="122"/>
      <c r="V3413" s="122"/>
      <c r="W3413" s="121"/>
      <c r="X3413" s="114"/>
      <c r="Y3413" s="114"/>
      <c r="Z3413" s="126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8"/>
      <c r="T3414" s="123"/>
      <c r="U3414" s="122"/>
      <c r="V3414" s="122"/>
      <c r="W3414" s="121"/>
      <c r="X3414" s="114"/>
      <c r="Y3414" s="114"/>
      <c r="Z3414" s="126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8"/>
      <c r="T3415" s="123"/>
      <c r="U3415" s="122"/>
      <c r="V3415" s="122"/>
      <c r="W3415" s="121"/>
      <c r="X3415" s="114"/>
      <c r="Y3415" s="114"/>
      <c r="Z3415" s="126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8"/>
      <c r="T3416" s="123"/>
      <c r="U3416" s="122"/>
      <c r="V3416" s="122"/>
      <c r="W3416" s="121"/>
      <c r="X3416" s="114"/>
      <c r="Y3416" s="114"/>
      <c r="Z3416" s="126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8"/>
      <c r="T3417" s="123"/>
      <c r="U3417" s="122"/>
      <c r="V3417" s="122"/>
      <c r="W3417" s="121"/>
      <c r="X3417" s="114"/>
      <c r="Y3417" s="114"/>
      <c r="Z3417" s="126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8"/>
      <c r="T3418" s="123"/>
      <c r="U3418" s="122"/>
      <c r="V3418" s="122"/>
      <c r="W3418" s="121"/>
      <c r="X3418" s="114"/>
      <c r="Y3418" s="114"/>
      <c r="Z3418" s="126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8"/>
      <c r="T3419" s="123"/>
      <c r="U3419" s="122"/>
      <c r="V3419" s="122"/>
      <c r="W3419" s="121"/>
      <c r="X3419" s="114"/>
      <c r="Y3419" s="114"/>
      <c r="Z3419" s="126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8"/>
      <c r="T3420" s="123"/>
      <c r="U3420" s="122"/>
      <c r="V3420" s="122"/>
      <c r="W3420" s="121"/>
      <c r="X3420" s="114"/>
      <c r="Y3420" s="114"/>
      <c r="Z3420" s="126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8"/>
      <c r="T3421" s="123"/>
      <c r="U3421" s="122"/>
      <c r="V3421" s="122"/>
      <c r="W3421" s="121"/>
      <c r="X3421" s="114"/>
      <c r="Y3421" s="114"/>
      <c r="Z3421" s="126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8"/>
      <c r="T3422" s="123"/>
      <c r="U3422" s="122"/>
      <c r="V3422" s="122"/>
      <c r="W3422" s="121"/>
      <c r="X3422" s="114"/>
      <c r="Y3422" s="114"/>
      <c r="Z3422" s="126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8"/>
      <c r="T3423" s="123"/>
      <c r="U3423" s="122"/>
      <c r="V3423" s="122"/>
      <c r="W3423" s="121"/>
      <c r="X3423" s="114"/>
      <c r="Y3423" s="114"/>
      <c r="Z3423" s="126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8"/>
      <c r="T3424" s="123"/>
      <c r="U3424" s="122"/>
      <c r="V3424" s="122"/>
      <c r="W3424" s="121"/>
      <c r="X3424" s="114"/>
      <c r="Y3424" s="114"/>
      <c r="Z3424" s="126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8"/>
      <c r="T3425" s="123"/>
      <c r="U3425" s="122"/>
      <c r="V3425" s="122"/>
      <c r="W3425" s="121"/>
      <c r="X3425" s="114"/>
      <c r="Y3425" s="114"/>
      <c r="Z3425" s="126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8"/>
      <c r="T3426" s="123"/>
      <c r="U3426" s="122"/>
      <c r="V3426" s="122"/>
      <c r="W3426" s="121"/>
      <c r="X3426" s="114"/>
      <c r="Y3426" s="114"/>
      <c r="Z3426" s="126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8"/>
      <c r="T3427" s="123"/>
      <c r="U3427" s="122"/>
      <c r="V3427" s="122"/>
      <c r="W3427" s="121"/>
      <c r="X3427" s="114"/>
      <c r="Y3427" s="114"/>
      <c r="Z3427" s="126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8"/>
      <c r="T3428" s="123"/>
      <c r="U3428" s="122"/>
      <c r="V3428" s="122"/>
      <c r="W3428" s="121"/>
      <c r="X3428" s="114"/>
      <c r="Y3428" s="114"/>
      <c r="Z3428" s="126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8"/>
      <c r="T3429" s="123"/>
      <c r="U3429" s="122"/>
      <c r="V3429" s="122"/>
      <c r="W3429" s="121"/>
      <c r="X3429" s="114"/>
      <c r="Y3429" s="114"/>
      <c r="Z3429" s="126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8"/>
      <c r="T3430" s="123"/>
      <c r="U3430" s="122"/>
      <c r="V3430" s="122"/>
      <c r="W3430" s="121"/>
      <c r="X3430" s="114"/>
      <c r="Y3430" s="114"/>
      <c r="Z3430" s="126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8"/>
      <c r="T3431" s="123"/>
      <c r="U3431" s="122"/>
      <c r="V3431" s="122"/>
      <c r="W3431" s="121"/>
      <c r="X3431" s="114"/>
      <c r="Y3431" s="114"/>
      <c r="Z3431" s="126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8"/>
      <c r="T3432" s="123"/>
      <c r="U3432" s="122"/>
      <c r="V3432" s="122"/>
      <c r="W3432" s="121"/>
      <c r="X3432" s="114"/>
      <c r="Y3432" s="114"/>
      <c r="Z3432" s="126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8"/>
      <c r="T3433" s="123"/>
      <c r="U3433" s="122"/>
      <c r="V3433" s="122"/>
      <c r="W3433" s="121"/>
      <c r="X3433" s="114"/>
      <c r="Y3433" s="114"/>
      <c r="Z3433" s="126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8"/>
      <c r="T3434" s="123"/>
      <c r="U3434" s="122"/>
      <c r="V3434" s="122"/>
      <c r="W3434" s="121"/>
      <c r="X3434" s="114"/>
      <c r="Y3434" s="114"/>
      <c r="Z3434" s="126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8"/>
      <c r="T3435" s="123"/>
      <c r="U3435" s="122"/>
      <c r="V3435" s="122"/>
      <c r="W3435" s="121"/>
      <c r="X3435" s="114"/>
      <c r="Y3435" s="114"/>
      <c r="Z3435" s="126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8"/>
      <c r="T3436" s="123"/>
      <c r="U3436" s="122"/>
      <c r="V3436" s="122"/>
      <c r="W3436" s="121"/>
      <c r="X3436" s="114"/>
      <c r="Y3436" s="114"/>
      <c r="Z3436" s="126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8"/>
      <c r="T3437" s="123"/>
      <c r="U3437" s="122"/>
      <c r="V3437" s="122"/>
      <c r="W3437" s="121"/>
      <c r="X3437" s="114"/>
      <c r="Y3437" s="114"/>
      <c r="Z3437" s="126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8"/>
      <c r="T3438" s="123"/>
      <c r="U3438" s="122"/>
      <c r="V3438" s="122"/>
      <c r="W3438" s="121"/>
      <c r="X3438" s="114"/>
      <c r="Y3438" s="114"/>
      <c r="Z3438" s="126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8"/>
      <c r="T3439" s="123"/>
      <c r="U3439" s="122"/>
      <c r="V3439" s="122"/>
      <c r="W3439" s="121"/>
      <c r="X3439" s="114"/>
      <c r="Y3439" s="114"/>
      <c r="Z3439" s="126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8"/>
      <c r="T3440" s="123"/>
      <c r="U3440" s="122"/>
      <c r="V3440" s="122"/>
      <c r="W3440" s="121"/>
      <c r="X3440" s="114"/>
      <c r="Y3440" s="114"/>
      <c r="Z3440" s="126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8"/>
      <c r="T3441" s="123"/>
      <c r="U3441" s="122"/>
      <c r="V3441" s="122"/>
      <c r="W3441" s="121"/>
      <c r="X3441" s="114"/>
      <c r="Y3441" s="114"/>
      <c r="Z3441" s="126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8"/>
      <c r="T3442" s="123"/>
      <c r="U3442" s="122"/>
      <c r="V3442" s="122"/>
      <c r="W3442" s="121"/>
      <c r="X3442" s="114"/>
      <c r="Y3442" s="114"/>
      <c r="Z3442" s="126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8"/>
      <c r="T3443" s="123"/>
      <c r="U3443" s="122"/>
      <c r="V3443" s="122"/>
      <c r="W3443" s="121"/>
      <c r="X3443" s="114"/>
      <c r="Y3443" s="114"/>
      <c r="Z3443" s="126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8"/>
      <c r="T3444" s="123"/>
      <c r="U3444" s="122"/>
      <c r="V3444" s="122"/>
      <c r="W3444" s="121"/>
      <c r="X3444" s="114"/>
      <c r="Y3444" s="114"/>
      <c r="Z3444" s="126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8"/>
      <c r="T3445" s="123"/>
      <c r="U3445" s="122"/>
      <c r="V3445" s="122"/>
      <c r="W3445" s="121"/>
      <c r="X3445" s="114"/>
      <c r="Y3445" s="114"/>
      <c r="Z3445" s="126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8"/>
      <c r="T3446" s="123"/>
      <c r="U3446" s="122"/>
      <c r="V3446" s="122"/>
      <c r="W3446" s="121"/>
      <c r="X3446" s="114"/>
      <c r="Y3446" s="114"/>
      <c r="Z3446" s="126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8"/>
      <c r="T3447" s="123"/>
      <c r="U3447" s="122"/>
      <c r="V3447" s="122"/>
      <c r="W3447" s="121"/>
      <c r="X3447" s="114"/>
      <c r="Y3447" s="114"/>
      <c r="Z3447" s="126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8"/>
      <c r="T3448" s="123"/>
      <c r="U3448" s="122"/>
      <c r="V3448" s="122"/>
      <c r="W3448" s="121"/>
      <c r="X3448" s="114"/>
      <c r="Y3448" s="114"/>
      <c r="Z3448" s="126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8"/>
      <c r="T3449" s="123"/>
      <c r="U3449" s="122"/>
      <c r="V3449" s="122"/>
      <c r="W3449" s="121"/>
      <c r="X3449" s="114"/>
      <c r="Y3449" s="114"/>
      <c r="Z3449" s="126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8"/>
      <c r="T3450" s="123"/>
      <c r="U3450" s="122"/>
      <c r="V3450" s="122"/>
      <c r="W3450" s="121"/>
      <c r="X3450" s="114"/>
      <c r="Y3450" s="114"/>
      <c r="Z3450" s="126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8"/>
      <c r="T3451" s="123"/>
      <c r="U3451" s="122"/>
      <c r="V3451" s="122"/>
      <c r="W3451" s="121"/>
      <c r="X3451" s="114"/>
      <c r="Y3451" s="114"/>
      <c r="Z3451" s="126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8"/>
      <c r="T3452" s="123"/>
      <c r="U3452" s="122"/>
      <c r="V3452" s="122"/>
      <c r="W3452" s="121"/>
      <c r="X3452" s="114"/>
      <c r="Y3452" s="114"/>
      <c r="Z3452" s="126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8"/>
      <c r="T3453" s="123"/>
      <c r="U3453" s="122"/>
      <c r="V3453" s="122"/>
      <c r="W3453" s="121"/>
      <c r="X3453" s="114"/>
      <c r="Y3453" s="114"/>
      <c r="Z3453" s="126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8"/>
      <c r="T3454" s="123"/>
      <c r="U3454" s="122"/>
      <c r="V3454" s="122"/>
      <c r="W3454" s="121"/>
      <c r="X3454" s="114"/>
      <c r="Y3454" s="114"/>
      <c r="Z3454" s="126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8"/>
      <c r="T3455" s="123"/>
      <c r="U3455" s="122"/>
      <c r="V3455" s="122"/>
      <c r="W3455" s="121"/>
      <c r="X3455" s="114"/>
      <c r="Y3455" s="114"/>
      <c r="Z3455" s="126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8"/>
      <c r="T3456" s="123"/>
      <c r="U3456" s="122"/>
      <c r="V3456" s="122"/>
      <c r="W3456" s="121"/>
      <c r="X3456" s="114"/>
      <c r="Y3456" s="114"/>
      <c r="Z3456" s="126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8"/>
      <c r="T3457" s="123"/>
      <c r="U3457" s="122"/>
      <c r="V3457" s="122"/>
      <c r="W3457" s="121"/>
      <c r="X3457" s="114"/>
      <c r="Y3457" s="114"/>
      <c r="Z3457" s="126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8"/>
      <c r="T3458" s="123"/>
      <c r="U3458" s="122"/>
      <c r="V3458" s="122"/>
      <c r="W3458" s="121"/>
      <c r="X3458" s="114"/>
      <c r="Y3458" s="114"/>
      <c r="Z3458" s="126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8"/>
      <c r="T3459" s="123"/>
      <c r="U3459" s="122"/>
      <c r="V3459" s="122"/>
      <c r="W3459" s="121"/>
      <c r="X3459" s="114"/>
      <c r="Y3459" s="114"/>
      <c r="Z3459" s="126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8"/>
      <c r="T3460" s="123"/>
      <c r="U3460" s="122"/>
      <c r="V3460" s="122"/>
      <c r="W3460" s="121"/>
      <c r="X3460" s="114"/>
      <c r="Y3460" s="114"/>
      <c r="Z3460" s="126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8"/>
      <c r="T3461" s="123"/>
      <c r="U3461" s="122"/>
      <c r="V3461" s="122"/>
      <c r="W3461" s="121"/>
      <c r="X3461" s="114"/>
      <c r="Y3461" s="114"/>
      <c r="Z3461" s="126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8"/>
      <c r="T3462" s="123"/>
      <c r="U3462" s="122"/>
      <c r="V3462" s="122"/>
      <c r="W3462" s="121"/>
      <c r="X3462" s="114"/>
      <c r="Y3462" s="114"/>
      <c r="Z3462" s="126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8"/>
      <c r="T3463" s="123"/>
      <c r="U3463" s="122"/>
      <c r="V3463" s="122"/>
      <c r="W3463" s="121"/>
      <c r="X3463" s="114"/>
      <c r="Y3463" s="114"/>
      <c r="Z3463" s="126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8"/>
      <c r="T3464" s="123"/>
      <c r="U3464" s="122"/>
      <c r="V3464" s="122"/>
      <c r="W3464" s="121"/>
      <c r="X3464" s="114"/>
      <c r="Y3464" s="114"/>
      <c r="Z3464" s="126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8"/>
      <c r="T3465" s="123"/>
      <c r="U3465" s="122"/>
      <c r="V3465" s="122"/>
      <c r="W3465" s="121"/>
      <c r="X3465" s="114"/>
      <c r="Y3465" s="114"/>
      <c r="Z3465" s="126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8"/>
      <c r="T3466" s="123"/>
      <c r="U3466" s="122"/>
      <c r="V3466" s="122"/>
      <c r="W3466" s="121"/>
      <c r="X3466" s="114"/>
      <c r="Y3466" s="114"/>
      <c r="Z3466" s="126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8"/>
      <c r="T3467" s="123"/>
      <c r="U3467" s="122"/>
      <c r="V3467" s="122"/>
      <c r="W3467" s="121"/>
      <c r="X3467" s="114"/>
      <c r="Y3467" s="114"/>
      <c r="Z3467" s="126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8"/>
      <c r="T3468" s="123"/>
      <c r="U3468" s="122"/>
      <c r="V3468" s="122"/>
      <c r="W3468" s="121"/>
      <c r="X3468" s="114"/>
      <c r="Y3468" s="114"/>
      <c r="Z3468" s="126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8"/>
      <c r="T3469" s="123"/>
      <c r="U3469" s="122"/>
      <c r="V3469" s="122"/>
      <c r="W3469" s="121"/>
      <c r="X3469" s="114"/>
      <c r="Y3469" s="114"/>
      <c r="Z3469" s="126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8"/>
      <c r="T3470" s="123"/>
      <c r="U3470" s="122"/>
      <c r="V3470" s="122"/>
      <c r="W3470" s="121"/>
      <c r="X3470" s="114"/>
      <c r="Y3470" s="114"/>
      <c r="Z3470" s="126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8"/>
      <c r="T3471" s="123"/>
      <c r="U3471" s="122"/>
      <c r="V3471" s="122"/>
      <c r="W3471" s="121"/>
      <c r="X3471" s="114"/>
      <c r="Y3471" s="114"/>
      <c r="Z3471" s="126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8"/>
      <c r="T3472" s="123"/>
      <c r="U3472" s="122"/>
      <c r="V3472" s="122"/>
      <c r="W3472" s="121"/>
      <c r="X3472" s="114"/>
      <c r="Y3472" s="114"/>
      <c r="Z3472" s="126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8"/>
      <c r="T3473" s="123"/>
      <c r="U3473" s="122"/>
      <c r="V3473" s="122"/>
      <c r="W3473" s="121"/>
      <c r="X3473" s="114"/>
      <c r="Y3473" s="114"/>
      <c r="Z3473" s="126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8"/>
      <c r="T3474" s="123"/>
      <c r="U3474" s="122"/>
      <c r="V3474" s="122"/>
      <c r="W3474" s="121"/>
      <c r="X3474" s="114"/>
      <c r="Y3474" s="114"/>
      <c r="Z3474" s="126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8"/>
      <c r="T3475" s="123"/>
      <c r="U3475" s="122"/>
      <c r="V3475" s="122"/>
      <c r="W3475" s="121"/>
      <c r="X3475" s="114"/>
      <c r="Y3475" s="114"/>
      <c r="Z3475" s="126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8"/>
      <c r="T3476" s="123"/>
      <c r="U3476" s="122"/>
      <c r="V3476" s="122"/>
      <c r="W3476" s="121"/>
      <c r="X3476" s="114"/>
      <c r="Y3476" s="114"/>
      <c r="Z3476" s="126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8"/>
      <c r="T3477" s="123"/>
      <c r="U3477" s="122"/>
      <c r="V3477" s="122"/>
      <c r="W3477" s="121"/>
      <c r="X3477" s="114"/>
      <c r="Y3477" s="114"/>
      <c r="Z3477" s="126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8"/>
      <c r="T3478" s="123"/>
      <c r="U3478" s="122"/>
      <c r="V3478" s="122"/>
      <c r="W3478" s="121"/>
      <c r="X3478" s="114"/>
      <c r="Y3478" s="114"/>
      <c r="Z3478" s="126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8"/>
      <c r="T3479" s="123"/>
      <c r="U3479" s="122"/>
      <c r="V3479" s="122"/>
      <c r="W3479" s="121"/>
      <c r="X3479" s="114"/>
      <c r="Y3479" s="114"/>
      <c r="Z3479" s="126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8"/>
      <c r="T3480" s="123"/>
      <c r="U3480" s="122"/>
      <c r="V3480" s="122"/>
      <c r="W3480" s="121"/>
      <c r="X3480" s="114"/>
      <c r="Y3480" s="114"/>
      <c r="Z3480" s="126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8"/>
      <c r="T3481" s="123"/>
      <c r="U3481" s="122"/>
      <c r="V3481" s="122"/>
      <c r="W3481" s="121"/>
      <c r="X3481" s="114"/>
      <c r="Y3481" s="114"/>
      <c r="Z3481" s="126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8"/>
      <c r="T3482" s="123"/>
      <c r="U3482" s="122"/>
      <c r="V3482" s="122"/>
      <c r="W3482" s="121"/>
      <c r="X3482" s="114"/>
      <c r="Y3482" s="114"/>
      <c r="Z3482" s="126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8"/>
      <c r="T3483" s="123"/>
      <c r="U3483" s="122"/>
      <c r="V3483" s="122"/>
      <c r="W3483" s="121"/>
      <c r="X3483" s="114"/>
      <c r="Y3483" s="114"/>
      <c r="Z3483" s="126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8"/>
      <c r="T3484" s="123"/>
      <c r="U3484" s="122"/>
      <c r="V3484" s="122"/>
      <c r="W3484" s="121"/>
      <c r="X3484" s="114"/>
      <c r="Y3484" s="114"/>
      <c r="Z3484" s="126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8"/>
      <c r="T3485" s="123"/>
      <c r="U3485" s="122"/>
      <c r="V3485" s="122"/>
      <c r="W3485" s="121"/>
      <c r="X3485" s="114"/>
      <c r="Y3485" s="114"/>
      <c r="Z3485" s="126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8"/>
      <c r="T3486" s="123"/>
      <c r="U3486" s="122"/>
      <c r="V3486" s="122"/>
      <c r="W3486" s="121"/>
      <c r="X3486" s="114"/>
      <c r="Y3486" s="114"/>
      <c r="Z3486" s="126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8"/>
      <c r="T3487" s="123"/>
      <c r="U3487" s="122"/>
      <c r="V3487" s="122"/>
      <c r="W3487" s="121"/>
      <c r="X3487" s="114"/>
      <c r="Y3487" s="114"/>
      <c r="Z3487" s="126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8"/>
      <c r="T3488" s="123"/>
      <c r="U3488" s="122"/>
      <c r="V3488" s="122"/>
      <c r="W3488" s="121"/>
      <c r="X3488" s="114"/>
      <c r="Y3488" s="114"/>
      <c r="Z3488" s="126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8"/>
      <c r="T3489" s="123"/>
      <c r="U3489" s="122"/>
      <c r="V3489" s="122"/>
      <c r="W3489" s="121"/>
      <c r="X3489" s="114"/>
      <c r="Y3489" s="114"/>
      <c r="Z3489" s="126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8"/>
      <c r="T3490" s="123"/>
      <c r="U3490" s="122"/>
      <c r="V3490" s="122"/>
      <c r="W3490" s="121"/>
      <c r="X3490" s="114"/>
      <c r="Y3490" s="114"/>
      <c r="Z3490" s="126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8"/>
      <c r="T3491" s="123"/>
      <c r="U3491" s="122"/>
      <c r="V3491" s="122"/>
      <c r="W3491" s="121"/>
      <c r="X3491" s="114"/>
      <c r="Y3491" s="114"/>
      <c r="Z3491" s="126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8"/>
      <c r="T3492" s="123"/>
      <c r="U3492" s="122"/>
      <c r="V3492" s="122"/>
      <c r="W3492" s="121"/>
      <c r="X3492" s="114"/>
      <c r="Y3492" s="114"/>
      <c r="Z3492" s="126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8"/>
      <c r="T3493" s="123"/>
      <c r="U3493" s="122"/>
      <c r="V3493" s="122"/>
      <c r="W3493" s="121"/>
      <c r="X3493" s="114"/>
      <c r="Y3493" s="114"/>
      <c r="Z3493" s="126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8"/>
      <c r="T3494" s="123"/>
      <c r="U3494" s="122"/>
      <c r="V3494" s="122"/>
      <c r="W3494" s="121"/>
      <c r="X3494" s="114"/>
      <c r="Y3494" s="114"/>
      <c r="Z3494" s="126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8"/>
      <c r="T3495" s="123"/>
      <c r="U3495" s="122"/>
      <c r="V3495" s="122"/>
      <c r="W3495" s="121"/>
      <c r="X3495" s="114"/>
      <c r="Y3495" s="114"/>
      <c r="Z3495" s="126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8"/>
      <c r="T3496" s="123"/>
      <c r="U3496" s="122"/>
      <c r="V3496" s="122"/>
      <c r="W3496" s="121"/>
      <c r="X3496" s="114"/>
      <c r="Y3496" s="114"/>
      <c r="Z3496" s="126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8"/>
      <c r="T3497" s="123"/>
      <c r="U3497" s="122"/>
      <c r="V3497" s="122"/>
      <c r="W3497" s="121"/>
      <c r="X3497" s="114"/>
      <c r="Y3497" s="114"/>
      <c r="Z3497" s="126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8"/>
      <c r="T3498" s="123"/>
      <c r="U3498" s="122"/>
      <c r="V3498" s="122"/>
      <c r="W3498" s="121"/>
      <c r="X3498" s="114"/>
      <c r="Y3498" s="114"/>
      <c r="Z3498" s="126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8"/>
      <c r="T3499" s="123"/>
      <c r="U3499" s="122"/>
      <c r="V3499" s="122"/>
      <c r="W3499" s="121"/>
      <c r="X3499" s="114"/>
      <c r="Y3499" s="114"/>
      <c r="Z3499" s="126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8"/>
      <c r="T3500" s="123"/>
      <c r="U3500" s="122"/>
      <c r="V3500" s="122"/>
      <c r="W3500" s="121"/>
      <c r="X3500" s="114"/>
      <c r="Y3500" s="114"/>
      <c r="Z3500" s="126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8"/>
      <c r="T3501" s="123"/>
      <c r="U3501" s="122"/>
      <c r="V3501" s="122"/>
      <c r="W3501" s="121"/>
      <c r="X3501" s="114"/>
      <c r="Y3501" s="114"/>
      <c r="Z3501" s="126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8"/>
      <c r="T3502" s="123"/>
      <c r="U3502" s="122"/>
      <c r="V3502" s="122"/>
      <c r="W3502" s="121"/>
      <c r="X3502" s="114"/>
      <c r="Y3502" s="114"/>
      <c r="Z3502" s="126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8"/>
      <c r="T3503" s="123"/>
      <c r="U3503" s="122"/>
      <c r="V3503" s="122"/>
      <c r="W3503" s="121"/>
      <c r="X3503" s="114"/>
      <c r="Y3503" s="114"/>
      <c r="Z3503" s="126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8"/>
      <c r="T3504" s="123"/>
      <c r="U3504" s="122"/>
      <c r="V3504" s="122"/>
      <c r="W3504" s="121"/>
      <c r="X3504" s="114"/>
      <c r="Y3504" s="114"/>
      <c r="Z3504" s="126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8"/>
      <c r="T3505" s="123"/>
      <c r="U3505" s="122"/>
      <c r="V3505" s="122"/>
      <c r="W3505" s="121"/>
      <c r="X3505" s="114"/>
      <c r="Y3505" s="114"/>
      <c r="Z3505" s="126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8"/>
      <c r="T3506" s="123"/>
      <c r="U3506" s="122"/>
      <c r="V3506" s="122"/>
      <c r="W3506" s="121"/>
      <c r="X3506" s="114"/>
      <c r="Y3506" s="114"/>
      <c r="Z3506" s="126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8"/>
      <c r="T3507" s="123"/>
      <c r="U3507" s="122"/>
      <c r="V3507" s="122"/>
      <c r="W3507" s="121"/>
      <c r="X3507" s="114"/>
      <c r="Y3507" s="114"/>
      <c r="Z3507" s="126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8"/>
      <c r="T3508" s="123"/>
      <c r="U3508" s="122"/>
      <c r="V3508" s="122"/>
      <c r="W3508" s="121"/>
      <c r="X3508" s="114"/>
      <c r="Y3508" s="114"/>
      <c r="Z3508" s="126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8"/>
      <c r="T3509" s="123"/>
      <c r="U3509" s="122"/>
      <c r="V3509" s="122"/>
      <c r="W3509" s="121"/>
      <c r="X3509" s="114"/>
      <c r="Y3509" s="114"/>
      <c r="Z3509" s="126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8"/>
      <c r="T3510" s="123"/>
      <c r="U3510" s="122"/>
      <c r="V3510" s="122"/>
      <c r="W3510" s="121"/>
      <c r="X3510" s="114"/>
      <c r="Y3510" s="114"/>
      <c r="Z3510" s="126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8"/>
      <c r="T3511" s="123"/>
      <c r="U3511" s="122"/>
      <c r="V3511" s="122"/>
      <c r="W3511" s="121"/>
      <c r="X3511" s="114"/>
      <c r="Y3511" s="114"/>
      <c r="Z3511" s="126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8"/>
      <c r="T3512" s="123"/>
      <c r="U3512" s="122"/>
      <c r="V3512" s="122"/>
      <c r="W3512" s="121"/>
      <c r="X3512" s="114"/>
      <c r="Y3512" s="114"/>
      <c r="Z3512" s="126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8"/>
      <c r="T3513" s="123"/>
      <c r="U3513" s="122"/>
      <c r="V3513" s="122"/>
      <c r="W3513" s="121"/>
      <c r="X3513" s="114"/>
      <c r="Y3513" s="114"/>
      <c r="Z3513" s="126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8"/>
      <c r="T3514" s="123"/>
      <c r="U3514" s="122"/>
      <c r="V3514" s="122"/>
      <c r="W3514" s="121"/>
      <c r="X3514" s="114"/>
      <c r="Y3514" s="114"/>
      <c r="Z3514" s="126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8"/>
      <c r="T3515" s="123"/>
      <c r="U3515" s="122"/>
      <c r="V3515" s="122"/>
      <c r="W3515" s="121"/>
      <c r="X3515" s="114"/>
      <c r="Y3515" s="114"/>
      <c r="Z3515" s="126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8"/>
      <c r="T3516" s="123"/>
      <c r="U3516" s="122"/>
      <c r="V3516" s="122"/>
      <c r="W3516" s="121"/>
      <c r="X3516" s="114"/>
      <c r="Y3516" s="114"/>
      <c r="Z3516" s="126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8"/>
      <c r="T3517" s="123"/>
      <c r="U3517" s="122"/>
      <c r="V3517" s="122"/>
      <c r="W3517" s="121"/>
      <c r="X3517" s="114"/>
      <c r="Y3517" s="114"/>
      <c r="Z3517" s="126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8"/>
      <c r="T3518" s="123"/>
      <c r="U3518" s="122"/>
      <c r="V3518" s="122"/>
      <c r="W3518" s="121"/>
      <c r="X3518" s="114"/>
      <c r="Y3518" s="114"/>
      <c r="Z3518" s="126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8"/>
      <c r="T3519" s="123"/>
      <c r="U3519" s="122"/>
      <c r="V3519" s="122"/>
      <c r="W3519" s="121"/>
      <c r="X3519" s="114"/>
      <c r="Y3519" s="114"/>
      <c r="Z3519" s="126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8"/>
      <c r="T3520" s="123"/>
      <c r="U3520" s="122"/>
      <c r="V3520" s="122"/>
      <c r="W3520" s="121"/>
      <c r="X3520" s="114"/>
      <c r="Y3520" s="114"/>
      <c r="Z3520" s="126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8"/>
      <c r="T3521" s="123"/>
      <c r="U3521" s="122"/>
      <c r="V3521" s="122"/>
      <c r="W3521" s="121"/>
      <c r="X3521" s="114"/>
      <c r="Y3521" s="114"/>
      <c r="Z3521" s="126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8"/>
      <c r="T3522" s="123"/>
      <c r="U3522" s="122"/>
      <c r="V3522" s="122"/>
      <c r="W3522" s="121"/>
      <c r="X3522" s="114"/>
      <c r="Y3522" s="114"/>
      <c r="Z3522" s="126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8"/>
      <c r="T3523" s="123"/>
      <c r="U3523" s="122"/>
      <c r="V3523" s="122"/>
      <c r="W3523" s="121"/>
      <c r="X3523" s="114"/>
      <c r="Y3523" s="114"/>
      <c r="Z3523" s="126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8"/>
      <c r="T3524" s="123"/>
      <c r="U3524" s="122"/>
      <c r="V3524" s="122"/>
      <c r="W3524" s="121"/>
      <c r="X3524" s="114"/>
      <c r="Y3524" s="114"/>
      <c r="Z3524" s="126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8"/>
      <c r="T3525" s="123"/>
      <c r="U3525" s="122"/>
      <c r="V3525" s="122"/>
      <c r="W3525" s="121"/>
      <c r="X3525" s="114"/>
      <c r="Y3525" s="114"/>
      <c r="Z3525" s="126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8"/>
      <c r="T3526" s="123"/>
      <c r="U3526" s="122"/>
      <c r="V3526" s="122"/>
      <c r="W3526" s="121"/>
      <c r="X3526" s="114"/>
      <c r="Y3526" s="114"/>
      <c r="Z3526" s="126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8"/>
      <c r="T3527" s="123"/>
      <c r="U3527" s="122"/>
      <c r="V3527" s="122"/>
      <c r="W3527" s="121"/>
      <c r="X3527" s="114"/>
      <c r="Y3527" s="114"/>
      <c r="Z3527" s="126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8"/>
      <c r="T3528" s="123"/>
      <c r="U3528" s="122"/>
      <c r="V3528" s="122"/>
      <c r="W3528" s="121"/>
      <c r="X3528" s="114"/>
      <c r="Y3528" s="114"/>
      <c r="Z3528" s="126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8"/>
      <c r="T3529" s="123"/>
      <c r="U3529" s="122"/>
      <c r="V3529" s="122"/>
      <c r="W3529" s="121"/>
      <c r="X3529" s="114"/>
      <c r="Y3529" s="114"/>
      <c r="Z3529" s="126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8"/>
      <c r="T3530" s="123"/>
      <c r="U3530" s="122"/>
      <c r="V3530" s="122"/>
      <c r="W3530" s="121"/>
      <c r="X3530" s="114"/>
      <c r="Y3530" s="114"/>
      <c r="Z3530" s="126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8"/>
      <c r="T3531" s="123"/>
      <c r="U3531" s="122"/>
      <c r="V3531" s="122"/>
      <c r="W3531" s="121"/>
      <c r="X3531" s="114"/>
      <c r="Y3531" s="114"/>
      <c r="Z3531" s="126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8"/>
      <c r="T3532" s="123"/>
      <c r="U3532" s="122"/>
      <c r="V3532" s="122"/>
      <c r="W3532" s="121"/>
      <c r="X3532" s="114"/>
      <c r="Y3532" s="114"/>
      <c r="Z3532" s="126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8"/>
      <c r="T3533" s="123"/>
      <c r="U3533" s="122"/>
      <c r="V3533" s="122"/>
      <c r="W3533" s="121"/>
      <c r="X3533" s="114"/>
      <c r="Y3533" s="114"/>
      <c r="Z3533" s="126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8"/>
      <c r="T3534" s="123"/>
      <c r="U3534" s="122"/>
      <c r="V3534" s="122"/>
      <c r="W3534" s="121"/>
      <c r="X3534" s="114"/>
      <c r="Y3534" s="114"/>
      <c r="Z3534" s="126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8"/>
      <c r="T3535" s="123"/>
      <c r="U3535" s="122"/>
      <c r="V3535" s="122"/>
      <c r="W3535" s="121"/>
      <c r="X3535" s="114"/>
      <c r="Y3535" s="114"/>
      <c r="Z3535" s="126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8"/>
      <c r="T3536" s="123"/>
      <c r="U3536" s="122"/>
      <c r="V3536" s="122"/>
      <c r="W3536" s="121"/>
      <c r="X3536" s="114"/>
      <c r="Y3536" s="114"/>
      <c r="Z3536" s="126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8"/>
      <c r="T3537" s="123"/>
      <c r="U3537" s="122"/>
      <c r="V3537" s="122"/>
      <c r="W3537" s="121"/>
      <c r="X3537" s="114"/>
      <c r="Y3537" s="114"/>
      <c r="Z3537" s="126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8"/>
      <c r="T3538" s="123"/>
      <c r="U3538" s="122"/>
      <c r="V3538" s="122"/>
      <c r="W3538" s="121"/>
      <c r="X3538" s="114"/>
      <c r="Y3538" s="114"/>
      <c r="Z3538" s="126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8"/>
      <c r="T3539" s="123"/>
      <c r="U3539" s="122"/>
      <c r="V3539" s="122"/>
      <c r="W3539" s="121"/>
      <c r="X3539" s="114"/>
      <c r="Y3539" s="114"/>
      <c r="Z3539" s="126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8"/>
      <c r="T3540" s="123"/>
      <c r="U3540" s="122"/>
      <c r="V3540" s="122"/>
      <c r="W3540" s="121"/>
      <c r="X3540" s="114"/>
      <c r="Y3540" s="114"/>
      <c r="Z3540" s="126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8"/>
      <c r="T3541" s="123"/>
      <c r="U3541" s="122"/>
      <c r="V3541" s="122"/>
      <c r="W3541" s="121"/>
      <c r="X3541" s="114"/>
      <c r="Y3541" s="114"/>
      <c r="Z3541" s="126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8"/>
      <c r="T3542" s="123"/>
      <c r="U3542" s="122"/>
      <c r="V3542" s="122"/>
      <c r="W3542" s="121"/>
      <c r="X3542" s="114"/>
      <c r="Y3542" s="114"/>
      <c r="Z3542" s="126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8"/>
      <c r="T3543" s="123"/>
      <c r="U3543" s="122"/>
      <c r="V3543" s="122"/>
      <c r="W3543" s="121"/>
      <c r="X3543" s="114"/>
      <c r="Y3543" s="114"/>
      <c r="Z3543" s="126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8"/>
      <c r="T3544" s="123"/>
      <c r="U3544" s="122"/>
      <c r="V3544" s="122"/>
      <c r="W3544" s="121"/>
      <c r="X3544" s="114"/>
      <c r="Y3544" s="114"/>
      <c r="Z3544" s="126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8"/>
      <c r="T3545" s="123"/>
      <c r="U3545" s="122"/>
      <c r="V3545" s="122"/>
      <c r="W3545" s="121"/>
      <c r="X3545" s="114"/>
      <c r="Y3545" s="114"/>
      <c r="Z3545" s="126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8"/>
      <c r="T3546" s="123"/>
      <c r="U3546" s="122"/>
      <c r="V3546" s="122"/>
      <c r="W3546" s="121"/>
      <c r="X3546" s="114"/>
      <c r="Y3546" s="114"/>
      <c r="Z3546" s="126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8"/>
      <c r="T3547" s="123"/>
      <c r="U3547" s="122"/>
      <c r="V3547" s="122"/>
      <c r="W3547" s="121"/>
      <c r="X3547" s="114"/>
      <c r="Y3547" s="114"/>
      <c r="Z3547" s="126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8"/>
      <c r="T3548" s="123"/>
      <c r="U3548" s="122"/>
      <c r="V3548" s="122"/>
      <c r="W3548" s="121"/>
      <c r="X3548" s="114"/>
      <c r="Y3548" s="114"/>
      <c r="Z3548" s="126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8"/>
      <c r="T3549" s="123"/>
      <c r="U3549" s="122"/>
      <c r="V3549" s="122"/>
      <c r="W3549" s="121"/>
      <c r="X3549" s="114"/>
      <c r="Y3549" s="114"/>
      <c r="Z3549" s="126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8"/>
      <c r="T3550" s="123"/>
      <c r="U3550" s="122"/>
      <c r="V3550" s="122"/>
      <c r="W3550" s="121"/>
      <c r="X3550" s="114"/>
      <c r="Y3550" s="114"/>
      <c r="Z3550" s="126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8"/>
      <c r="T3551" s="123"/>
      <c r="U3551" s="122"/>
      <c r="V3551" s="122"/>
      <c r="W3551" s="121"/>
      <c r="X3551" s="114"/>
      <c r="Y3551" s="114"/>
      <c r="Z3551" s="126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8"/>
      <c r="T3552" s="123"/>
      <c r="U3552" s="122"/>
      <c r="V3552" s="122"/>
      <c r="W3552" s="121"/>
      <c r="X3552" s="114"/>
      <c r="Y3552" s="114"/>
      <c r="Z3552" s="126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8"/>
      <c r="T3553" s="123"/>
      <c r="U3553" s="122"/>
      <c r="V3553" s="122"/>
      <c r="W3553" s="121"/>
      <c r="X3553" s="114"/>
      <c r="Y3553" s="114"/>
      <c r="Z3553" s="126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8"/>
      <c r="T3554" s="123"/>
      <c r="U3554" s="122"/>
      <c r="V3554" s="122"/>
      <c r="W3554" s="121"/>
      <c r="X3554" s="114"/>
      <c r="Y3554" s="114"/>
      <c r="Z3554" s="126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8"/>
      <c r="T3555" s="123"/>
      <c r="U3555" s="122"/>
      <c r="V3555" s="122"/>
      <c r="W3555" s="121"/>
      <c r="X3555" s="114"/>
      <c r="Y3555" s="114"/>
      <c r="Z3555" s="126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8"/>
      <c r="T3556" s="123"/>
      <c r="U3556" s="122"/>
      <c r="V3556" s="122"/>
      <c r="W3556" s="121"/>
      <c r="X3556" s="114"/>
      <c r="Y3556" s="114"/>
      <c r="Z3556" s="126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8"/>
      <c r="T3557" s="123"/>
      <c r="U3557" s="122"/>
      <c r="V3557" s="122"/>
      <c r="W3557" s="121"/>
      <c r="X3557" s="114"/>
      <c r="Y3557" s="114"/>
      <c r="Z3557" s="126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8"/>
      <c r="T3558" s="123"/>
      <c r="U3558" s="122"/>
      <c r="V3558" s="122"/>
      <c r="W3558" s="121"/>
      <c r="X3558" s="114"/>
      <c r="Y3558" s="114"/>
      <c r="Z3558" s="126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8"/>
      <c r="T3559" s="123"/>
      <c r="U3559" s="122"/>
      <c r="V3559" s="122"/>
      <c r="W3559" s="121"/>
      <c r="X3559" s="114"/>
      <c r="Y3559" s="114"/>
      <c r="Z3559" s="126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8"/>
      <c r="T3560" s="123"/>
      <c r="U3560" s="122"/>
      <c r="V3560" s="122"/>
      <c r="W3560" s="121"/>
      <c r="X3560" s="114"/>
      <c r="Y3560" s="114"/>
      <c r="Z3560" s="126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8"/>
      <c r="T3561" s="123"/>
      <c r="U3561" s="122"/>
      <c r="V3561" s="122"/>
      <c r="W3561" s="121"/>
      <c r="X3561" s="114"/>
      <c r="Y3561" s="114"/>
      <c r="Z3561" s="126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8"/>
      <c r="T3562" s="123"/>
      <c r="U3562" s="122"/>
      <c r="V3562" s="122"/>
      <c r="W3562" s="121"/>
      <c r="X3562" s="114"/>
      <c r="Y3562" s="114"/>
      <c r="Z3562" s="126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8"/>
      <c r="T3563" s="123"/>
      <c r="U3563" s="122"/>
      <c r="V3563" s="122"/>
      <c r="W3563" s="121"/>
      <c r="X3563" s="114"/>
      <c r="Y3563" s="114"/>
      <c r="Z3563" s="126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8"/>
      <c r="T3564" s="123"/>
      <c r="U3564" s="122"/>
      <c r="V3564" s="122"/>
      <c r="W3564" s="121"/>
      <c r="X3564" s="114"/>
      <c r="Y3564" s="114"/>
      <c r="Z3564" s="126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8"/>
      <c r="T3565" s="123"/>
      <c r="U3565" s="122"/>
      <c r="V3565" s="122"/>
      <c r="W3565" s="121"/>
      <c r="X3565" s="114"/>
      <c r="Y3565" s="114"/>
      <c r="Z3565" s="126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8"/>
      <c r="T3566" s="123"/>
      <c r="U3566" s="122"/>
      <c r="V3566" s="122"/>
      <c r="W3566" s="121"/>
      <c r="X3566" s="114"/>
      <c r="Y3566" s="114"/>
      <c r="Z3566" s="126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8"/>
      <c r="T3567" s="123"/>
      <c r="U3567" s="122"/>
      <c r="V3567" s="122"/>
      <c r="W3567" s="121"/>
      <c r="X3567" s="114"/>
      <c r="Y3567" s="114"/>
      <c r="Z3567" s="126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8"/>
      <c r="T3568" s="123"/>
      <c r="U3568" s="122"/>
      <c r="V3568" s="122"/>
      <c r="W3568" s="121"/>
      <c r="X3568" s="114"/>
      <c r="Y3568" s="114"/>
      <c r="Z3568" s="126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8"/>
      <c r="T3569" s="123"/>
      <c r="U3569" s="122"/>
      <c r="V3569" s="122"/>
      <c r="W3569" s="121"/>
      <c r="X3569" s="114"/>
      <c r="Y3569" s="114"/>
      <c r="Z3569" s="126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8"/>
      <c r="T3570" s="123"/>
      <c r="U3570" s="122"/>
      <c r="V3570" s="122"/>
      <c r="W3570" s="121"/>
      <c r="X3570" s="114"/>
      <c r="Y3570" s="114"/>
      <c r="Z3570" s="126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8"/>
      <c r="T3571" s="123"/>
      <c r="U3571" s="122"/>
      <c r="V3571" s="122"/>
      <c r="W3571" s="121"/>
      <c r="X3571" s="114"/>
      <c r="Y3571" s="114"/>
      <c r="Z3571" s="126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8"/>
      <c r="T3572" s="123"/>
      <c r="U3572" s="122"/>
      <c r="V3572" s="122"/>
      <c r="W3572" s="121"/>
      <c r="X3572" s="114"/>
      <c r="Y3572" s="114"/>
      <c r="Z3572" s="126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8"/>
      <c r="T3573" s="123"/>
      <c r="U3573" s="122"/>
      <c r="V3573" s="122"/>
      <c r="W3573" s="121"/>
      <c r="X3573" s="114"/>
      <c r="Y3573" s="114"/>
      <c r="Z3573" s="126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8"/>
      <c r="T3574" s="123"/>
      <c r="U3574" s="122"/>
      <c r="V3574" s="122"/>
      <c r="W3574" s="121"/>
      <c r="X3574" s="114"/>
      <c r="Y3574" s="114"/>
      <c r="Z3574" s="126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8"/>
      <c r="T3575" s="123"/>
      <c r="U3575" s="122"/>
      <c r="V3575" s="122"/>
      <c r="W3575" s="121"/>
      <c r="X3575" s="114"/>
      <c r="Y3575" s="114"/>
      <c r="Z3575" s="126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8"/>
      <c r="T3576" s="123"/>
      <c r="U3576" s="122"/>
      <c r="V3576" s="122"/>
      <c r="W3576" s="121"/>
      <c r="X3576" s="114"/>
      <c r="Y3576" s="114"/>
      <c r="Z3576" s="126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8"/>
      <c r="T3577" s="123"/>
      <c r="U3577" s="122"/>
      <c r="V3577" s="122"/>
      <c r="W3577" s="121"/>
      <c r="X3577" s="114"/>
      <c r="Y3577" s="114"/>
      <c r="Z3577" s="126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8"/>
      <c r="T3578" s="123"/>
      <c r="U3578" s="122"/>
      <c r="V3578" s="122"/>
      <c r="W3578" s="121"/>
      <c r="X3578" s="114"/>
      <c r="Y3578" s="114"/>
      <c r="Z3578" s="126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8"/>
      <c r="T3579" s="123"/>
      <c r="U3579" s="122"/>
      <c r="V3579" s="122"/>
      <c r="W3579" s="121"/>
      <c r="X3579" s="114"/>
      <c r="Y3579" s="114"/>
      <c r="Z3579" s="126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8"/>
      <c r="T3580" s="123"/>
      <c r="U3580" s="122"/>
      <c r="V3580" s="122"/>
      <c r="W3580" s="121"/>
      <c r="X3580" s="114"/>
      <c r="Y3580" s="114"/>
      <c r="Z3580" s="126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8"/>
      <c r="T3581" s="123"/>
      <c r="U3581" s="122"/>
      <c r="V3581" s="122"/>
      <c r="W3581" s="121"/>
      <c r="X3581" s="114"/>
      <c r="Y3581" s="114"/>
      <c r="Z3581" s="126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8"/>
      <c r="T3582" s="123"/>
      <c r="U3582" s="122"/>
      <c r="V3582" s="122"/>
      <c r="W3582" s="121"/>
      <c r="X3582" s="114"/>
      <c r="Y3582" s="114"/>
      <c r="Z3582" s="126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8"/>
      <c r="T3583" s="123"/>
      <c r="U3583" s="122"/>
      <c r="V3583" s="122"/>
      <c r="W3583" s="121"/>
      <c r="X3583" s="114"/>
      <c r="Y3583" s="114"/>
      <c r="Z3583" s="126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8"/>
      <c r="T3584" s="123"/>
      <c r="U3584" s="122"/>
      <c r="V3584" s="122"/>
      <c r="W3584" s="121"/>
      <c r="X3584" s="114"/>
      <c r="Y3584" s="114"/>
      <c r="Z3584" s="126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8"/>
      <c r="T3585" s="123"/>
      <c r="U3585" s="122"/>
      <c r="V3585" s="122"/>
      <c r="W3585" s="121"/>
      <c r="X3585" s="114"/>
      <c r="Y3585" s="114"/>
      <c r="Z3585" s="126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8"/>
      <c r="T3586" s="123"/>
      <c r="U3586" s="122"/>
      <c r="V3586" s="122"/>
      <c r="W3586" s="121"/>
      <c r="X3586" s="114"/>
      <c r="Y3586" s="114"/>
      <c r="Z3586" s="126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8"/>
      <c r="T3587" s="123"/>
      <c r="U3587" s="122"/>
      <c r="V3587" s="122"/>
      <c r="W3587" s="121"/>
      <c r="X3587" s="114"/>
      <c r="Y3587" s="114"/>
      <c r="Z3587" s="126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8"/>
      <c r="T3588" s="123"/>
      <c r="U3588" s="122"/>
      <c r="V3588" s="122"/>
      <c r="W3588" s="121"/>
      <c r="X3588" s="114"/>
      <c r="Y3588" s="114"/>
      <c r="Z3588" s="126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8"/>
      <c r="T3589" s="123"/>
      <c r="U3589" s="122"/>
      <c r="V3589" s="122"/>
      <c r="W3589" s="121"/>
      <c r="X3589" s="114"/>
      <c r="Y3589" s="114"/>
      <c r="Z3589" s="126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8"/>
      <c r="T3590" s="123"/>
      <c r="U3590" s="122"/>
      <c r="V3590" s="122"/>
      <c r="W3590" s="121"/>
      <c r="X3590" s="114"/>
      <c r="Y3590" s="114"/>
      <c r="Z3590" s="126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8"/>
      <c r="T3591" s="123"/>
      <c r="U3591" s="122"/>
      <c r="V3591" s="122"/>
      <c r="W3591" s="121"/>
      <c r="X3591" s="114"/>
      <c r="Y3591" s="114"/>
      <c r="Z3591" s="126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8"/>
      <c r="T3592" s="123"/>
      <c r="U3592" s="122"/>
      <c r="V3592" s="122"/>
      <c r="W3592" s="121"/>
      <c r="X3592" s="114"/>
      <c r="Y3592" s="114"/>
      <c r="Z3592" s="126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8"/>
      <c r="T3593" s="123"/>
      <c r="U3593" s="122"/>
      <c r="V3593" s="122"/>
      <c r="W3593" s="121"/>
      <c r="X3593" s="114"/>
      <c r="Y3593" s="114"/>
      <c r="Z3593" s="126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8"/>
      <c r="T3594" s="123"/>
      <c r="U3594" s="122"/>
      <c r="V3594" s="122"/>
      <c r="W3594" s="121"/>
      <c r="X3594" s="114"/>
      <c r="Y3594" s="114"/>
      <c r="Z3594" s="126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8"/>
      <c r="T3595" s="123"/>
      <c r="U3595" s="122"/>
      <c r="V3595" s="122"/>
      <c r="W3595" s="121"/>
      <c r="X3595" s="114"/>
      <c r="Y3595" s="114"/>
      <c r="Z3595" s="126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8"/>
      <c r="T3596" s="123"/>
      <c r="U3596" s="122"/>
      <c r="V3596" s="122"/>
      <c r="W3596" s="121"/>
      <c r="X3596" s="114"/>
      <c r="Y3596" s="114"/>
      <c r="Z3596" s="126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8"/>
      <c r="T3597" s="123"/>
      <c r="U3597" s="122"/>
      <c r="V3597" s="122"/>
      <c r="W3597" s="121"/>
      <c r="X3597" s="114"/>
      <c r="Y3597" s="114"/>
      <c r="Z3597" s="126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8"/>
      <c r="T3598" s="123"/>
      <c r="U3598" s="122"/>
      <c r="V3598" s="122"/>
      <c r="W3598" s="121"/>
      <c r="X3598" s="114"/>
      <c r="Y3598" s="114"/>
      <c r="Z3598" s="126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8"/>
      <c r="T3599" s="123"/>
      <c r="U3599" s="122"/>
      <c r="V3599" s="122"/>
      <c r="W3599" s="121"/>
      <c r="X3599" s="114"/>
      <c r="Y3599" s="114"/>
      <c r="Z3599" s="126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8"/>
      <c r="T3600" s="123"/>
      <c r="U3600" s="122"/>
      <c r="V3600" s="122"/>
      <c r="W3600" s="121"/>
      <c r="X3600" s="114"/>
      <c r="Y3600" s="114"/>
      <c r="Z3600" s="126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8"/>
      <c r="T3601" s="123"/>
      <c r="U3601" s="122"/>
      <c r="V3601" s="122"/>
      <c r="W3601" s="121"/>
      <c r="X3601" s="114"/>
      <c r="Y3601" s="114"/>
      <c r="Z3601" s="126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8"/>
      <c r="T3602" s="123"/>
      <c r="U3602" s="122"/>
      <c r="V3602" s="122"/>
      <c r="W3602" s="121"/>
      <c r="X3602" s="114"/>
      <c r="Y3602" s="114"/>
      <c r="Z3602" s="126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8"/>
      <c r="T3603" s="123"/>
      <c r="U3603" s="122"/>
      <c r="V3603" s="122"/>
      <c r="W3603" s="121"/>
      <c r="X3603" s="114"/>
      <c r="Y3603" s="114"/>
      <c r="Z3603" s="126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8"/>
      <c r="T3604" s="123"/>
      <c r="U3604" s="122"/>
      <c r="V3604" s="122"/>
      <c r="W3604" s="121"/>
      <c r="X3604" s="114"/>
      <c r="Y3604" s="114"/>
      <c r="Z3604" s="126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8"/>
      <c r="T3605" s="123"/>
      <c r="U3605" s="122"/>
      <c r="V3605" s="122"/>
      <c r="W3605" s="121"/>
      <c r="X3605" s="114"/>
      <c r="Y3605" s="114"/>
      <c r="Z3605" s="126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8"/>
      <c r="T3606" s="123"/>
      <c r="U3606" s="122"/>
      <c r="V3606" s="122"/>
      <c r="W3606" s="121"/>
      <c r="X3606" s="114"/>
      <c r="Y3606" s="114"/>
      <c r="Z3606" s="126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8"/>
      <c r="T3607" s="123"/>
      <c r="U3607" s="122"/>
      <c r="V3607" s="122"/>
      <c r="W3607" s="121"/>
      <c r="X3607" s="114"/>
      <c r="Y3607" s="114"/>
      <c r="Z3607" s="126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8"/>
      <c r="T3608" s="123"/>
      <c r="U3608" s="122"/>
      <c r="V3608" s="122"/>
      <c r="W3608" s="121"/>
      <c r="X3608" s="114"/>
      <c r="Y3608" s="114"/>
      <c r="Z3608" s="126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8"/>
      <c r="T3609" s="123"/>
      <c r="U3609" s="122"/>
      <c r="V3609" s="122"/>
      <c r="W3609" s="121"/>
      <c r="X3609" s="114"/>
      <c r="Y3609" s="114"/>
      <c r="Z3609" s="126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8"/>
      <c r="T3610" s="123"/>
      <c r="U3610" s="122"/>
      <c r="V3610" s="122"/>
      <c r="W3610" s="121"/>
      <c r="X3610" s="114"/>
      <c r="Y3610" s="114"/>
      <c r="Z3610" s="126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8"/>
      <c r="T3611" s="123"/>
      <c r="U3611" s="122"/>
      <c r="V3611" s="122"/>
      <c r="W3611" s="121"/>
      <c r="X3611" s="114"/>
      <c r="Y3611" s="114"/>
      <c r="Z3611" s="126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8"/>
      <c r="T3612" s="123"/>
      <c r="U3612" s="122"/>
      <c r="V3612" s="122"/>
      <c r="W3612" s="121"/>
      <c r="X3612" s="114"/>
      <c r="Y3612" s="114"/>
      <c r="Z3612" s="126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8"/>
      <c r="T3613" s="123"/>
      <c r="U3613" s="122"/>
      <c r="V3613" s="122"/>
      <c r="W3613" s="121"/>
      <c r="X3613" s="114"/>
      <c r="Y3613" s="114"/>
      <c r="Z3613" s="126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8"/>
      <c r="T3614" s="123"/>
      <c r="U3614" s="122"/>
      <c r="V3614" s="122"/>
      <c r="W3614" s="121"/>
      <c r="X3614" s="114"/>
      <c r="Y3614" s="114"/>
      <c r="Z3614" s="126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8"/>
      <c r="T3615" s="123"/>
      <c r="U3615" s="122"/>
      <c r="V3615" s="122"/>
      <c r="W3615" s="121"/>
      <c r="X3615" s="114"/>
      <c r="Y3615" s="114"/>
      <c r="Z3615" s="126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8"/>
      <c r="T3616" s="123"/>
      <c r="U3616" s="122"/>
      <c r="V3616" s="122"/>
      <c r="W3616" s="121"/>
      <c r="X3616" s="114"/>
      <c r="Y3616" s="114"/>
      <c r="Z3616" s="126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8"/>
      <c r="T3617" s="123"/>
      <c r="U3617" s="122"/>
      <c r="V3617" s="122"/>
      <c r="W3617" s="121"/>
      <c r="X3617" s="114"/>
      <c r="Y3617" s="114"/>
      <c r="Z3617" s="126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8"/>
      <c r="T3618" s="123"/>
      <c r="U3618" s="122"/>
      <c r="V3618" s="122"/>
      <c r="W3618" s="121"/>
      <c r="X3618" s="114"/>
      <c r="Y3618" s="114"/>
      <c r="Z3618" s="126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8"/>
      <c r="T3619" s="123"/>
      <c r="U3619" s="122"/>
      <c r="V3619" s="122"/>
      <c r="W3619" s="121"/>
      <c r="X3619" s="114"/>
      <c r="Y3619" s="114"/>
      <c r="Z3619" s="126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8"/>
      <c r="T3620" s="123"/>
      <c r="U3620" s="122"/>
      <c r="V3620" s="122"/>
      <c r="W3620" s="121"/>
      <c r="X3620" s="114"/>
      <c r="Y3620" s="114"/>
      <c r="Z3620" s="126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8"/>
      <c r="T3621" s="123"/>
      <c r="U3621" s="122"/>
      <c r="V3621" s="122"/>
      <c r="W3621" s="121"/>
      <c r="X3621" s="114"/>
      <c r="Y3621" s="114"/>
      <c r="Z3621" s="126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8"/>
      <c r="T3622" s="123"/>
      <c r="U3622" s="122"/>
      <c r="V3622" s="122"/>
      <c r="W3622" s="121"/>
      <c r="X3622" s="114"/>
      <c r="Y3622" s="114"/>
      <c r="Z3622" s="126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8"/>
      <c r="T3623" s="123"/>
      <c r="U3623" s="122"/>
      <c r="V3623" s="122"/>
      <c r="W3623" s="121"/>
      <c r="X3623" s="114"/>
      <c r="Y3623" s="114"/>
      <c r="Z3623" s="126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8"/>
      <c r="T3624" s="123"/>
      <c r="U3624" s="122"/>
      <c r="V3624" s="122"/>
      <c r="W3624" s="121"/>
      <c r="X3624" s="114"/>
      <c r="Y3624" s="114"/>
      <c r="Z3624" s="126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8"/>
      <c r="T3625" s="123"/>
      <c r="U3625" s="122"/>
      <c r="V3625" s="122"/>
      <c r="W3625" s="121"/>
      <c r="X3625" s="114"/>
      <c r="Y3625" s="114"/>
      <c r="Z3625" s="126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8"/>
      <c r="T3626" s="123"/>
      <c r="U3626" s="122"/>
      <c r="V3626" s="122"/>
      <c r="W3626" s="121"/>
      <c r="X3626" s="114"/>
      <c r="Y3626" s="114"/>
      <c r="Z3626" s="126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8"/>
      <c r="T3627" s="123"/>
      <c r="U3627" s="122"/>
      <c r="V3627" s="122"/>
      <c r="W3627" s="121"/>
      <c r="X3627" s="114"/>
      <c r="Y3627" s="114"/>
      <c r="Z3627" s="126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8"/>
      <c r="T3628" s="123"/>
      <c r="U3628" s="122"/>
      <c r="V3628" s="122"/>
      <c r="W3628" s="121"/>
      <c r="X3628" s="114"/>
      <c r="Y3628" s="114"/>
      <c r="Z3628" s="126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8"/>
      <c r="T3629" s="123"/>
      <c r="U3629" s="122"/>
      <c r="V3629" s="122"/>
      <c r="W3629" s="121"/>
      <c r="X3629" s="114"/>
      <c r="Y3629" s="114"/>
      <c r="Z3629" s="126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8"/>
      <c r="T3630" s="123"/>
      <c r="U3630" s="122"/>
      <c r="V3630" s="122"/>
      <c r="W3630" s="121"/>
      <c r="X3630" s="114"/>
      <c r="Y3630" s="114"/>
      <c r="Z3630" s="126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8"/>
      <c r="T3631" s="123"/>
      <c r="U3631" s="122"/>
      <c r="V3631" s="122"/>
      <c r="W3631" s="121"/>
      <c r="X3631" s="114"/>
      <c r="Y3631" s="114"/>
      <c r="Z3631" s="126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8"/>
      <c r="T3632" s="123"/>
      <c r="U3632" s="122"/>
      <c r="V3632" s="122"/>
      <c r="W3632" s="121"/>
      <c r="X3632" s="114"/>
      <c r="Y3632" s="114"/>
      <c r="Z3632" s="126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8"/>
      <c r="T3633" s="123"/>
      <c r="U3633" s="122"/>
      <c r="V3633" s="122"/>
      <c r="W3633" s="121"/>
      <c r="X3633" s="114"/>
      <c r="Y3633" s="114"/>
      <c r="Z3633" s="126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8"/>
      <c r="T3634" s="123"/>
      <c r="U3634" s="122"/>
      <c r="V3634" s="122"/>
      <c r="W3634" s="121"/>
      <c r="X3634" s="114"/>
      <c r="Y3634" s="114"/>
      <c r="Z3634" s="126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8"/>
      <c r="T3635" s="123"/>
      <c r="U3635" s="122"/>
      <c r="V3635" s="122"/>
      <c r="W3635" s="121"/>
      <c r="X3635" s="114"/>
      <c r="Y3635" s="114"/>
      <c r="Z3635" s="126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8"/>
      <c r="T3636" s="123"/>
      <c r="U3636" s="122"/>
      <c r="V3636" s="122"/>
      <c r="W3636" s="121"/>
      <c r="X3636" s="114"/>
      <c r="Y3636" s="114"/>
      <c r="Z3636" s="126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8"/>
      <c r="T3637" s="123"/>
      <c r="U3637" s="122"/>
      <c r="V3637" s="122"/>
      <c r="W3637" s="121"/>
      <c r="X3637" s="114"/>
      <c r="Y3637" s="114"/>
      <c r="Z3637" s="126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8"/>
      <c r="T3638" s="123"/>
      <c r="U3638" s="122"/>
      <c r="V3638" s="122"/>
      <c r="W3638" s="121"/>
      <c r="X3638" s="114"/>
      <c r="Y3638" s="114"/>
      <c r="Z3638" s="126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8"/>
      <c r="T3639" s="123"/>
      <c r="U3639" s="122"/>
      <c r="V3639" s="122"/>
      <c r="W3639" s="121"/>
      <c r="X3639" s="114"/>
      <c r="Y3639" s="114"/>
      <c r="Z3639" s="126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8"/>
      <c r="T3640" s="123"/>
      <c r="U3640" s="122"/>
      <c r="V3640" s="122"/>
      <c r="W3640" s="121"/>
      <c r="X3640" s="114"/>
      <c r="Y3640" s="114"/>
      <c r="Z3640" s="126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8"/>
      <c r="T3641" s="123"/>
      <c r="U3641" s="122"/>
      <c r="V3641" s="122"/>
      <c r="W3641" s="121"/>
      <c r="X3641" s="114"/>
      <c r="Y3641" s="114"/>
      <c r="Z3641" s="126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8"/>
      <c r="T3642" s="123"/>
      <c r="U3642" s="122"/>
      <c r="V3642" s="122"/>
      <c r="W3642" s="121"/>
      <c r="X3642" s="114"/>
      <c r="Y3642" s="114"/>
      <c r="Z3642" s="126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8"/>
      <c r="T3643" s="123"/>
      <c r="U3643" s="122"/>
      <c r="V3643" s="122"/>
      <c r="W3643" s="121"/>
      <c r="X3643" s="114"/>
      <c r="Y3643" s="114"/>
      <c r="Z3643" s="126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8"/>
      <c r="T3644" s="123"/>
      <c r="U3644" s="122"/>
      <c r="V3644" s="122"/>
      <c r="W3644" s="121"/>
      <c r="X3644" s="114"/>
      <c r="Y3644" s="114"/>
      <c r="Z3644" s="126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8"/>
      <c r="T3645" s="123"/>
      <c r="U3645" s="122"/>
      <c r="V3645" s="122"/>
      <c r="W3645" s="121"/>
      <c r="X3645" s="114"/>
      <c r="Y3645" s="114"/>
      <c r="Z3645" s="126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8"/>
      <c r="T3646" s="123"/>
      <c r="U3646" s="122"/>
      <c r="V3646" s="122"/>
      <c r="W3646" s="121"/>
      <c r="X3646" s="114"/>
      <c r="Y3646" s="114"/>
      <c r="Z3646" s="126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8"/>
      <c r="T3647" s="123"/>
      <c r="U3647" s="122"/>
      <c r="V3647" s="122"/>
      <c r="W3647" s="121"/>
      <c r="X3647" s="114"/>
      <c r="Y3647" s="114"/>
      <c r="Z3647" s="126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8"/>
      <c r="T3648" s="123"/>
      <c r="U3648" s="122"/>
      <c r="V3648" s="122"/>
      <c r="W3648" s="121"/>
      <c r="X3648" s="114"/>
      <c r="Y3648" s="114"/>
      <c r="Z3648" s="126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8"/>
      <c r="T3649" s="123"/>
      <c r="U3649" s="122"/>
      <c r="V3649" s="122"/>
      <c r="W3649" s="121"/>
      <c r="X3649" s="114"/>
      <c r="Y3649" s="114"/>
      <c r="Z3649" s="126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8"/>
      <c r="T3650" s="123"/>
      <c r="U3650" s="122"/>
      <c r="V3650" s="122"/>
      <c r="W3650" s="121"/>
      <c r="X3650" s="114"/>
      <c r="Y3650" s="114"/>
      <c r="Z3650" s="126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8"/>
      <c r="T3651" s="123"/>
      <c r="U3651" s="122"/>
      <c r="V3651" s="122"/>
      <c r="W3651" s="121"/>
      <c r="X3651" s="114"/>
      <c r="Y3651" s="114"/>
      <c r="Z3651" s="126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8"/>
      <c r="T3652" s="123"/>
      <c r="U3652" s="122"/>
      <c r="V3652" s="122"/>
      <c r="W3652" s="121"/>
      <c r="X3652" s="114"/>
      <c r="Y3652" s="114"/>
      <c r="Z3652" s="126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8"/>
      <c r="T3653" s="123"/>
      <c r="U3653" s="122"/>
      <c r="V3653" s="122"/>
      <c r="W3653" s="121"/>
      <c r="X3653" s="114"/>
      <c r="Y3653" s="114"/>
      <c r="Z3653" s="126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8"/>
      <c r="T3654" s="123"/>
      <c r="U3654" s="122"/>
      <c r="V3654" s="122"/>
      <c r="W3654" s="121"/>
      <c r="X3654" s="114"/>
      <c r="Y3654" s="114"/>
      <c r="Z3654" s="126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8"/>
      <c r="T3655" s="123"/>
      <c r="U3655" s="122"/>
      <c r="V3655" s="122"/>
      <c r="W3655" s="121"/>
      <c r="X3655" s="114"/>
      <c r="Y3655" s="114"/>
      <c r="Z3655" s="126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8"/>
      <c r="T3656" s="123"/>
      <c r="U3656" s="122"/>
      <c r="V3656" s="122"/>
      <c r="W3656" s="121"/>
      <c r="X3656" s="114"/>
      <c r="Y3656" s="114"/>
      <c r="Z3656" s="126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8"/>
      <c r="T3657" s="123"/>
      <c r="U3657" s="122"/>
      <c r="V3657" s="122"/>
      <c r="W3657" s="121"/>
      <c r="X3657" s="114"/>
      <c r="Y3657" s="114"/>
      <c r="Z3657" s="126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8"/>
      <c r="T3658" s="123"/>
      <c r="U3658" s="122"/>
      <c r="V3658" s="122"/>
      <c r="W3658" s="121"/>
      <c r="X3658" s="114"/>
      <c r="Y3658" s="114"/>
      <c r="Z3658" s="126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8"/>
      <c r="T3659" s="123"/>
      <c r="U3659" s="122"/>
      <c r="V3659" s="122"/>
      <c r="W3659" s="121"/>
      <c r="X3659" s="114"/>
      <c r="Y3659" s="114"/>
      <c r="Z3659" s="126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8"/>
      <c r="T3660" s="123"/>
      <c r="U3660" s="122"/>
      <c r="V3660" s="122"/>
      <c r="W3660" s="121"/>
      <c r="X3660" s="114"/>
      <c r="Y3660" s="114"/>
      <c r="Z3660" s="126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8"/>
      <c r="T3661" s="123"/>
      <c r="U3661" s="122"/>
      <c r="V3661" s="122"/>
      <c r="W3661" s="121"/>
      <c r="X3661" s="114"/>
      <c r="Y3661" s="114"/>
      <c r="Z3661" s="126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8"/>
      <c r="T3662" s="123"/>
      <c r="U3662" s="122"/>
      <c r="V3662" s="122"/>
      <c r="W3662" s="121"/>
      <c r="X3662" s="114"/>
      <c r="Y3662" s="114"/>
      <c r="Z3662" s="126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8"/>
      <c r="T3663" s="123"/>
      <c r="U3663" s="122"/>
      <c r="V3663" s="122"/>
      <c r="W3663" s="121"/>
      <c r="X3663" s="114"/>
      <c r="Y3663" s="114"/>
      <c r="Z3663" s="126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8"/>
      <c r="T3664" s="123"/>
      <c r="U3664" s="122"/>
      <c r="V3664" s="122"/>
      <c r="W3664" s="121"/>
      <c r="X3664" s="114"/>
      <c r="Y3664" s="114"/>
      <c r="Z3664" s="126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8"/>
      <c r="T3665" s="123"/>
      <c r="U3665" s="122"/>
      <c r="V3665" s="122"/>
      <c r="W3665" s="121"/>
      <c r="X3665" s="114"/>
      <c r="Y3665" s="114"/>
      <c r="Z3665" s="126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8"/>
      <c r="T3666" s="123"/>
      <c r="U3666" s="122"/>
      <c r="V3666" s="122"/>
      <c r="W3666" s="121"/>
      <c r="X3666" s="114"/>
      <c r="Y3666" s="114"/>
      <c r="Z3666" s="126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8"/>
      <c r="T3667" s="123"/>
      <c r="U3667" s="122"/>
      <c r="V3667" s="122"/>
      <c r="W3667" s="121"/>
      <c r="X3667" s="114"/>
      <c r="Y3667" s="114"/>
      <c r="Z3667" s="126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8"/>
      <c r="T3668" s="123"/>
      <c r="U3668" s="122"/>
      <c r="V3668" s="122"/>
      <c r="W3668" s="121"/>
      <c r="X3668" s="114"/>
      <c r="Y3668" s="114"/>
      <c r="Z3668" s="126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8"/>
      <c r="T3669" s="123"/>
      <c r="U3669" s="122"/>
      <c r="V3669" s="122"/>
      <c r="W3669" s="121"/>
      <c r="X3669" s="114"/>
      <c r="Y3669" s="114"/>
      <c r="Z3669" s="126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8"/>
      <c r="T3670" s="123"/>
      <c r="U3670" s="122"/>
      <c r="V3670" s="122"/>
      <c r="W3670" s="121"/>
      <c r="X3670" s="114"/>
      <c r="Y3670" s="114"/>
      <c r="Z3670" s="126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8"/>
      <c r="T3671" s="123"/>
      <c r="U3671" s="122"/>
      <c r="V3671" s="122"/>
      <c r="W3671" s="121"/>
      <c r="X3671" s="114"/>
      <c r="Y3671" s="114"/>
      <c r="Z3671" s="126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8"/>
      <c r="T3672" s="123"/>
      <c r="U3672" s="122"/>
      <c r="V3672" s="122"/>
      <c r="W3672" s="121"/>
      <c r="X3672" s="114"/>
      <c r="Y3672" s="114"/>
      <c r="Z3672" s="126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8"/>
      <c r="T3673" s="123"/>
      <c r="U3673" s="122"/>
      <c r="V3673" s="122"/>
      <c r="W3673" s="121"/>
      <c r="X3673" s="114"/>
      <c r="Y3673" s="114"/>
      <c r="Z3673" s="126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8"/>
      <c r="T3674" s="123"/>
      <c r="U3674" s="122"/>
      <c r="V3674" s="122"/>
      <c r="W3674" s="121"/>
      <c r="X3674" s="114"/>
      <c r="Y3674" s="114"/>
      <c r="Z3674" s="126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8"/>
      <c r="T3675" s="123"/>
      <c r="U3675" s="122"/>
      <c r="V3675" s="122"/>
      <c r="W3675" s="121"/>
      <c r="X3675" s="114"/>
      <c r="Y3675" s="114"/>
      <c r="Z3675" s="126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8"/>
      <c r="T3676" s="123"/>
      <c r="U3676" s="122"/>
      <c r="V3676" s="122"/>
      <c r="W3676" s="121"/>
      <c r="X3676" s="114"/>
      <c r="Y3676" s="114"/>
      <c r="Z3676" s="126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8"/>
      <c r="T3677" s="123"/>
      <c r="U3677" s="122"/>
      <c r="V3677" s="122"/>
      <c r="W3677" s="121"/>
      <c r="X3677" s="114"/>
      <c r="Y3677" s="114"/>
      <c r="Z3677" s="126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8"/>
      <c r="T3678" s="123"/>
      <c r="U3678" s="122"/>
      <c r="V3678" s="122"/>
      <c r="W3678" s="121"/>
      <c r="X3678" s="114"/>
      <c r="Y3678" s="114"/>
      <c r="Z3678" s="126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8"/>
      <c r="T3679" s="123"/>
      <c r="U3679" s="122"/>
      <c r="V3679" s="122"/>
      <c r="W3679" s="121"/>
      <c r="X3679" s="114"/>
      <c r="Y3679" s="114"/>
      <c r="Z3679" s="126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8"/>
      <c r="T3680" s="123"/>
      <c r="U3680" s="122"/>
      <c r="V3680" s="122"/>
      <c r="W3680" s="121"/>
      <c r="X3680" s="114"/>
      <c r="Y3680" s="114"/>
      <c r="Z3680" s="126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8"/>
      <c r="T3681" s="123"/>
      <c r="U3681" s="122"/>
      <c r="V3681" s="122"/>
      <c r="W3681" s="121"/>
      <c r="X3681" s="114"/>
      <c r="Y3681" s="114"/>
      <c r="Z3681" s="126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8"/>
      <c r="T3682" s="123"/>
      <c r="U3682" s="122"/>
      <c r="V3682" s="122"/>
      <c r="W3682" s="121"/>
      <c r="X3682" s="114"/>
      <c r="Y3682" s="114"/>
      <c r="Z3682" s="126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8"/>
      <c r="T3683" s="123"/>
      <c r="U3683" s="122"/>
      <c r="V3683" s="122"/>
      <c r="W3683" s="121"/>
      <c r="X3683" s="114"/>
      <c r="Y3683" s="114"/>
      <c r="Z3683" s="126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8"/>
      <c r="T3684" s="123"/>
      <c r="U3684" s="122"/>
      <c r="V3684" s="122"/>
      <c r="W3684" s="121"/>
      <c r="X3684" s="114"/>
      <c r="Y3684" s="114"/>
      <c r="Z3684" s="126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8"/>
      <c r="T3685" s="123"/>
      <c r="U3685" s="122"/>
      <c r="V3685" s="122"/>
      <c r="W3685" s="121"/>
      <c r="X3685" s="114"/>
      <c r="Y3685" s="114"/>
      <c r="Z3685" s="126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8"/>
      <c r="T3686" s="123"/>
      <c r="U3686" s="122"/>
      <c r="V3686" s="122"/>
      <c r="W3686" s="121"/>
      <c r="X3686" s="114"/>
      <c r="Y3686" s="114"/>
      <c r="Z3686" s="126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8"/>
      <c r="T3687" s="123"/>
      <c r="U3687" s="122"/>
      <c r="V3687" s="122"/>
      <c r="W3687" s="121"/>
      <c r="X3687" s="114"/>
      <c r="Y3687" s="114"/>
      <c r="Z3687" s="126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8"/>
      <c r="T3688" s="123"/>
      <c r="U3688" s="122"/>
      <c r="V3688" s="122"/>
      <c r="W3688" s="121"/>
      <c r="X3688" s="114"/>
      <c r="Y3688" s="114"/>
      <c r="Z3688" s="126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8"/>
      <c r="T3689" s="123"/>
      <c r="U3689" s="122"/>
      <c r="V3689" s="122"/>
      <c r="W3689" s="121"/>
      <c r="X3689" s="114"/>
      <c r="Y3689" s="114"/>
      <c r="Z3689" s="126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8"/>
      <c r="T3690" s="123"/>
      <c r="U3690" s="122"/>
      <c r="V3690" s="122"/>
      <c r="W3690" s="121"/>
      <c r="X3690" s="114"/>
      <c r="Y3690" s="114"/>
      <c r="Z3690" s="126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8"/>
      <c r="T3691" s="123"/>
      <c r="U3691" s="122"/>
      <c r="V3691" s="122"/>
      <c r="W3691" s="121"/>
      <c r="X3691" s="114"/>
      <c r="Y3691" s="114"/>
      <c r="Z3691" s="126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8"/>
      <c r="T3692" s="123"/>
      <c r="U3692" s="122"/>
      <c r="V3692" s="122"/>
      <c r="W3692" s="121"/>
      <c r="X3692" s="114"/>
      <c r="Y3692" s="114"/>
      <c r="Z3692" s="126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8"/>
      <c r="T3693" s="123"/>
      <c r="U3693" s="122"/>
      <c r="V3693" s="122"/>
      <c r="W3693" s="121"/>
      <c r="X3693" s="114"/>
      <c r="Y3693" s="114"/>
      <c r="Z3693" s="126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8"/>
      <c r="T3694" s="123"/>
      <c r="U3694" s="122"/>
      <c r="V3694" s="122"/>
      <c r="W3694" s="121"/>
      <c r="X3694" s="114"/>
      <c r="Y3694" s="114"/>
      <c r="Z3694" s="126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8"/>
      <c r="T3695" s="123"/>
      <c r="U3695" s="122"/>
      <c r="V3695" s="122"/>
      <c r="W3695" s="121"/>
      <c r="X3695" s="114"/>
      <c r="Y3695" s="114"/>
      <c r="Z3695" s="126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8"/>
      <c r="T3696" s="123"/>
      <c r="U3696" s="122"/>
      <c r="V3696" s="122"/>
      <c r="W3696" s="121"/>
      <c r="X3696" s="114"/>
      <c r="Y3696" s="114"/>
      <c r="Z3696" s="126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8"/>
      <c r="T3697" s="123"/>
      <c r="U3697" s="122"/>
      <c r="V3697" s="122"/>
      <c r="W3697" s="121"/>
      <c r="X3697" s="114"/>
      <c r="Y3697" s="114"/>
      <c r="Z3697" s="126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8"/>
      <c r="T3698" s="123"/>
      <c r="U3698" s="122"/>
      <c r="V3698" s="122"/>
      <c r="W3698" s="121"/>
      <c r="X3698" s="114"/>
      <c r="Y3698" s="114"/>
      <c r="Z3698" s="126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8"/>
      <c r="T3699" s="123"/>
      <c r="U3699" s="122"/>
      <c r="V3699" s="122"/>
      <c r="W3699" s="121"/>
      <c r="X3699" s="114"/>
      <c r="Y3699" s="114"/>
      <c r="Z3699" s="126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8"/>
      <c r="T3700" s="123"/>
      <c r="U3700" s="122"/>
      <c r="V3700" s="122"/>
      <c r="W3700" s="121"/>
      <c r="X3700" s="114"/>
      <c r="Y3700" s="114"/>
      <c r="Z3700" s="126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8"/>
      <c r="T3701" s="123"/>
      <c r="U3701" s="122"/>
      <c r="V3701" s="122"/>
      <c r="W3701" s="121"/>
      <c r="X3701" s="114"/>
      <c r="Y3701" s="114"/>
      <c r="Z3701" s="126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8"/>
      <c r="T3702" s="123"/>
      <c r="U3702" s="122"/>
      <c r="V3702" s="122"/>
      <c r="W3702" s="121"/>
      <c r="X3702" s="114"/>
      <c r="Y3702" s="114"/>
      <c r="Z3702" s="126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8"/>
      <c r="T3703" s="123"/>
      <c r="U3703" s="122"/>
      <c r="V3703" s="122"/>
      <c r="W3703" s="121"/>
      <c r="X3703" s="114"/>
      <c r="Y3703" s="114"/>
      <c r="Z3703" s="126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8"/>
      <c r="T3704" s="123"/>
      <c r="U3704" s="122"/>
      <c r="V3704" s="122"/>
      <c r="W3704" s="121"/>
      <c r="X3704" s="114"/>
      <c r="Y3704" s="114"/>
      <c r="Z3704" s="126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8"/>
      <c r="T3705" s="123"/>
      <c r="U3705" s="122"/>
      <c r="V3705" s="122"/>
      <c r="W3705" s="121"/>
      <c r="X3705" s="114"/>
      <c r="Y3705" s="114"/>
      <c r="Z3705" s="126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8"/>
      <c r="T3706" s="123"/>
      <c r="U3706" s="122"/>
      <c r="V3706" s="122"/>
      <c r="W3706" s="121"/>
      <c r="X3706" s="114"/>
      <c r="Y3706" s="114"/>
      <c r="Z3706" s="126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8"/>
      <c r="T3707" s="123"/>
      <c r="U3707" s="122"/>
      <c r="V3707" s="122"/>
      <c r="W3707" s="121"/>
      <c r="X3707" s="114"/>
      <c r="Y3707" s="114"/>
      <c r="Z3707" s="126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8"/>
      <c r="T3708" s="123"/>
      <c r="U3708" s="122"/>
      <c r="V3708" s="122"/>
      <c r="W3708" s="121"/>
      <c r="X3708" s="114"/>
      <c r="Y3708" s="114"/>
      <c r="Z3708" s="126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8"/>
      <c r="T3709" s="123"/>
      <c r="U3709" s="122"/>
      <c r="V3709" s="122"/>
      <c r="W3709" s="121"/>
      <c r="X3709" s="114"/>
      <c r="Y3709" s="114"/>
      <c r="Z3709" s="126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8"/>
      <c r="T3710" s="123"/>
      <c r="U3710" s="122"/>
      <c r="V3710" s="122"/>
      <c r="W3710" s="121"/>
      <c r="X3710" s="114"/>
      <c r="Y3710" s="114"/>
      <c r="Z3710" s="126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8"/>
      <c r="T3711" s="123"/>
      <c r="U3711" s="122"/>
      <c r="V3711" s="122"/>
      <c r="W3711" s="121"/>
      <c r="X3711" s="114"/>
      <c r="Y3711" s="114"/>
      <c r="Z3711" s="126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8"/>
      <c r="T3712" s="123"/>
      <c r="U3712" s="122"/>
      <c r="V3712" s="122"/>
      <c r="W3712" s="121"/>
      <c r="X3712" s="114"/>
      <c r="Y3712" s="114"/>
      <c r="Z3712" s="126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8"/>
      <c r="T3713" s="123"/>
      <c r="U3713" s="122"/>
      <c r="V3713" s="122"/>
      <c r="W3713" s="121"/>
      <c r="X3713" s="114"/>
      <c r="Y3713" s="114"/>
      <c r="Z3713" s="126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8"/>
      <c r="T3714" s="123"/>
      <c r="U3714" s="122"/>
      <c r="V3714" s="122"/>
      <c r="W3714" s="121"/>
      <c r="X3714" s="114"/>
      <c r="Y3714" s="114"/>
      <c r="Z3714" s="126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8"/>
      <c r="T3715" s="123"/>
      <c r="U3715" s="122"/>
      <c r="V3715" s="122"/>
      <c r="W3715" s="121"/>
      <c r="X3715" s="114"/>
      <c r="Y3715" s="114"/>
      <c r="Z3715" s="126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8"/>
      <c r="T3716" s="123"/>
      <c r="U3716" s="122"/>
      <c r="V3716" s="122"/>
      <c r="W3716" s="121"/>
      <c r="X3716" s="114"/>
      <c r="Y3716" s="114"/>
      <c r="Z3716" s="126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8"/>
      <c r="T3717" s="123"/>
      <c r="U3717" s="122"/>
      <c r="V3717" s="122"/>
      <c r="W3717" s="121"/>
      <c r="X3717" s="114"/>
      <c r="Y3717" s="114"/>
      <c r="Z3717" s="126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8"/>
      <c r="T3718" s="123"/>
      <c r="U3718" s="122"/>
      <c r="V3718" s="122"/>
      <c r="W3718" s="121"/>
      <c r="X3718" s="114"/>
      <c r="Y3718" s="114"/>
      <c r="Z3718" s="126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8"/>
      <c r="T3719" s="123"/>
      <c r="U3719" s="122"/>
      <c r="V3719" s="122"/>
      <c r="W3719" s="121"/>
      <c r="X3719" s="114"/>
      <c r="Y3719" s="114"/>
      <c r="Z3719" s="126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8"/>
      <c r="T3720" s="123"/>
      <c r="U3720" s="122"/>
      <c r="V3720" s="122"/>
      <c r="W3720" s="121"/>
      <c r="X3720" s="114"/>
      <c r="Y3720" s="114"/>
      <c r="Z3720" s="126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8"/>
      <c r="T3721" s="123"/>
      <c r="U3721" s="122"/>
      <c r="V3721" s="122"/>
      <c r="W3721" s="121"/>
      <c r="X3721" s="114"/>
      <c r="Y3721" s="114"/>
      <c r="Z3721" s="126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8"/>
      <c r="T3722" s="123"/>
      <c r="U3722" s="122"/>
      <c r="V3722" s="122"/>
      <c r="W3722" s="121"/>
      <c r="X3722" s="114"/>
      <c r="Y3722" s="114"/>
      <c r="Z3722" s="126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8"/>
      <c r="T3723" s="123"/>
      <c r="U3723" s="122"/>
      <c r="V3723" s="122"/>
      <c r="W3723" s="121"/>
      <c r="X3723" s="114"/>
      <c r="Y3723" s="114"/>
      <c r="Z3723" s="126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8"/>
      <c r="T3724" s="123"/>
      <c r="U3724" s="122"/>
      <c r="V3724" s="122"/>
      <c r="W3724" s="121"/>
      <c r="X3724" s="114"/>
      <c r="Y3724" s="114"/>
      <c r="Z3724" s="126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8"/>
      <c r="T3725" s="123"/>
      <c r="U3725" s="122"/>
      <c r="V3725" s="122"/>
      <c r="W3725" s="121"/>
      <c r="X3725" s="114"/>
      <c r="Y3725" s="114"/>
      <c r="Z3725" s="126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8"/>
      <c r="T3726" s="123"/>
      <c r="U3726" s="122"/>
      <c r="V3726" s="122"/>
      <c r="W3726" s="121"/>
      <c r="X3726" s="114"/>
      <c r="Y3726" s="114"/>
      <c r="Z3726" s="126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8"/>
      <c r="T3727" s="123"/>
      <c r="U3727" s="122"/>
      <c r="V3727" s="122"/>
      <c r="W3727" s="121"/>
      <c r="X3727" s="114"/>
      <c r="Y3727" s="114"/>
      <c r="Z3727" s="126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8"/>
      <c r="T3728" s="123"/>
      <c r="U3728" s="122"/>
      <c r="V3728" s="122"/>
      <c r="W3728" s="121"/>
      <c r="X3728" s="114"/>
      <c r="Y3728" s="114"/>
      <c r="Z3728" s="126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8"/>
      <c r="T3729" s="123"/>
      <c r="U3729" s="122"/>
      <c r="V3729" s="122"/>
      <c r="W3729" s="121"/>
      <c r="X3729" s="114"/>
      <c r="Y3729" s="114"/>
      <c r="Z3729" s="126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8"/>
      <c r="T3730" s="123"/>
      <c r="U3730" s="122"/>
      <c r="V3730" s="122"/>
      <c r="W3730" s="121"/>
      <c r="X3730" s="114"/>
      <c r="Y3730" s="114"/>
      <c r="Z3730" s="126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8"/>
      <c r="T3731" s="123"/>
      <c r="U3731" s="122"/>
      <c r="V3731" s="122"/>
      <c r="W3731" s="121"/>
      <c r="X3731" s="114"/>
      <c r="Y3731" s="114"/>
      <c r="Z3731" s="126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8"/>
      <c r="T3732" s="123"/>
      <c r="U3732" s="122"/>
      <c r="V3732" s="122"/>
      <c r="W3732" s="121"/>
      <c r="X3732" s="114"/>
      <c r="Y3732" s="114"/>
      <c r="Z3732" s="126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8"/>
      <c r="T3733" s="123"/>
      <c r="U3733" s="122"/>
      <c r="V3733" s="122"/>
      <c r="W3733" s="121"/>
      <c r="X3733" s="114"/>
      <c r="Y3733" s="114"/>
      <c r="Z3733" s="126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8"/>
      <c r="T3734" s="123"/>
      <c r="U3734" s="122"/>
      <c r="V3734" s="122"/>
      <c r="W3734" s="121"/>
      <c r="X3734" s="114"/>
      <c r="Y3734" s="114"/>
      <c r="Z3734" s="126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8"/>
      <c r="T3735" s="123"/>
      <c r="U3735" s="122"/>
      <c r="V3735" s="122"/>
      <c r="W3735" s="121"/>
      <c r="X3735" s="114"/>
      <c r="Y3735" s="114"/>
      <c r="Z3735" s="126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8"/>
      <c r="T3736" s="123"/>
      <c r="U3736" s="122"/>
      <c r="V3736" s="122"/>
      <c r="W3736" s="121"/>
      <c r="X3736" s="114"/>
      <c r="Y3736" s="114"/>
      <c r="Z3736" s="126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8"/>
      <c r="T3737" s="123"/>
      <c r="U3737" s="122"/>
      <c r="V3737" s="122"/>
      <c r="W3737" s="121"/>
      <c r="X3737" s="114"/>
      <c r="Y3737" s="114"/>
      <c r="Z3737" s="126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8"/>
      <c r="T3738" s="123"/>
      <c r="U3738" s="122"/>
      <c r="V3738" s="122"/>
      <c r="W3738" s="121"/>
      <c r="X3738" s="114"/>
      <c r="Y3738" s="114"/>
      <c r="Z3738" s="126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8"/>
      <c r="T3739" s="123"/>
      <c r="U3739" s="122"/>
      <c r="V3739" s="122"/>
      <c r="W3739" s="121"/>
      <c r="X3739" s="114"/>
      <c r="Y3739" s="114"/>
      <c r="Z3739" s="126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8"/>
      <c r="T3740" s="123"/>
      <c r="U3740" s="122"/>
      <c r="V3740" s="122"/>
      <c r="W3740" s="121"/>
      <c r="X3740" s="114"/>
      <c r="Y3740" s="114"/>
      <c r="Z3740" s="126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8"/>
      <c r="T3741" s="123"/>
      <c r="U3741" s="122"/>
      <c r="V3741" s="122"/>
      <c r="W3741" s="121"/>
      <c r="X3741" s="114"/>
      <c r="Y3741" s="114"/>
      <c r="Z3741" s="126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8"/>
      <c r="T3742" s="123"/>
      <c r="U3742" s="122"/>
      <c r="V3742" s="122"/>
      <c r="W3742" s="121"/>
      <c r="X3742" s="114"/>
      <c r="Y3742" s="114"/>
      <c r="Z3742" s="126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8"/>
      <c r="T3743" s="123"/>
      <c r="U3743" s="122"/>
      <c r="V3743" s="122"/>
      <c r="W3743" s="121"/>
      <c r="X3743" s="114"/>
      <c r="Y3743" s="114"/>
      <c r="Z3743" s="126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8"/>
      <c r="T3744" s="123"/>
      <c r="U3744" s="122"/>
      <c r="V3744" s="122"/>
      <c r="W3744" s="121"/>
      <c r="X3744" s="114"/>
      <c r="Y3744" s="114"/>
      <c r="Z3744" s="126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8"/>
      <c r="T3745" s="123"/>
      <c r="U3745" s="122"/>
      <c r="V3745" s="122"/>
      <c r="W3745" s="121"/>
      <c r="X3745" s="114"/>
      <c r="Y3745" s="114"/>
      <c r="Z3745" s="126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8"/>
      <c r="T3746" s="123"/>
      <c r="U3746" s="122"/>
      <c r="V3746" s="122"/>
      <c r="W3746" s="121"/>
      <c r="X3746" s="114"/>
      <c r="Y3746" s="114"/>
      <c r="Z3746" s="126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8"/>
      <c r="T3747" s="123"/>
      <c r="U3747" s="122"/>
      <c r="V3747" s="122"/>
      <c r="W3747" s="121"/>
      <c r="X3747" s="114"/>
      <c r="Y3747" s="114"/>
      <c r="Z3747" s="126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8"/>
      <c r="T3748" s="123"/>
      <c r="U3748" s="122"/>
      <c r="V3748" s="122"/>
      <c r="W3748" s="121"/>
      <c r="X3748" s="114"/>
      <c r="Y3748" s="114"/>
      <c r="Z3748" s="126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8"/>
      <c r="T3749" s="123"/>
      <c r="U3749" s="122"/>
      <c r="V3749" s="122"/>
      <c r="W3749" s="121"/>
      <c r="X3749" s="114"/>
      <c r="Y3749" s="114"/>
      <c r="Z3749" s="126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8"/>
      <c r="T3750" s="123"/>
      <c r="U3750" s="122"/>
      <c r="V3750" s="122"/>
      <c r="W3750" s="121"/>
      <c r="X3750" s="114"/>
      <c r="Y3750" s="114"/>
      <c r="Z3750" s="126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8"/>
      <c r="T3751" s="123"/>
      <c r="U3751" s="122"/>
      <c r="V3751" s="122"/>
      <c r="W3751" s="121"/>
      <c r="X3751" s="114"/>
      <c r="Y3751" s="114"/>
      <c r="Z3751" s="126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8"/>
      <c r="T3752" s="123"/>
      <c r="U3752" s="122"/>
      <c r="V3752" s="122"/>
      <c r="W3752" s="121"/>
      <c r="X3752" s="114"/>
      <c r="Y3752" s="114"/>
      <c r="Z3752" s="126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8"/>
      <c r="T3753" s="123"/>
      <c r="U3753" s="122"/>
      <c r="V3753" s="122"/>
      <c r="W3753" s="121"/>
      <c r="X3753" s="114"/>
      <c r="Y3753" s="114"/>
      <c r="Z3753" s="126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8"/>
      <c r="T3754" s="123"/>
      <c r="U3754" s="122"/>
      <c r="V3754" s="122"/>
      <c r="W3754" s="121"/>
      <c r="X3754" s="114"/>
      <c r="Y3754" s="114"/>
      <c r="Z3754" s="126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8"/>
      <c r="T3755" s="123"/>
      <c r="U3755" s="122"/>
      <c r="V3755" s="122"/>
      <c r="W3755" s="121"/>
      <c r="X3755" s="114"/>
      <c r="Y3755" s="114"/>
      <c r="Z3755" s="126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8"/>
      <c r="T3756" s="123"/>
      <c r="U3756" s="122"/>
      <c r="V3756" s="122"/>
      <c r="W3756" s="121"/>
      <c r="X3756" s="114"/>
      <c r="Y3756" s="114"/>
      <c r="Z3756" s="126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8"/>
      <c r="T3757" s="123"/>
      <c r="U3757" s="122"/>
      <c r="V3757" s="122"/>
      <c r="W3757" s="121"/>
      <c r="X3757" s="114"/>
      <c r="Y3757" s="114"/>
      <c r="Z3757" s="126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8"/>
      <c r="T3758" s="123"/>
      <c r="U3758" s="122"/>
      <c r="V3758" s="122"/>
      <c r="W3758" s="121"/>
      <c r="X3758" s="114"/>
      <c r="Y3758" s="114"/>
      <c r="Z3758" s="126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8"/>
      <c r="T3759" s="123"/>
      <c r="U3759" s="122"/>
      <c r="V3759" s="122"/>
      <c r="W3759" s="121"/>
      <c r="X3759" s="114"/>
      <c r="Y3759" s="114"/>
      <c r="Z3759" s="126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8"/>
      <c r="T3760" s="123"/>
      <c r="U3760" s="122"/>
      <c r="V3760" s="122"/>
      <c r="W3760" s="121"/>
      <c r="X3760" s="114"/>
      <c r="Y3760" s="114"/>
      <c r="Z3760" s="126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8"/>
      <c r="T3761" s="123"/>
      <c r="U3761" s="122"/>
      <c r="V3761" s="122"/>
      <c r="W3761" s="121"/>
      <c r="X3761" s="114"/>
      <c r="Y3761" s="114"/>
      <c r="Z3761" s="126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8"/>
      <c r="T3762" s="123"/>
      <c r="U3762" s="122"/>
      <c r="V3762" s="122"/>
      <c r="W3762" s="121"/>
      <c r="X3762" s="114"/>
      <c r="Y3762" s="114"/>
      <c r="Z3762" s="126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8"/>
      <c r="T3763" s="123"/>
      <c r="U3763" s="122"/>
      <c r="V3763" s="122"/>
      <c r="W3763" s="121"/>
      <c r="X3763" s="114"/>
      <c r="Y3763" s="114"/>
      <c r="Z3763" s="126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8"/>
      <c r="T3764" s="123"/>
      <c r="U3764" s="122"/>
      <c r="V3764" s="122"/>
      <c r="W3764" s="121"/>
      <c r="X3764" s="114"/>
      <c r="Y3764" s="114"/>
      <c r="Z3764" s="126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8"/>
      <c r="T3765" s="123"/>
      <c r="U3765" s="122"/>
      <c r="V3765" s="122"/>
      <c r="W3765" s="121"/>
      <c r="X3765" s="114"/>
      <c r="Y3765" s="114"/>
      <c r="Z3765" s="126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8"/>
      <c r="T3766" s="123"/>
      <c r="U3766" s="122"/>
      <c r="V3766" s="122"/>
      <c r="W3766" s="121"/>
      <c r="X3766" s="114"/>
      <c r="Y3766" s="114"/>
      <c r="Z3766" s="126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8"/>
      <c r="T3767" s="123"/>
      <c r="U3767" s="122"/>
      <c r="V3767" s="122"/>
      <c r="W3767" s="121"/>
      <c r="X3767" s="114"/>
      <c r="Y3767" s="114"/>
      <c r="Z3767" s="126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8"/>
      <c r="T3768" s="123"/>
      <c r="U3768" s="122"/>
      <c r="V3768" s="122"/>
      <c r="W3768" s="121"/>
      <c r="X3768" s="114"/>
      <c r="Y3768" s="114"/>
      <c r="Z3768" s="126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8"/>
      <c r="T3769" s="123"/>
      <c r="U3769" s="122"/>
      <c r="V3769" s="122"/>
      <c r="W3769" s="121"/>
      <c r="X3769" s="114"/>
      <c r="Y3769" s="114"/>
      <c r="Z3769" s="126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8"/>
      <c r="T3770" s="123"/>
      <c r="U3770" s="122"/>
      <c r="V3770" s="122"/>
      <c r="W3770" s="121"/>
      <c r="X3770" s="114"/>
      <c r="Y3770" s="114"/>
      <c r="Z3770" s="126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8"/>
      <c r="T3771" s="123"/>
      <c r="U3771" s="122"/>
      <c r="V3771" s="122"/>
      <c r="W3771" s="121"/>
      <c r="X3771" s="114"/>
      <c r="Y3771" s="114"/>
      <c r="Z3771" s="126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8"/>
      <c r="T3772" s="123"/>
      <c r="U3772" s="122"/>
      <c r="V3772" s="122"/>
      <c r="W3772" s="121"/>
      <c r="X3772" s="114"/>
      <c r="Y3772" s="114"/>
      <c r="Z3772" s="126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8"/>
      <c r="T3773" s="123"/>
      <c r="U3773" s="122"/>
      <c r="V3773" s="122"/>
      <c r="W3773" s="121"/>
      <c r="X3773" s="114"/>
      <c r="Y3773" s="114"/>
      <c r="Z3773" s="126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8"/>
      <c r="T3774" s="123"/>
      <c r="U3774" s="122"/>
      <c r="V3774" s="122"/>
      <c r="W3774" s="121"/>
      <c r="X3774" s="114"/>
      <c r="Y3774" s="114"/>
      <c r="Z3774" s="126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8"/>
      <c r="T3775" s="123"/>
      <c r="U3775" s="122"/>
      <c r="V3775" s="122"/>
      <c r="W3775" s="121"/>
      <c r="X3775" s="114"/>
      <c r="Y3775" s="114"/>
      <c r="Z3775" s="126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8"/>
      <c r="T3776" s="123"/>
      <c r="U3776" s="122"/>
      <c r="V3776" s="122"/>
      <c r="W3776" s="121"/>
      <c r="X3776" s="114"/>
      <c r="Y3776" s="114"/>
      <c r="Z3776" s="126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8"/>
      <c r="T3777" s="123"/>
      <c r="U3777" s="122"/>
      <c r="V3777" s="122"/>
      <c r="W3777" s="121"/>
      <c r="X3777" s="114"/>
      <c r="Y3777" s="114"/>
      <c r="Z3777" s="126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8"/>
      <c r="T3778" s="123"/>
      <c r="U3778" s="122"/>
      <c r="V3778" s="122"/>
      <c r="W3778" s="121"/>
      <c r="X3778" s="114"/>
      <c r="Y3778" s="114"/>
      <c r="Z3778" s="126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8"/>
      <c r="T3779" s="123"/>
      <c r="U3779" s="122"/>
      <c r="V3779" s="122"/>
      <c r="W3779" s="121"/>
      <c r="X3779" s="114"/>
      <c r="Y3779" s="114"/>
      <c r="Z3779" s="126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8"/>
      <c r="T3780" s="123"/>
      <c r="U3780" s="122"/>
      <c r="V3780" s="122"/>
      <c r="W3780" s="121"/>
      <c r="X3780" s="114"/>
      <c r="Y3780" s="114"/>
      <c r="Z3780" s="126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8"/>
      <c r="T3781" s="123"/>
      <c r="U3781" s="122"/>
      <c r="V3781" s="122"/>
      <c r="W3781" s="121"/>
      <c r="X3781" s="114"/>
      <c r="Y3781" s="114"/>
      <c r="Z3781" s="126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8"/>
      <c r="T3782" s="123"/>
      <c r="U3782" s="122"/>
      <c r="V3782" s="122"/>
      <c r="W3782" s="121"/>
      <c r="X3782" s="114"/>
      <c r="Y3782" s="114"/>
      <c r="Z3782" s="126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8"/>
      <c r="T3783" s="123"/>
      <c r="U3783" s="122"/>
      <c r="V3783" s="122"/>
      <c r="W3783" s="121"/>
      <c r="X3783" s="114"/>
      <c r="Y3783" s="114"/>
      <c r="Z3783" s="126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8"/>
      <c r="T3784" s="123"/>
      <c r="U3784" s="122"/>
      <c r="V3784" s="122"/>
      <c r="W3784" s="121"/>
      <c r="X3784" s="114"/>
      <c r="Y3784" s="114"/>
      <c r="Z3784" s="126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8"/>
      <c r="T3785" s="123"/>
      <c r="U3785" s="122"/>
      <c r="V3785" s="122"/>
      <c r="W3785" s="121"/>
      <c r="X3785" s="114"/>
      <c r="Y3785" s="114"/>
      <c r="Z3785" s="126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8"/>
      <c r="T3786" s="123"/>
      <c r="U3786" s="122"/>
      <c r="V3786" s="122"/>
      <c r="W3786" s="121"/>
      <c r="X3786" s="114"/>
      <c r="Y3786" s="114"/>
      <c r="Z3786" s="126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8"/>
      <c r="T3787" s="123"/>
      <c r="U3787" s="122"/>
      <c r="V3787" s="122"/>
      <c r="W3787" s="121"/>
      <c r="X3787" s="114"/>
      <c r="Y3787" s="114"/>
      <c r="Z3787" s="126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8"/>
      <c r="T3788" s="123"/>
      <c r="U3788" s="122"/>
      <c r="V3788" s="122"/>
      <c r="W3788" s="121"/>
      <c r="X3788" s="114"/>
      <c r="Y3788" s="114"/>
      <c r="Z3788" s="126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8"/>
      <c r="T3789" s="123"/>
      <c r="U3789" s="122"/>
      <c r="V3789" s="122"/>
      <c r="W3789" s="121"/>
      <c r="X3789" s="114"/>
      <c r="Y3789" s="114"/>
      <c r="Z3789" s="126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8"/>
      <c r="T3790" s="123"/>
      <c r="U3790" s="122"/>
      <c r="V3790" s="122"/>
      <c r="W3790" s="121"/>
      <c r="X3790" s="114"/>
      <c r="Y3790" s="114"/>
      <c r="Z3790" s="126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8"/>
      <c r="T3791" s="123"/>
      <c r="U3791" s="122"/>
      <c r="V3791" s="122"/>
      <c r="W3791" s="121"/>
      <c r="X3791" s="114"/>
      <c r="Y3791" s="114"/>
      <c r="Z3791" s="126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8"/>
      <c r="T3792" s="123"/>
      <c r="U3792" s="122"/>
      <c r="V3792" s="122"/>
      <c r="W3792" s="121"/>
      <c r="X3792" s="114"/>
      <c r="Y3792" s="114"/>
      <c r="Z3792" s="126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8"/>
      <c r="T3793" s="123"/>
      <c r="U3793" s="122"/>
      <c r="V3793" s="122"/>
      <c r="W3793" s="121"/>
      <c r="X3793" s="114"/>
      <c r="Y3793" s="114"/>
      <c r="Z3793" s="126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8"/>
      <c r="T3794" s="123"/>
      <c r="U3794" s="122"/>
      <c r="V3794" s="122"/>
      <c r="W3794" s="121"/>
      <c r="X3794" s="114"/>
      <c r="Y3794" s="114"/>
      <c r="Z3794" s="126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8"/>
      <c r="T3795" s="123"/>
      <c r="U3795" s="122"/>
      <c r="V3795" s="122"/>
      <c r="W3795" s="121"/>
      <c r="X3795" s="114"/>
      <c r="Y3795" s="114"/>
      <c r="Z3795" s="126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8"/>
      <c r="T3796" s="123"/>
      <c r="U3796" s="122"/>
      <c r="V3796" s="122"/>
      <c r="W3796" s="121"/>
      <c r="X3796" s="114"/>
      <c r="Y3796" s="114"/>
      <c r="Z3796" s="126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8"/>
      <c r="T3797" s="123"/>
      <c r="U3797" s="122"/>
      <c r="V3797" s="122"/>
      <c r="W3797" s="121"/>
      <c r="X3797" s="114"/>
      <c r="Y3797" s="114"/>
      <c r="Z3797" s="126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8"/>
      <c r="T3798" s="123"/>
      <c r="U3798" s="122"/>
      <c r="V3798" s="122"/>
      <c r="W3798" s="121"/>
      <c r="X3798" s="114"/>
      <c r="Y3798" s="114"/>
      <c r="Z3798" s="126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8"/>
      <c r="T3799" s="123"/>
      <c r="U3799" s="122"/>
      <c r="V3799" s="122"/>
      <c r="W3799" s="121"/>
      <c r="X3799" s="114"/>
      <c r="Y3799" s="114"/>
      <c r="Z3799" s="126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8"/>
      <c r="T3800" s="123"/>
      <c r="U3800" s="122"/>
      <c r="V3800" s="122"/>
      <c r="W3800" s="121"/>
      <c r="X3800" s="114"/>
      <c r="Y3800" s="114"/>
      <c r="Z3800" s="126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8"/>
      <c r="T3801" s="123"/>
      <c r="U3801" s="122"/>
      <c r="V3801" s="122"/>
      <c r="W3801" s="121"/>
      <c r="X3801" s="114"/>
      <c r="Y3801" s="114"/>
      <c r="Z3801" s="126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8"/>
      <c r="T3802" s="123"/>
      <c r="U3802" s="122"/>
      <c r="V3802" s="122"/>
      <c r="W3802" s="121"/>
      <c r="X3802" s="114"/>
      <c r="Y3802" s="114"/>
      <c r="Z3802" s="126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8"/>
      <c r="T3803" s="123"/>
      <c r="U3803" s="122"/>
      <c r="V3803" s="122"/>
      <c r="W3803" s="121"/>
      <c r="X3803" s="114"/>
      <c r="Y3803" s="114"/>
      <c r="Z3803" s="126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8"/>
      <c r="T3804" s="123"/>
      <c r="U3804" s="122"/>
      <c r="V3804" s="122"/>
      <c r="W3804" s="121"/>
      <c r="X3804" s="114"/>
      <c r="Y3804" s="114"/>
      <c r="Z3804" s="126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8"/>
      <c r="T3805" s="123"/>
      <c r="U3805" s="122"/>
      <c r="V3805" s="122"/>
      <c r="W3805" s="121"/>
      <c r="X3805" s="114"/>
      <c r="Y3805" s="114"/>
      <c r="Z3805" s="126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8"/>
      <c r="T3806" s="123"/>
      <c r="U3806" s="122"/>
      <c r="V3806" s="122"/>
      <c r="W3806" s="121"/>
      <c r="X3806" s="114"/>
      <c r="Y3806" s="114"/>
      <c r="Z3806" s="126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8"/>
      <c r="T3807" s="123"/>
      <c r="U3807" s="122"/>
      <c r="V3807" s="122"/>
      <c r="W3807" s="121"/>
      <c r="X3807" s="114"/>
      <c r="Y3807" s="114"/>
      <c r="Z3807" s="126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8"/>
      <c r="T3808" s="123"/>
      <c r="U3808" s="122"/>
      <c r="V3808" s="122"/>
      <c r="W3808" s="121"/>
      <c r="X3808" s="114"/>
      <c r="Y3808" s="114"/>
      <c r="Z3808" s="126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8"/>
      <c r="T3809" s="123"/>
      <c r="U3809" s="122"/>
      <c r="V3809" s="122"/>
      <c r="W3809" s="121"/>
      <c r="X3809" s="114"/>
      <c r="Y3809" s="114"/>
      <c r="Z3809" s="126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8"/>
      <c r="T3810" s="123"/>
      <c r="U3810" s="122"/>
      <c r="V3810" s="122"/>
      <c r="W3810" s="121"/>
      <c r="X3810" s="114"/>
      <c r="Y3810" s="114"/>
      <c r="Z3810" s="126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8"/>
      <c r="T3811" s="123"/>
      <c r="U3811" s="122"/>
      <c r="V3811" s="122"/>
      <c r="W3811" s="121"/>
      <c r="X3811" s="114"/>
      <c r="Y3811" s="114"/>
      <c r="Z3811" s="126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8"/>
      <c r="T3812" s="123"/>
      <c r="U3812" s="122"/>
      <c r="V3812" s="122"/>
      <c r="W3812" s="121"/>
      <c r="X3812" s="114"/>
      <c r="Y3812" s="114"/>
      <c r="Z3812" s="126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8"/>
      <c r="T3813" s="123"/>
      <c r="U3813" s="122"/>
      <c r="V3813" s="122"/>
      <c r="W3813" s="121"/>
      <c r="X3813" s="114"/>
      <c r="Y3813" s="114"/>
      <c r="Z3813" s="126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8"/>
      <c r="T3814" s="123"/>
      <c r="U3814" s="122"/>
      <c r="V3814" s="122"/>
      <c r="W3814" s="121"/>
      <c r="X3814" s="114"/>
      <c r="Y3814" s="114"/>
      <c r="Z3814" s="126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8"/>
      <c r="T3815" s="123"/>
      <c r="U3815" s="122"/>
      <c r="V3815" s="122"/>
      <c r="W3815" s="121"/>
      <c r="X3815" s="114"/>
      <c r="Y3815" s="114"/>
      <c r="Z3815" s="126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8"/>
      <c r="T3816" s="123"/>
      <c r="U3816" s="122"/>
      <c r="V3816" s="122"/>
      <c r="W3816" s="121"/>
      <c r="X3816" s="114"/>
      <c r="Y3816" s="114"/>
      <c r="Z3816" s="126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8"/>
      <c r="T3817" s="123"/>
      <c r="U3817" s="122"/>
      <c r="V3817" s="122"/>
      <c r="W3817" s="121"/>
      <c r="X3817" s="114"/>
      <c r="Y3817" s="114"/>
      <c r="Z3817" s="126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8"/>
      <c r="T3818" s="123"/>
      <c r="U3818" s="122"/>
      <c r="V3818" s="122"/>
      <c r="W3818" s="121"/>
      <c r="X3818" s="114"/>
      <c r="Y3818" s="114"/>
      <c r="Z3818" s="126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8"/>
      <c r="T3819" s="123"/>
      <c r="U3819" s="122"/>
      <c r="V3819" s="122"/>
      <c r="W3819" s="121"/>
      <c r="X3819" s="114"/>
      <c r="Y3819" s="114"/>
      <c r="Z3819" s="126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8"/>
      <c r="T3820" s="123"/>
      <c r="U3820" s="122"/>
      <c r="V3820" s="122"/>
      <c r="W3820" s="121"/>
      <c r="X3820" s="114"/>
      <c r="Y3820" s="114"/>
      <c r="Z3820" s="126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8"/>
      <c r="T3821" s="123"/>
      <c r="U3821" s="122"/>
      <c r="V3821" s="122"/>
      <c r="W3821" s="121"/>
      <c r="X3821" s="114"/>
      <c r="Y3821" s="114"/>
      <c r="Z3821" s="126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8"/>
      <c r="T3822" s="123"/>
      <c r="U3822" s="122"/>
      <c r="V3822" s="122"/>
      <c r="W3822" s="121"/>
      <c r="X3822" s="114"/>
      <c r="Y3822" s="114"/>
      <c r="Z3822" s="126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8"/>
      <c r="T3823" s="123"/>
      <c r="U3823" s="122"/>
      <c r="V3823" s="122"/>
      <c r="W3823" s="121"/>
      <c r="X3823" s="114"/>
      <c r="Y3823" s="114"/>
      <c r="Z3823" s="126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8"/>
      <c r="T3824" s="123"/>
      <c r="U3824" s="122"/>
      <c r="V3824" s="122"/>
      <c r="W3824" s="121"/>
      <c r="X3824" s="114"/>
      <c r="Y3824" s="114"/>
      <c r="Z3824" s="126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8"/>
      <c r="T3825" s="123"/>
      <c r="U3825" s="122"/>
      <c r="V3825" s="122"/>
      <c r="W3825" s="121"/>
      <c r="X3825" s="114"/>
      <c r="Y3825" s="114"/>
      <c r="Z3825" s="126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8"/>
      <c r="T3826" s="123"/>
      <c r="U3826" s="122"/>
      <c r="V3826" s="122"/>
      <c r="W3826" s="121"/>
      <c r="X3826" s="114"/>
      <c r="Y3826" s="114"/>
      <c r="Z3826" s="126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8"/>
      <c r="T3827" s="123"/>
      <c r="U3827" s="122"/>
      <c r="V3827" s="122"/>
      <c r="W3827" s="121"/>
      <c r="X3827" s="114"/>
      <c r="Y3827" s="114"/>
      <c r="Z3827" s="126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8"/>
      <c r="T3828" s="123"/>
      <c r="U3828" s="122"/>
      <c r="V3828" s="122"/>
      <c r="W3828" s="121"/>
      <c r="X3828" s="114"/>
      <c r="Y3828" s="114"/>
      <c r="Z3828" s="126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8"/>
      <c r="T3829" s="123"/>
      <c r="U3829" s="122"/>
      <c r="V3829" s="122"/>
      <c r="W3829" s="121"/>
      <c r="X3829" s="114"/>
      <c r="Y3829" s="114"/>
      <c r="Z3829" s="126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8"/>
      <c r="T3830" s="123"/>
      <c r="U3830" s="122"/>
      <c r="V3830" s="122"/>
      <c r="W3830" s="121"/>
      <c r="X3830" s="114"/>
      <c r="Y3830" s="114"/>
      <c r="Z3830" s="126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8"/>
      <c r="T3831" s="123"/>
      <c r="U3831" s="122"/>
      <c r="V3831" s="122"/>
      <c r="W3831" s="121"/>
      <c r="X3831" s="114"/>
      <c r="Y3831" s="114"/>
      <c r="Z3831" s="126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8"/>
      <c r="T3832" s="123"/>
      <c r="U3832" s="122"/>
      <c r="V3832" s="122"/>
      <c r="W3832" s="121"/>
      <c r="X3832" s="114"/>
      <c r="Y3832" s="114"/>
      <c r="Z3832" s="126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8"/>
      <c r="T3833" s="123"/>
      <c r="U3833" s="122"/>
      <c r="V3833" s="122"/>
      <c r="W3833" s="121"/>
      <c r="X3833" s="114"/>
      <c r="Y3833" s="114"/>
      <c r="Z3833" s="126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8"/>
      <c r="T3834" s="123"/>
      <c r="U3834" s="122"/>
      <c r="V3834" s="122"/>
      <c r="W3834" s="121"/>
      <c r="X3834" s="114"/>
      <c r="Y3834" s="114"/>
      <c r="Z3834" s="126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8"/>
      <c r="T3835" s="123"/>
      <c r="U3835" s="122"/>
      <c r="V3835" s="122"/>
      <c r="W3835" s="121"/>
      <c r="X3835" s="114"/>
      <c r="Y3835" s="114"/>
      <c r="Z3835" s="126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8"/>
      <c r="T3836" s="123"/>
      <c r="U3836" s="122"/>
      <c r="V3836" s="122"/>
      <c r="W3836" s="121"/>
      <c r="X3836" s="114"/>
      <c r="Y3836" s="114"/>
      <c r="Z3836" s="126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8"/>
      <c r="T3837" s="123"/>
      <c r="U3837" s="122"/>
      <c r="V3837" s="122"/>
      <c r="W3837" s="121"/>
      <c r="X3837" s="114"/>
      <c r="Y3837" s="114"/>
      <c r="Z3837" s="126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8"/>
      <c r="T3838" s="123"/>
      <c r="U3838" s="122"/>
      <c r="V3838" s="122"/>
      <c r="W3838" s="121"/>
      <c r="X3838" s="114"/>
      <c r="Y3838" s="114"/>
      <c r="Z3838" s="126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8"/>
      <c r="T3839" s="123"/>
      <c r="U3839" s="122"/>
      <c r="V3839" s="122"/>
      <c r="W3839" s="121"/>
      <c r="X3839" s="114"/>
      <c r="Y3839" s="114"/>
      <c r="Z3839" s="126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8"/>
      <c r="T3840" s="123"/>
      <c r="U3840" s="122"/>
      <c r="V3840" s="122"/>
      <c r="W3840" s="121"/>
      <c r="X3840" s="114"/>
      <c r="Y3840" s="114"/>
      <c r="Z3840" s="126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8"/>
      <c r="T3841" s="123"/>
      <c r="U3841" s="122"/>
      <c r="V3841" s="122"/>
      <c r="W3841" s="121"/>
      <c r="X3841" s="114"/>
      <c r="Y3841" s="114"/>
      <c r="Z3841" s="126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8"/>
      <c r="T3842" s="123"/>
      <c r="U3842" s="122"/>
      <c r="V3842" s="122"/>
      <c r="W3842" s="121"/>
      <c r="X3842" s="114"/>
      <c r="Y3842" s="114"/>
      <c r="Z3842" s="126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8"/>
      <c r="T3843" s="123"/>
      <c r="U3843" s="122"/>
      <c r="V3843" s="122"/>
      <c r="W3843" s="121"/>
      <c r="X3843" s="114"/>
      <c r="Y3843" s="114"/>
      <c r="Z3843" s="126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8"/>
      <c r="T3844" s="123"/>
      <c r="U3844" s="122"/>
      <c r="V3844" s="122"/>
      <c r="W3844" s="121"/>
      <c r="X3844" s="114"/>
      <c r="Y3844" s="114"/>
      <c r="Z3844" s="126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8"/>
      <c r="T3845" s="123"/>
      <c r="U3845" s="122"/>
      <c r="V3845" s="122"/>
      <c r="W3845" s="121"/>
      <c r="X3845" s="114"/>
      <c r="Y3845" s="114"/>
      <c r="Z3845" s="126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8"/>
      <c r="T3846" s="123"/>
      <c r="U3846" s="122"/>
      <c r="V3846" s="122"/>
      <c r="W3846" s="121"/>
      <c r="X3846" s="114"/>
      <c r="Y3846" s="114"/>
      <c r="Z3846" s="126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8"/>
      <c r="T3847" s="123"/>
      <c r="U3847" s="122"/>
      <c r="V3847" s="122"/>
      <c r="W3847" s="121"/>
      <c r="X3847" s="114"/>
      <c r="Y3847" s="114"/>
      <c r="Z3847" s="126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8"/>
      <c r="T3848" s="123"/>
      <c r="U3848" s="122"/>
      <c r="V3848" s="122"/>
      <c r="W3848" s="121"/>
      <c r="X3848" s="114"/>
      <c r="Y3848" s="114"/>
      <c r="Z3848" s="126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8"/>
      <c r="T3849" s="123"/>
      <c r="U3849" s="122"/>
      <c r="V3849" s="122"/>
      <c r="W3849" s="121"/>
      <c r="X3849" s="114"/>
      <c r="Y3849" s="114"/>
      <c r="Z3849" s="126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8"/>
      <c r="T3850" s="123"/>
      <c r="U3850" s="122"/>
      <c r="V3850" s="122"/>
      <c r="W3850" s="121"/>
      <c r="X3850" s="114"/>
      <c r="Y3850" s="114"/>
      <c r="Z3850" s="126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8"/>
      <c r="T3851" s="123"/>
      <c r="U3851" s="122"/>
      <c r="V3851" s="122"/>
      <c r="W3851" s="121"/>
      <c r="X3851" s="114"/>
      <c r="Y3851" s="114"/>
      <c r="Z3851" s="126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8"/>
      <c r="T3852" s="123"/>
      <c r="U3852" s="122"/>
      <c r="V3852" s="122"/>
      <c r="W3852" s="121"/>
      <c r="X3852" s="114"/>
      <c r="Y3852" s="114"/>
      <c r="Z3852" s="126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8"/>
      <c r="T3853" s="123"/>
      <c r="U3853" s="122"/>
      <c r="V3853" s="122"/>
      <c r="W3853" s="121"/>
      <c r="X3853" s="114"/>
      <c r="Y3853" s="114"/>
      <c r="Z3853" s="126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8"/>
      <c r="T3854" s="123"/>
      <c r="U3854" s="122"/>
      <c r="V3854" s="122"/>
      <c r="W3854" s="121"/>
      <c r="X3854" s="114"/>
      <c r="Y3854" s="114"/>
      <c r="Z3854" s="126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8"/>
      <c r="T3855" s="123"/>
      <c r="U3855" s="122"/>
      <c r="V3855" s="122"/>
      <c r="W3855" s="121"/>
      <c r="X3855" s="114"/>
      <c r="Y3855" s="114"/>
      <c r="Z3855" s="126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8"/>
      <c r="T3856" s="123"/>
      <c r="U3856" s="122"/>
      <c r="V3856" s="122"/>
      <c r="W3856" s="121"/>
      <c r="X3856" s="114"/>
      <c r="Y3856" s="114"/>
      <c r="Z3856" s="126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8"/>
      <c r="T3857" s="123"/>
      <c r="U3857" s="122"/>
      <c r="V3857" s="122"/>
      <c r="W3857" s="121"/>
      <c r="X3857" s="114"/>
      <c r="Y3857" s="114"/>
      <c r="Z3857" s="126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8"/>
      <c r="T3858" s="123"/>
      <c r="U3858" s="122"/>
      <c r="V3858" s="122"/>
      <c r="W3858" s="121"/>
      <c r="X3858" s="114"/>
      <c r="Y3858" s="114"/>
      <c r="Z3858" s="126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8"/>
      <c r="T3859" s="123"/>
      <c r="U3859" s="122"/>
      <c r="V3859" s="122"/>
      <c r="W3859" s="121"/>
      <c r="X3859" s="114"/>
      <c r="Y3859" s="114"/>
      <c r="Z3859" s="126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8"/>
      <c r="T3860" s="123"/>
      <c r="U3860" s="122"/>
      <c r="V3860" s="122"/>
      <c r="W3860" s="121"/>
      <c r="X3860" s="114"/>
      <c r="Y3860" s="114"/>
      <c r="Z3860" s="126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8"/>
      <c r="T3861" s="123"/>
      <c r="U3861" s="122"/>
      <c r="V3861" s="122"/>
      <c r="W3861" s="121"/>
      <c r="X3861" s="114"/>
      <c r="Y3861" s="114"/>
      <c r="Z3861" s="126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8"/>
      <c r="T3862" s="123"/>
      <c r="U3862" s="122"/>
      <c r="V3862" s="122"/>
      <c r="W3862" s="121"/>
      <c r="X3862" s="114"/>
      <c r="Y3862" s="114"/>
      <c r="Z3862" s="126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8"/>
      <c r="T3863" s="123"/>
      <c r="U3863" s="122"/>
      <c r="V3863" s="122"/>
      <c r="W3863" s="121"/>
      <c r="X3863" s="114"/>
      <c r="Y3863" s="114"/>
      <c r="Z3863" s="126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8"/>
      <c r="T3864" s="123"/>
      <c r="U3864" s="122"/>
      <c r="V3864" s="122"/>
      <c r="W3864" s="121"/>
      <c r="X3864" s="114"/>
      <c r="Y3864" s="114"/>
      <c r="Z3864" s="126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8"/>
      <c r="T3865" s="123"/>
      <c r="U3865" s="122"/>
      <c r="V3865" s="122"/>
      <c r="W3865" s="121"/>
      <c r="X3865" s="114"/>
      <c r="Y3865" s="114"/>
      <c r="Z3865" s="126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8"/>
      <c r="T3866" s="123"/>
      <c r="U3866" s="122"/>
      <c r="V3866" s="122"/>
      <c r="W3866" s="121"/>
      <c r="X3866" s="114"/>
      <c r="Y3866" s="114"/>
      <c r="Z3866" s="126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8"/>
      <c r="T3867" s="123"/>
      <c r="U3867" s="122"/>
      <c r="V3867" s="122"/>
      <c r="W3867" s="121"/>
      <c r="X3867" s="114"/>
      <c r="Y3867" s="114"/>
      <c r="Z3867" s="126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8"/>
      <c r="T3868" s="123"/>
      <c r="U3868" s="122"/>
      <c r="V3868" s="122"/>
      <c r="W3868" s="121"/>
      <c r="X3868" s="114"/>
      <c r="Y3868" s="114"/>
      <c r="Z3868" s="126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8"/>
      <c r="T3869" s="123"/>
      <c r="U3869" s="122"/>
      <c r="V3869" s="122"/>
      <c r="W3869" s="121"/>
      <c r="X3869" s="114"/>
      <c r="Y3869" s="114"/>
      <c r="Z3869" s="126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8"/>
      <c r="T3870" s="123"/>
      <c r="U3870" s="122"/>
      <c r="V3870" s="122"/>
      <c r="W3870" s="121"/>
      <c r="X3870" s="114"/>
      <c r="Y3870" s="114"/>
      <c r="Z3870" s="126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8"/>
      <c r="T3871" s="123"/>
      <c r="U3871" s="122"/>
      <c r="V3871" s="122"/>
      <c r="W3871" s="121"/>
      <c r="X3871" s="114"/>
      <c r="Y3871" s="114"/>
      <c r="Z3871" s="126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8"/>
      <c r="T3872" s="123"/>
      <c r="U3872" s="122"/>
      <c r="V3872" s="122"/>
      <c r="W3872" s="121"/>
      <c r="X3872" s="114"/>
      <c r="Y3872" s="114"/>
      <c r="Z3872" s="126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8"/>
      <c r="T3873" s="123"/>
      <c r="U3873" s="122"/>
      <c r="V3873" s="122"/>
      <c r="W3873" s="121"/>
      <c r="X3873" s="114"/>
      <c r="Y3873" s="114"/>
      <c r="Z3873" s="126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8"/>
      <c r="T3874" s="123"/>
      <c r="U3874" s="122"/>
      <c r="V3874" s="122"/>
      <c r="W3874" s="121"/>
      <c r="X3874" s="114"/>
      <c r="Y3874" s="114"/>
      <c r="Z3874" s="126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8"/>
      <c r="T3875" s="123"/>
      <c r="U3875" s="122"/>
      <c r="V3875" s="122"/>
      <c r="W3875" s="121"/>
      <c r="X3875" s="114"/>
      <c r="Y3875" s="114"/>
      <c r="Z3875" s="126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8"/>
      <c r="T3876" s="123"/>
      <c r="U3876" s="122"/>
      <c r="V3876" s="122"/>
      <c r="W3876" s="121"/>
      <c r="X3876" s="114"/>
      <c r="Y3876" s="114"/>
      <c r="Z3876" s="126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8"/>
      <c r="T3877" s="123"/>
      <c r="U3877" s="122"/>
      <c r="V3877" s="122"/>
      <c r="W3877" s="121"/>
      <c r="X3877" s="114"/>
      <c r="Y3877" s="114"/>
      <c r="Z3877" s="126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8"/>
      <c r="T3878" s="123"/>
      <c r="U3878" s="122"/>
      <c r="V3878" s="122"/>
      <c r="W3878" s="121"/>
      <c r="X3878" s="114"/>
      <c r="Y3878" s="114"/>
      <c r="Z3878" s="126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8"/>
      <c r="T3879" s="123"/>
      <c r="U3879" s="122"/>
      <c r="V3879" s="122"/>
      <c r="W3879" s="121"/>
      <c r="X3879" s="114"/>
      <c r="Y3879" s="114"/>
      <c r="Z3879" s="126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8"/>
      <c r="T3880" s="123"/>
      <c r="U3880" s="122"/>
      <c r="V3880" s="122"/>
      <c r="W3880" s="121"/>
      <c r="X3880" s="114"/>
      <c r="Y3880" s="114"/>
      <c r="Z3880" s="126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8"/>
      <c r="T3881" s="123"/>
      <c r="U3881" s="122"/>
      <c r="V3881" s="122"/>
      <c r="W3881" s="121"/>
      <c r="X3881" s="114"/>
      <c r="Y3881" s="114"/>
      <c r="Z3881" s="126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8"/>
      <c r="T3882" s="123"/>
      <c r="U3882" s="122"/>
      <c r="V3882" s="122"/>
      <c r="W3882" s="121"/>
      <c r="X3882" s="114"/>
      <c r="Y3882" s="114"/>
      <c r="Z3882" s="126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8"/>
      <c r="T3883" s="123"/>
      <c r="U3883" s="122"/>
      <c r="V3883" s="122"/>
      <c r="W3883" s="121"/>
      <c r="X3883" s="114"/>
      <c r="Y3883" s="114"/>
      <c r="Z3883" s="126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8"/>
      <c r="T3884" s="123"/>
      <c r="U3884" s="122"/>
      <c r="V3884" s="122"/>
      <c r="W3884" s="121"/>
      <c r="X3884" s="114"/>
      <c r="Y3884" s="114"/>
      <c r="Z3884" s="126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8"/>
      <c r="T3885" s="123"/>
      <c r="U3885" s="122"/>
      <c r="V3885" s="122"/>
      <c r="W3885" s="121"/>
      <c r="X3885" s="114"/>
      <c r="Y3885" s="114"/>
      <c r="Z3885" s="126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8"/>
      <c r="T3886" s="123"/>
      <c r="U3886" s="122"/>
      <c r="V3886" s="122"/>
      <c r="W3886" s="121"/>
      <c r="X3886" s="114"/>
      <c r="Y3886" s="114"/>
      <c r="Z3886" s="126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8"/>
      <c r="T3887" s="123"/>
      <c r="U3887" s="122"/>
      <c r="V3887" s="122"/>
      <c r="W3887" s="121"/>
      <c r="X3887" s="114"/>
      <c r="Y3887" s="114"/>
      <c r="Z3887" s="126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8"/>
      <c r="T3888" s="123"/>
      <c r="U3888" s="122"/>
      <c r="V3888" s="122"/>
      <c r="W3888" s="121"/>
      <c r="X3888" s="114"/>
      <c r="Y3888" s="114"/>
      <c r="Z3888" s="126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8"/>
      <c r="T3889" s="123"/>
      <c r="U3889" s="122"/>
      <c r="V3889" s="122"/>
      <c r="W3889" s="121"/>
      <c r="X3889" s="114"/>
      <c r="Y3889" s="114"/>
      <c r="Z3889" s="126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8"/>
      <c r="T3890" s="123"/>
      <c r="U3890" s="122"/>
      <c r="V3890" s="122"/>
      <c r="W3890" s="121"/>
      <c r="X3890" s="114"/>
      <c r="Y3890" s="114"/>
      <c r="Z3890" s="126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8"/>
      <c r="T3891" s="123"/>
      <c r="U3891" s="122"/>
      <c r="V3891" s="122"/>
      <c r="W3891" s="121"/>
      <c r="X3891" s="114"/>
      <c r="Y3891" s="114"/>
      <c r="Z3891" s="126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8"/>
      <c r="T3892" s="123"/>
      <c r="U3892" s="122"/>
      <c r="V3892" s="122"/>
      <c r="W3892" s="121"/>
      <c r="X3892" s="114"/>
      <c r="Y3892" s="114"/>
      <c r="Z3892" s="126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8"/>
      <c r="T3893" s="123"/>
      <c r="U3893" s="122"/>
      <c r="V3893" s="122"/>
      <c r="W3893" s="121"/>
      <c r="X3893" s="114"/>
      <c r="Y3893" s="114"/>
      <c r="Z3893" s="126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8"/>
      <c r="T3894" s="123"/>
      <c r="U3894" s="122"/>
      <c r="V3894" s="122"/>
      <c r="W3894" s="121"/>
      <c r="X3894" s="114"/>
      <c r="Y3894" s="114"/>
      <c r="Z3894" s="126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8"/>
      <c r="T3895" s="123"/>
      <c r="U3895" s="122"/>
      <c r="V3895" s="122"/>
      <c r="W3895" s="121"/>
      <c r="X3895" s="114"/>
      <c r="Y3895" s="114"/>
      <c r="Z3895" s="126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8"/>
      <c r="T3896" s="123"/>
      <c r="U3896" s="122"/>
      <c r="V3896" s="122"/>
      <c r="W3896" s="121"/>
      <c r="X3896" s="114"/>
      <c r="Y3896" s="114"/>
      <c r="Z3896" s="126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8"/>
      <c r="T3897" s="123"/>
      <c r="U3897" s="122"/>
      <c r="V3897" s="122"/>
      <c r="W3897" s="121"/>
      <c r="X3897" s="114"/>
      <c r="Y3897" s="114"/>
      <c r="Z3897" s="126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8"/>
      <c r="T3898" s="123"/>
      <c r="U3898" s="122"/>
      <c r="V3898" s="122"/>
      <c r="W3898" s="121"/>
      <c r="X3898" s="114"/>
      <c r="Y3898" s="114"/>
      <c r="Z3898" s="126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8"/>
      <c r="T3899" s="123"/>
      <c r="U3899" s="122"/>
      <c r="V3899" s="122"/>
      <c r="W3899" s="121"/>
      <c r="X3899" s="114"/>
      <c r="Y3899" s="114"/>
      <c r="Z3899" s="126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8"/>
      <c r="T3900" s="123"/>
      <c r="U3900" s="122"/>
      <c r="V3900" s="122"/>
      <c r="W3900" s="121"/>
      <c r="X3900" s="114"/>
      <c r="Y3900" s="114"/>
      <c r="Z3900" s="126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8"/>
      <c r="T3901" s="123"/>
      <c r="U3901" s="122"/>
      <c r="V3901" s="122"/>
      <c r="W3901" s="121"/>
      <c r="X3901" s="114"/>
      <c r="Y3901" s="114"/>
      <c r="Z3901" s="126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8"/>
      <c r="T3902" s="123"/>
      <c r="U3902" s="122"/>
      <c r="V3902" s="122"/>
      <c r="W3902" s="121"/>
      <c r="X3902" s="114"/>
      <c r="Y3902" s="114"/>
      <c r="Z3902" s="126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8"/>
      <c r="T3903" s="123"/>
      <c r="U3903" s="122"/>
      <c r="V3903" s="122"/>
      <c r="W3903" s="121"/>
      <c r="X3903" s="114"/>
      <c r="Y3903" s="114"/>
      <c r="Z3903" s="126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8"/>
      <c r="T3904" s="123"/>
      <c r="U3904" s="122"/>
      <c r="V3904" s="122"/>
      <c r="W3904" s="121"/>
      <c r="X3904" s="114"/>
      <c r="Y3904" s="114"/>
      <c r="Z3904" s="126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8"/>
      <c r="T3905" s="123"/>
      <c r="U3905" s="122"/>
      <c r="V3905" s="122"/>
      <c r="W3905" s="121"/>
      <c r="X3905" s="114"/>
      <c r="Y3905" s="114"/>
      <c r="Z3905" s="126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8"/>
      <c r="T3906" s="123"/>
      <c r="U3906" s="122"/>
      <c r="V3906" s="122"/>
      <c r="W3906" s="121"/>
      <c r="X3906" s="114"/>
      <c r="Y3906" s="114"/>
      <c r="Z3906" s="126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8"/>
      <c r="T3907" s="123"/>
      <c r="U3907" s="122"/>
      <c r="V3907" s="122"/>
      <c r="W3907" s="121"/>
      <c r="X3907" s="114"/>
      <c r="Y3907" s="114"/>
      <c r="Z3907" s="126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8"/>
      <c r="T3908" s="123"/>
      <c r="U3908" s="122"/>
      <c r="V3908" s="122"/>
      <c r="W3908" s="121"/>
      <c r="X3908" s="114"/>
      <c r="Y3908" s="114"/>
      <c r="Z3908" s="126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8"/>
      <c r="T3909" s="123"/>
      <c r="U3909" s="122"/>
      <c r="V3909" s="122"/>
      <c r="W3909" s="121"/>
      <c r="X3909" s="114"/>
      <c r="Y3909" s="114"/>
      <c r="Z3909" s="126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8"/>
      <c r="T3910" s="123"/>
      <c r="U3910" s="122"/>
      <c r="V3910" s="122"/>
      <c r="W3910" s="121"/>
      <c r="X3910" s="114"/>
      <c r="Y3910" s="114"/>
      <c r="Z3910" s="126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8"/>
      <c r="T3911" s="123"/>
      <c r="U3911" s="122"/>
      <c r="V3911" s="122"/>
      <c r="W3911" s="121"/>
      <c r="X3911" s="114"/>
      <c r="Y3911" s="114"/>
      <c r="Z3911" s="126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8"/>
      <c r="T3912" s="123"/>
      <c r="U3912" s="122"/>
      <c r="V3912" s="122"/>
      <c r="W3912" s="121"/>
      <c r="X3912" s="114"/>
      <c r="Y3912" s="114"/>
      <c r="Z3912" s="126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8"/>
      <c r="T3913" s="123"/>
      <c r="U3913" s="122"/>
      <c r="V3913" s="122"/>
      <c r="W3913" s="121"/>
      <c r="X3913" s="114"/>
      <c r="Y3913" s="114"/>
      <c r="Z3913" s="126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8"/>
      <c r="T3914" s="123"/>
      <c r="U3914" s="122"/>
      <c r="V3914" s="122"/>
      <c r="W3914" s="121"/>
      <c r="X3914" s="114"/>
      <c r="Y3914" s="114"/>
      <c r="Z3914" s="126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8"/>
      <c r="T3915" s="123"/>
      <c r="U3915" s="122"/>
      <c r="V3915" s="122"/>
      <c r="W3915" s="121"/>
      <c r="X3915" s="114"/>
      <c r="Y3915" s="114"/>
      <c r="Z3915" s="126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8"/>
      <c r="T3916" s="123"/>
      <c r="U3916" s="122"/>
      <c r="V3916" s="122"/>
      <c r="W3916" s="121"/>
      <c r="X3916" s="114"/>
      <c r="Y3916" s="114"/>
      <c r="Z3916" s="126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8"/>
      <c r="T3917" s="123"/>
      <c r="U3917" s="122"/>
      <c r="V3917" s="122"/>
      <c r="W3917" s="121"/>
      <c r="X3917" s="114"/>
      <c r="Y3917" s="114"/>
      <c r="Z3917" s="126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8"/>
      <c r="T3918" s="123"/>
      <c r="U3918" s="122"/>
      <c r="V3918" s="122"/>
      <c r="W3918" s="121"/>
      <c r="X3918" s="114"/>
      <c r="Y3918" s="114"/>
      <c r="Z3918" s="126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8"/>
      <c r="T3919" s="123"/>
      <c r="U3919" s="122"/>
      <c r="V3919" s="122"/>
      <c r="W3919" s="121"/>
      <c r="X3919" s="114"/>
      <c r="Y3919" s="114"/>
      <c r="Z3919" s="126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8"/>
      <c r="T3920" s="123"/>
      <c r="U3920" s="122"/>
      <c r="V3920" s="122"/>
      <c r="W3920" s="121"/>
      <c r="X3920" s="114"/>
      <c r="Y3920" s="114"/>
      <c r="Z3920" s="126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8"/>
      <c r="T3921" s="123"/>
      <c r="U3921" s="122"/>
      <c r="V3921" s="122"/>
      <c r="W3921" s="121"/>
      <c r="X3921" s="114"/>
      <c r="Y3921" s="114"/>
      <c r="Z3921" s="126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8"/>
      <c r="T3922" s="123"/>
      <c r="U3922" s="122"/>
      <c r="V3922" s="122"/>
      <c r="W3922" s="121"/>
      <c r="X3922" s="114"/>
      <c r="Y3922" s="114"/>
      <c r="Z3922" s="126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8"/>
      <c r="T3923" s="123"/>
      <c r="U3923" s="122"/>
      <c r="V3923" s="122"/>
      <c r="W3923" s="121"/>
      <c r="X3923" s="114"/>
      <c r="Y3923" s="114"/>
      <c r="Z3923" s="126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8"/>
      <c r="T3924" s="123"/>
      <c r="U3924" s="122"/>
      <c r="V3924" s="122"/>
      <c r="W3924" s="121"/>
      <c r="X3924" s="114"/>
      <c r="Y3924" s="114"/>
      <c r="Z3924" s="126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8"/>
      <c r="T3925" s="123"/>
      <c r="U3925" s="122"/>
      <c r="V3925" s="122"/>
      <c r="W3925" s="121"/>
      <c r="X3925" s="114"/>
      <c r="Y3925" s="114"/>
      <c r="Z3925" s="126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8"/>
      <c r="T3926" s="123"/>
      <c r="U3926" s="122"/>
      <c r="V3926" s="122"/>
      <c r="W3926" s="121"/>
      <c r="X3926" s="114"/>
      <c r="Y3926" s="114"/>
      <c r="Z3926" s="126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8"/>
      <c r="T3927" s="123"/>
      <c r="U3927" s="122"/>
      <c r="V3927" s="122"/>
      <c r="W3927" s="121"/>
      <c r="X3927" s="114"/>
      <c r="Y3927" s="114"/>
      <c r="Z3927" s="126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8"/>
      <c r="T3928" s="123"/>
      <c r="U3928" s="122"/>
      <c r="V3928" s="122"/>
      <c r="W3928" s="121"/>
      <c r="X3928" s="114"/>
      <c r="Y3928" s="114"/>
      <c r="Z3928" s="126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8"/>
      <c r="T3929" s="123"/>
      <c r="U3929" s="122"/>
      <c r="V3929" s="122"/>
      <c r="W3929" s="121"/>
      <c r="X3929" s="114"/>
      <c r="Y3929" s="114"/>
      <c r="Z3929" s="126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8"/>
      <c r="T3930" s="123"/>
      <c r="U3930" s="122"/>
      <c r="V3930" s="122"/>
      <c r="W3930" s="121"/>
      <c r="X3930" s="114"/>
      <c r="Y3930" s="114"/>
      <c r="Z3930" s="126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8"/>
      <c r="T3931" s="123"/>
      <c r="U3931" s="122"/>
      <c r="V3931" s="122"/>
      <c r="W3931" s="121"/>
      <c r="X3931" s="114"/>
      <c r="Y3931" s="114"/>
      <c r="Z3931" s="126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8"/>
      <c r="T3932" s="123"/>
      <c r="U3932" s="122"/>
      <c r="V3932" s="122"/>
      <c r="W3932" s="121"/>
      <c r="X3932" s="114"/>
      <c r="Y3932" s="114"/>
      <c r="Z3932" s="126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8"/>
      <c r="T3933" s="123"/>
      <c r="U3933" s="122"/>
      <c r="V3933" s="122"/>
      <c r="W3933" s="121"/>
      <c r="X3933" s="114"/>
      <c r="Y3933" s="114"/>
      <c r="Z3933" s="126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8"/>
      <c r="T3934" s="123"/>
      <c r="U3934" s="122"/>
      <c r="V3934" s="122"/>
      <c r="W3934" s="121"/>
      <c r="X3934" s="114"/>
      <c r="Y3934" s="114"/>
      <c r="Z3934" s="126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8"/>
      <c r="T3935" s="123"/>
      <c r="U3935" s="122"/>
      <c r="V3935" s="122"/>
      <c r="W3935" s="121"/>
      <c r="X3935" s="114"/>
      <c r="Y3935" s="114"/>
      <c r="Z3935" s="126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8"/>
      <c r="T3936" s="123"/>
      <c r="U3936" s="122"/>
      <c r="V3936" s="122"/>
      <c r="W3936" s="121"/>
      <c r="X3936" s="114"/>
      <c r="Y3936" s="114"/>
      <c r="Z3936" s="126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8"/>
      <c r="T3937" s="123"/>
      <c r="U3937" s="122"/>
      <c r="V3937" s="122"/>
      <c r="W3937" s="121"/>
      <c r="X3937" s="114"/>
      <c r="Y3937" s="114"/>
      <c r="Z3937" s="126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8"/>
      <c r="T3938" s="123"/>
      <c r="U3938" s="122"/>
      <c r="V3938" s="122"/>
      <c r="W3938" s="121"/>
      <c r="X3938" s="114"/>
      <c r="Y3938" s="114"/>
      <c r="Z3938" s="126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8"/>
      <c r="T3939" s="123"/>
      <c r="U3939" s="122"/>
      <c r="V3939" s="122"/>
      <c r="W3939" s="121"/>
      <c r="X3939" s="114"/>
      <c r="Y3939" s="114"/>
      <c r="Z3939" s="126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8"/>
      <c r="T3940" s="123"/>
      <c r="U3940" s="122"/>
      <c r="V3940" s="122"/>
      <c r="W3940" s="121"/>
      <c r="X3940" s="114"/>
      <c r="Y3940" s="114"/>
      <c r="Z3940" s="126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8"/>
      <c r="T3941" s="123"/>
      <c r="U3941" s="122"/>
      <c r="V3941" s="122"/>
      <c r="W3941" s="121"/>
      <c r="X3941" s="114"/>
      <c r="Y3941" s="114"/>
      <c r="Z3941" s="126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8"/>
      <c r="T3942" s="123"/>
      <c r="U3942" s="122"/>
      <c r="V3942" s="122"/>
      <c r="W3942" s="121"/>
      <c r="X3942" s="114"/>
      <c r="Y3942" s="114"/>
      <c r="Z3942" s="126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8"/>
      <c r="T3943" s="123"/>
      <c r="U3943" s="122"/>
      <c r="V3943" s="122"/>
      <c r="W3943" s="121"/>
      <c r="X3943" s="114"/>
      <c r="Y3943" s="114"/>
      <c r="Z3943" s="126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8"/>
      <c r="T3944" s="123"/>
      <c r="U3944" s="122"/>
      <c r="V3944" s="122"/>
      <c r="W3944" s="121"/>
      <c r="X3944" s="114"/>
      <c r="Y3944" s="114"/>
      <c r="Z3944" s="126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8"/>
      <c r="T3945" s="123"/>
      <c r="U3945" s="122"/>
      <c r="V3945" s="122"/>
      <c r="W3945" s="121"/>
      <c r="X3945" s="114"/>
      <c r="Y3945" s="114"/>
      <c r="Z3945" s="126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8"/>
      <c r="T3946" s="123"/>
      <c r="U3946" s="122"/>
      <c r="V3946" s="122"/>
      <c r="W3946" s="121"/>
      <c r="X3946" s="114"/>
      <c r="Y3946" s="114"/>
      <c r="Z3946" s="126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8"/>
      <c r="T3947" s="123"/>
      <c r="U3947" s="122"/>
      <c r="V3947" s="122"/>
      <c r="W3947" s="121"/>
      <c r="X3947" s="114"/>
      <c r="Y3947" s="114"/>
      <c r="Z3947" s="126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8"/>
      <c r="T3948" s="123"/>
      <c r="U3948" s="122"/>
      <c r="V3948" s="122"/>
      <c r="W3948" s="121"/>
      <c r="X3948" s="114"/>
      <c r="Y3948" s="114"/>
      <c r="Z3948" s="126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8"/>
      <c r="T3949" s="123"/>
      <c r="U3949" s="122"/>
      <c r="V3949" s="122"/>
      <c r="W3949" s="121"/>
      <c r="X3949" s="114"/>
      <c r="Y3949" s="114"/>
      <c r="Z3949" s="126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8"/>
      <c r="T3950" s="123"/>
      <c r="U3950" s="122"/>
      <c r="V3950" s="122"/>
      <c r="W3950" s="121"/>
      <c r="X3950" s="114"/>
      <c r="Y3950" s="114"/>
      <c r="Z3950" s="126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8"/>
      <c r="T3951" s="123"/>
      <c r="U3951" s="122"/>
      <c r="V3951" s="122"/>
      <c r="W3951" s="121"/>
      <c r="X3951" s="114"/>
      <c r="Y3951" s="114"/>
      <c r="Z3951" s="126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8"/>
      <c r="T3952" s="123"/>
      <c r="U3952" s="122"/>
      <c r="V3952" s="122"/>
      <c r="W3952" s="121"/>
      <c r="X3952" s="114"/>
      <c r="Y3952" s="114"/>
      <c r="Z3952" s="126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8"/>
      <c r="T3953" s="123"/>
      <c r="U3953" s="122"/>
      <c r="V3953" s="122"/>
      <c r="W3953" s="121"/>
      <c r="X3953" s="114"/>
      <c r="Y3953" s="114"/>
      <c r="Z3953" s="126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8"/>
      <c r="T3954" s="123"/>
      <c r="U3954" s="122"/>
      <c r="V3954" s="122"/>
      <c r="W3954" s="121"/>
      <c r="X3954" s="114"/>
      <c r="Y3954" s="114"/>
      <c r="Z3954" s="126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8"/>
      <c r="T3955" s="123"/>
      <c r="U3955" s="122"/>
      <c r="V3955" s="122"/>
      <c r="W3955" s="121"/>
      <c r="X3955" s="114"/>
      <c r="Y3955" s="114"/>
      <c r="Z3955" s="126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8"/>
      <c r="T3956" s="123"/>
      <c r="U3956" s="122"/>
      <c r="V3956" s="122"/>
      <c r="W3956" s="121"/>
      <c r="X3956" s="114"/>
      <c r="Y3956" s="114"/>
      <c r="Z3956" s="126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8"/>
      <c r="T3957" s="123"/>
      <c r="U3957" s="122"/>
      <c r="V3957" s="122"/>
      <c r="W3957" s="121"/>
      <c r="X3957" s="114"/>
      <c r="Y3957" s="114"/>
      <c r="Z3957" s="126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8"/>
      <c r="T3958" s="123"/>
      <c r="U3958" s="122"/>
      <c r="V3958" s="122"/>
      <c r="W3958" s="121"/>
      <c r="X3958" s="114"/>
      <c r="Y3958" s="114"/>
      <c r="Z3958" s="126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8"/>
      <c r="T3959" s="123"/>
      <c r="U3959" s="122"/>
      <c r="V3959" s="122"/>
      <c r="W3959" s="121"/>
      <c r="X3959" s="114"/>
      <c r="Y3959" s="114"/>
      <c r="Z3959" s="126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8"/>
      <c r="T3960" s="123"/>
      <c r="U3960" s="122"/>
      <c r="V3960" s="122"/>
      <c r="W3960" s="121"/>
      <c r="X3960" s="114"/>
      <c r="Y3960" s="114"/>
      <c r="Z3960" s="126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8"/>
      <c r="T3961" s="123"/>
      <c r="U3961" s="122"/>
      <c r="V3961" s="122"/>
      <c r="W3961" s="121"/>
      <c r="X3961" s="114"/>
      <c r="Y3961" s="114"/>
      <c r="Z3961" s="126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8"/>
      <c r="T3962" s="123"/>
      <c r="U3962" s="122"/>
      <c r="V3962" s="122"/>
      <c r="W3962" s="121"/>
      <c r="X3962" s="114"/>
      <c r="Y3962" s="114"/>
      <c r="Z3962" s="126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8"/>
      <c r="T3963" s="123"/>
      <c r="U3963" s="122"/>
      <c r="V3963" s="122"/>
      <c r="W3963" s="121"/>
      <c r="X3963" s="114"/>
      <c r="Y3963" s="114"/>
      <c r="Z3963" s="126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8"/>
      <c r="T3964" s="123"/>
      <c r="U3964" s="122"/>
      <c r="V3964" s="122"/>
      <c r="W3964" s="121"/>
      <c r="X3964" s="114"/>
      <c r="Y3964" s="114"/>
      <c r="Z3964" s="126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8"/>
      <c r="T3965" s="123"/>
      <c r="U3965" s="122"/>
      <c r="V3965" s="122"/>
      <c r="W3965" s="121"/>
      <c r="X3965" s="114"/>
      <c r="Y3965" s="114"/>
      <c r="Z3965" s="126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8"/>
      <c r="T3966" s="123"/>
      <c r="U3966" s="122"/>
      <c r="V3966" s="122"/>
      <c r="W3966" s="121"/>
      <c r="X3966" s="114"/>
      <c r="Y3966" s="114"/>
      <c r="Z3966" s="126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8"/>
      <c r="T3967" s="123"/>
      <c r="U3967" s="122"/>
      <c r="V3967" s="122"/>
      <c r="W3967" s="121"/>
      <c r="X3967" s="114"/>
      <c r="Y3967" s="114"/>
      <c r="Z3967" s="126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8"/>
      <c r="T3968" s="123"/>
      <c r="U3968" s="122"/>
      <c r="V3968" s="122"/>
      <c r="W3968" s="121"/>
      <c r="X3968" s="114"/>
      <c r="Y3968" s="114"/>
      <c r="Z3968" s="126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8"/>
      <c r="T3969" s="123"/>
      <c r="U3969" s="122"/>
      <c r="V3969" s="122"/>
      <c r="W3969" s="121"/>
      <c r="X3969" s="114"/>
      <c r="Y3969" s="114"/>
      <c r="Z3969" s="126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8"/>
      <c r="T3970" s="123"/>
      <c r="U3970" s="122"/>
      <c r="V3970" s="122"/>
      <c r="W3970" s="121"/>
      <c r="X3970" s="114"/>
      <c r="Y3970" s="114"/>
      <c r="Z3970" s="126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8"/>
      <c r="T3971" s="123"/>
      <c r="U3971" s="122"/>
      <c r="V3971" s="122"/>
      <c r="W3971" s="121"/>
      <c r="X3971" s="114"/>
      <c r="Y3971" s="114"/>
      <c r="Z3971" s="126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8"/>
      <c r="T3972" s="123"/>
      <c r="U3972" s="122"/>
      <c r="V3972" s="122"/>
      <c r="W3972" s="121"/>
      <c r="X3972" s="114"/>
      <c r="Y3972" s="114"/>
      <c r="Z3972" s="126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8"/>
      <c r="T3973" s="123"/>
      <c r="U3973" s="122"/>
      <c r="V3973" s="122"/>
      <c r="W3973" s="121"/>
      <c r="X3973" s="114"/>
      <c r="Y3973" s="114"/>
      <c r="Z3973" s="126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8"/>
      <c r="T3974" s="123"/>
      <c r="U3974" s="122"/>
      <c r="V3974" s="122"/>
      <c r="W3974" s="121"/>
      <c r="X3974" s="114"/>
      <c r="Y3974" s="114"/>
      <c r="Z3974" s="126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8"/>
      <c r="T3975" s="123"/>
      <c r="U3975" s="122"/>
      <c r="V3975" s="122"/>
      <c r="W3975" s="121"/>
      <c r="X3975" s="114"/>
      <c r="Y3975" s="114"/>
      <c r="Z3975" s="126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8"/>
      <c r="T3976" s="123"/>
      <c r="U3976" s="122"/>
      <c r="V3976" s="122"/>
      <c r="W3976" s="121"/>
      <c r="X3976" s="114"/>
      <c r="Y3976" s="114"/>
      <c r="Z3976" s="126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8"/>
      <c r="T3977" s="123"/>
      <c r="U3977" s="122"/>
      <c r="V3977" s="122"/>
      <c r="W3977" s="121"/>
      <c r="X3977" s="114"/>
      <c r="Y3977" s="114"/>
      <c r="Z3977" s="126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8"/>
      <c r="T3978" s="123"/>
      <c r="U3978" s="122"/>
      <c r="V3978" s="122"/>
      <c r="W3978" s="121"/>
      <c r="X3978" s="114"/>
      <c r="Y3978" s="114"/>
      <c r="Z3978" s="126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8"/>
      <c r="T3979" s="123"/>
      <c r="U3979" s="122"/>
      <c r="V3979" s="122"/>
      <c r="W3979" s="121"/>
      <c r="X3979" s="114"/>
      <c r="Y3979" s="114"/>
      <c r="Z3979" s="126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8"/>
      <c r="T3980" s="123"/>
      <c r="U3980" s="122"/>
      <c r="V3980" s="122"/>
      <c r="W3980" s="121"/>
      <c r="X3980" s="114"/>
      <c r="Y3980" s="114"/>
      <c r="Z3980" s="126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8"/>
      <c r="T3981" s="123"/>
      <c r="U3981" s="122"/>
      <c r="V3981" s="122"/>
      <c r="W3981" s="121"/>
      <c r="X3981" s="114"/>
      <c r="Y3981" s="114"/>
      <c r="Z3981" s="126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8"/>
      <c r="T3982" s="123"/>
      <c r="U3982" s="122"/>
      <c r="V3982" s="122"/>
      <c r="W3982" s="121"/>
      <c r="X3982" s="114"/>
      <c r="Y3982" s="114"/>
      <c r="Z3982" s="126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8"/>
      <c r="T3983" s="123"/>
      <c r="U3983" s="122"/>
      <c r="V3983" s="122"/>
      <c r="W3983" s="121"/>
      <c r="X3983" s="114"/>
      <c r="Y3983" s="114"/>
      <c r="Z3983" s="126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8"/>
      <c r="T3984" s="123"/>
      <c r="U3984" s="122"/>
      <c r="V3984" s="122"/>
      <c r="W3984" s="121"/>
      <c r="X3984" s="114"/>
      <c r="Y3984" s="114"/>
      <c r="Z3984" s="126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8"/>
      <c r="T3985" s="123"/>
      <c r="U3985" s="122"/>
      <c r="V3985" s="122"/>
      <c r="W3985" s="121"/>
      <c r="X3985" s="114"/>
      <c r="Y3985" s="114"/>
      <c r="Z3985" s="126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8"/>
      <c r="T3986" s="123"/>
      <c r="U3986" s="122"/>
      <c r="V3986" s="122"/>
      <c r="W3986" s="121"/>
      <c r="X3986" s="114"/>
      <c r="Y3986" s="114"/>
      <c r="Z3986" s="126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8"/>
      <c r="T3987" s="123"/>
      <c r="U3987" s="122"/>
      <c r="V3987" s="122"/>
      <c r="W3987" s="121"/>
      <c r="X3987" s="114"/>
      <c r="Y3987" s="114"/>
      <c r="Z3987" s="126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8"/>
      <c r="T3988" s="123"/>
      <c r="U3988" s="122"/>
      <c r="V3988" s="122"/>
      <c r="W3988" s="121"/>
      <c r="X3988" s="114"/>
      <c r="Y3988" s="114"/>
      <c r="Z3988" s="126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8"/>
      <c r="T3989" s="123"/>
      <c r="U3989" s="122"/>
      <c r="V3989" s="122"/>
      <c r="W3989" s="121"/>
      <c r="X3989" s="114"/>
      <c r="Y3989" s="114"/>
      <c r="Z3989" s="126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8"/>
      <c r="T3990" s="123"/>
      <c r="U3990" s="122"/>
      <c r="V3990" s="122"/>
      <c r="W3990" s="121"/>
      <c r="X3990" s="114"/>
      <c r="Y3990" s="114"/>
      <c r="Z3990" s="126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8"/>
      <c r="T3991" s="123"/>
      <c r="U3991" s="122"/>
      <c r="V3991" s="122"/>
      <c r="W3991" s="121"/>
      <c r="X3991" s="114"/>
      <c r="Y3991" s="114"/>
      <c r="Z3991" s="126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8"/>
      <c r="T3992" s="123"/>
      <c r="U3992" s="122"/>
      <c r="V3992" s="122"/>
      <c r="W3992" s="121"/>
      <c r="X3992" s="114"/>
      <c r="Y3992" s="114"/>
      <c r="Z3992" s="126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8"/>
      <c r="T3993" s="123"/>
      <c r="U3993" s="122"/>
      <c r="V3993" s="122"/>
      <c r="W3993" s="121"/>
      <c r="X3993" s="114"/>
      <c r="Y3993" s="114"/>
      <c r="Z3993" s="126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8"/>
      <c r="T3994" s="123"/>
      <c r="U3994" s="122"/>
      <c r="V3994" s="122"/>
      <c r="W3994" s="121"/>
      <c r="X3994" s="114"/>
      <c r="Y3994" s="114"/>
      <c r="Z3994" s="126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8"/>
      <c r="T3995" s="123"/>
      <c r="U3995" s="122"/>
      <c r="V3995" s="122"/>
      <c r="W3995" s="121"/>
      <c r="X3995" s="114"/>
      <c r="Y3995" s="114"/>
      <c r="Z3995" s="126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8"/>
      <c r="T3996" s="123"/>
      <c r="U3996" s="122"/>
      <c r="V3996" s="122"/>
      <c r="W3996" s="121"/>
      <c r="X3996" s="114"/>
      <c r="Y3996" s="114"/>
      <c r="Z3996" s="126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8"/>
      <c r="T3997" s="123"/>
      <c r="U3997" s="122"/>
      <c r="V3997" s="122"/>
      <c r="W3997" s="121"/>
      <c r="X3997" s="114"/>
      <c r="Y3997" s="114"/>
      <c r="Z3997" s="126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8"/>
      <c r="T3998" s="123"/>
      <c r="U3998" s="122"/>
      <c r="V3998" s="122"/>
      <c r="W3998" s="121"/>
      <c r="X3998" s="114"/>
      <c r="Y3998" s="114"/>
      <c r="Z3998" s="126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8"/>
      <c r="T3999" s="123"/>
      <c r="U3999" s="122"/>
      <c r="V3999" s="122"/>
      <c r="W3999" s="121"/>
      <c r="X3999" s="114"/>
      <c r="Y3999" s="114"/>
      <c r="Z3999" s="126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8"/>
      <c r="T4000" s="123"/>
      <c r="U4000" s="122"/>
      <c r="V4000" s="122"/>
      <c r="W4000" s="121"/>
      <c r="X4000" s="114"/>
      <c r="Y4000" s="114"/>
      <c r="Z4000" s="126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8"/>
      <c r="T4001" s="123"/>
      <c r="U4001" s="122"/>
      <c r="V4001" s="122"/>
      <c r="W4001" s="121"/>
      <c r="X4001" s="114"/>
      <c r="Y4001" s="114"/>
      <c r="Z4001" s="126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8"/>
      <c r="T4002" s="123"/>
      <c r="U4002" s="122"/>
      <c r="V4002" s="122"/>
      <c r="W4002" s="121"/>
      <c r="X4002" s="114"/>
      <c r="Y4002" s="114"/>
      <c r="Z4002" s="126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8"/>
      <c r="T4003" s="123"/>
      <c r="U4003" s="122"/>
      <c r="V4003" s="122"/>
      <c r="W4003" s="121"/>
      <c r="X4003" s="114"/>
      <c r="Y4003" s="114"/>
      <c r="Z4003" s="126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8"/>
      <c r="T4004" s="123"/>
      <c r="U4004" s="122"/>
      <c r="V4004" s="122"/>
      <c r="W4004" s="121"/>
      <c r="X4004" s="114"/>
      <c r="Y4004" s="114"/>
      <c r="Z4004" s="126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8"/>
      <c r="T4005" s="123"/>
      <c r="U4005" s="122"/>
      <c r="V4005" s="122"/>
      <c r="W4005" s="121"/>
      <c r="X4005" s="114"/>
      <c r="Y4005" s="114"/>
      <c r="Z4005" s="126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8"/>
      <c r="T4006" s="123"/>
      <c r="U4006" s="122"/>
      <c r="V4006" s="122"/>
      <c r="W4006" s="121"/>
      <c r="X4006" s="114"/>
      <c r="Y4006" s="114"/>
      <c r="Z4006" s="126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8"/>
      <c r="T4007" s="123"/>
      <c r="U4007" s="122"/>
      <c r="V4007" s="122"/>
      <c r="W4007" s="121"/>
      <c r="X4007" s="114"/>
      <c r="Y4007" s="114"/>
      <c r="Z4007" s="126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8"/>
      <c r="T4008" s="123"/>
      <c r="U4008" s="122"/>
      <c r="V4008" s="122"/>
      <c r="W4008" s="121"/>
      <c r="X4008" s="114"/>
      <c r="Y4008" s="114"/>
      <c r="Z4008" s="126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8"/>
      <c r="T4009" s="123"/>
      <c r="U4009" s="122"/>
      <c r="V4009" s="122"/>
      <c r="W4009" s="121"/>
      <c r="X4009" s="114"/>
      <c r="Y4009" s="114"/>
      <c r="Z4009" s="126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8"/>
      <c r="T4010" s="123"/>
      <c r="U4010" s="122"/>
      <c r="V4010" s="122"/>
      <c r="W4010" s="121"/>
      <c r="X4010" s="114"/>
      <c r="Y4010" s="114"/>
      <c r="Z4010" s="126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8"/>
      <c r="T4011" s="123"/>
      <c r="U4011" s="122"/>
      <c r="V4011" s="122"/>
      <c r="W4011" s="121"/>
      <c r="X4011" s="114"/>
      <c r="Y4011" s="114"/>
      <c r="Z4011" s="126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8"/>
      <c r="T4012" s="123"/>
      <c r="U4012" s="122"/>
      <c r="V4012" s="122"/>
      <c r="W4012" s="121"/>
      <c r="X4012" s="114"/>
      <c r="Y4012" s="114"/>
      <c r="Z4012" s="126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8"/>
      <c r="T4013" s="123"/>
      <c r="U4013" s="122"/>
      <c r="V4013" s="122"/>
      <c r="W4013" s="121"/>
      <c r="X4013" s="114"/>
      <c r="Y4013" s="114"/>
      <c r="Z4013" s="126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8"/>
      <c r="T4014" s="123"/>
      <c r="U4014" s="122"/>
      <c r="V4014" s="122"/>
      <c r="W4014" s="121"/>
      <c r="X4014" s="114"/>
      <c r="Y4014" s="114"/>
      <c r="Z4014" s="126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8"/>
      <c r="T4015" s="123"/>
      <c r="U4015" s="122"/>
      <c r="V4015" s="122"/>
      <c r="W4015" s="121"/>
      <c r="X4015" s="114"/>
      <c r="Y4015" s="114"/>
      <c r="Z4015" s="126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8"/>
      <c r="T4016" s="123"/>
      <c r="U4016" s="122"/>
      <c r="V4016" s="122"/>
      <c r="W4016" s="121"/>
      <c r="X4016" s="114"/>
      <c r="Y4016" s="114"/>
      <c r="Z4016" s="126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8"/>
      <c r="T4017" s="123"/>
      <c r="U4017" s="122"/>
      <c r="V4017" s="122"/>
      <c r="W4017" s="121"/>
      <c r="X4017" s="114"/>
      <c r="Y4017" s="114"/>
      <c r="Z4017" s="126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8"/>
      <c r="T4018" s="123"/>
      <c r="U4018" s="122"/>
      <c r="V4018" s="122"/>
      <c r="W4018" s="121"/>
      <c r="X4018" s="114"/>
      <c r="Y4018" s="114"/>
      <c r="Z4018" s="126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8"/>
      <c r="T4019" s="123"/>
      <c r="U4019" s="122"/>
      <c r="V4019" s="122"/>
      <c r="W4019" s="121"/>
      <c r="X4019" s="114"/>
      <c r="Y4019" s="114"/>
      <c r="Z4019" s="126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8"/>
      <c r="T4020" s="123"/>
      <c r="U4020" s="122"/>
      <c r="V4020" s="122"/>
      <c r="W4020" s="121"/>
      <c r="X4020" s="114"/>
      <c r="Y4020" s="114"/>
      <c r="Z4020" s="126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8"/>
      <c r="T4021" s="123"/>
      <c r="U4021" s="122"/>
      <c r="V4021" s="122"/>
      <c r="W4021" s="121"/>
      <c r="X4021" s="114"/>
      <c r="Y4021" s="114"/>
      <c r="Z4021" s="126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8"/>
      <c r="T4022" s="123"/>
      <c r="U4022" s="122"/>
      <c r="V4022" s="122"/>
      <c r="W4022" s="121"/>
      <c r="X4022" s="114"/>
      <c r="Y4022" s="114"/>
      <c r="Z4022" s="126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8"/>
      <c r="T4023" s="123"/>
      <c r="U4023" s="122"/>
      <c r="V4023" s="122"/>
      <c r="W4023" s="121"/>
      <c r="X4023" s="114"/>
      <c r="Y4023" s="114"/>
      <c r="Z4023" s="126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8"/>
      <c r="T4024" s="123"/>
      <c r="U4024" s="122"/>
      <c r="V4024" s="122"/>
      <c r="W4024" s="121"/>
      <c r="X4024" s="114"/>
      <c r="Y4024" s="114"/>
      <c r="Z4024" s="126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8"/>
      <c r="T4025" s="123"/>
      <c r="U4025" s="122"/>
      <c r="V4025" s="122"/>
      <c r="W4025" s="121"/>
      <c r="X4025" s="114"/>
      <c r="Y4025" s="114"/>
      <c r="Z4025" s="126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8"/>
      <c r="T4026" s="123"/>
      <c r="U4026" s="122"/>
      <c r="V4026" s="122"/>
      <c r="W4026" s="121"/>
      <c r="X4026" s="114"/>
      <c r="Y4026" s="114"/>
      <c r="Z4026" s="126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8"/>
      <c r="T4027" s="123"/>
      <c r="U4027" s="122"/>
      <c r="V4027" s="122"/>
      <c r="W4027" s="121"/>
      <c r="X4027" s="114"/>
      <c r="Y4027" s="114"/>
      <c r="Z4027" s="126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8"/>
      <c r="T4028" s="123"/>
      <c r="U4028" s="122"/>
      <c r="V4028" s="122"/>
      <c r="W4028" s="121"/>
      <c r="X4028" s="114"/>
      <c r="Y4028" s="114"/>
      <c r="Z4028" s="126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8"/>
      <c r="T4029" s="123"/>
      <c r="U4029" s="122"/>
      <c r="V4029" s="122"/>
      <c r="W4029" s="121"/>
      <c r="X4029" s="114"/>
      <c r="Y4029" s="114"/>
      <c r="Z4029" s="126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8"/>
      <c r="T4030" s="123"/>
      <c r="U4030" s="122"/>
      <c r="V4030" s="122"/>
      <c r="W4030" s="121"/>
      <c r="X4030" s="114"/>
      <c r="Y4030" s="114"/>
      <c r="Z4030" s="126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8"/>
      <c r="T4031" s="123"/>
      <c r="U4031" s="122"/>
      <c r="V4031" s="122"/>
      <c r="W4031" s="121"/>
      <c r="X4031" s="114"/>
      <c r="Y4031" s="114"/>
      <c r="Z4031" s="126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8"/>
      <c r="T4032" s="123"/>
      <c r="U4032" s="122"/>
      <c r="V4032" s="122"/>
      <c r="W4032" s="121"/>
      <c r="X4032" s="114"/>
      <c r="Y4032" s="114"/>
      <c r="Z4032" s="126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8"/>
      <c r="T4033" s="123"/>
      <c r="U4033" s="122"/>
      <c r="V4033" s="122"/>
      <c r="W4033" s="121"/>
      <c r="X4033" s="114"/>
      <c r="Y4033" s="114"/>
      <c r="Z4033" s="126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8"/>
      <c r="T4034" s="123"/>
      <c r="U4034" s="122"/>
      <c r="V4034" s="122"/>
      <c r="W4034" s="121"/>
      <c r="X4034" s="114"/>
      <c r="Y4034" s="114"/>
      <c r="Z4034" s="126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8"/>
      <c r="T4035" s="123"/>
      <c r="U4035" s="122"/>
      <c r="V4035" s="122"/>
      <c r="W4035" s="121"/>
      <c r="X4035" s="114"/>
      <c r="Y4035" s="114"/>
      <c r="Z4035" s="126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8"/>
      <c r="T4036" s="123"/>
      <c r="U4036" s="122"/>
      <c r="V4036" s="122"/>
      <c r="W4036" s="121"/>
      <c r="X4036" s="114"/>
      <c r="Y4036" s="114"/>
      <c r="Z4036" s="126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8"/>
      <c r="T4037" s="123"/>
      <c r="U4037" s="122"/>
      <c r="V4037" s="122"/>
      <c r="W4037" s="121"/>
      <c r="X4037" s="114"/>
      <c r="Y4037" s="114"/>
      <c r="Z4037" s="126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8"/>
      <c r="T4038" s="123"/>
      <c r="U4038" s="122"/>
      <c r="V4038" s="122"/>
      <c r="W4038" s="121"/>
      <c r="X4038" s="114"/>
      <c r="Y4038" s="114"/>
      <c r="Z4038" s="126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8"/>
      <c r="T4039" s="123"/>
      <c r="U4039" s="122"/>
      <c r="V4039" s="122"/>
      <c r="W4039" s="121"/>
      <c r="X4039" s="114"/>
      <c r="Y4039" s="114"/>
      <c r="Z4039" s="126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8"/>
      <c r="T4040" s="123"/>
      <c r="U4040" s="122"/>
      <c r="V4040" s="122"/>
      <c r="W4040" s="121"/>
      <c r="X4040" s="114"/>
      <c r="Y4040" s="114"/>
      <c r="Z4040" s="126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8"/>
      <c r="T4041" s="123"/>
      <c r="U4041" s="122"/>
      <c r="V4041" s="122"/>
      <c r="W4041" s="121"/>
      <c r="X4041" s="114"/>
      <c r="Y4041" s="114"/>
      <c r="Z4041" s="126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8"/>
      <c r="T4042" s="123"/>
      <c r="U4042" s="122"/>
      <c r="V4042" s="122"/>
      <c r="W4042" s="121"/>
      <c r="X4042" s="114"/>
      <c r="Y4042" s="114"/>
      <c r="Z4042" s="126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8"/>
      <c r="T4043" s="123"/>
      <c r="U4043" s="122"/>
      <c r="V4043" s="122"/>
      <c r="W4043" s="121"/>
      <c r="X4043" s="114"/>
      <c r="Y4043" s="114"/>
      <c r="Z4043" s="126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8"/>
      <c r="T4044" s="123"/>
      <c r="U4044" s="122"/>
      <c r="V4044" s="122"/>
      <c r="W4044" s="121"/>
      <c r="X4044" s="114"/>
      <c r="Y4044" s="114"/>
      <c r="Z4044" s="126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8"/>
      <c r="T4045" s="123"/>
      <c r="U4045" s="122"/>
      <c r="V4045" s="122"/>
      <c r="W4045" s="121"/>
      <c r="X4045" s="114"/>
      <c r="Y4045" s="114"/>
      <c r="Z4045" s="126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8"/>
      <c r="T4046" s="123"/>
      <c r="U4046" s="122"/>
      <c r="V4046" s="122"/>
      <c r="W4046" s="121"/>
      <c r="X4046" s="114"/>
      <c r="Y4046" s="114"/>
      <c r="Z4046" s="126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8"/>
      <c r="T4047" s="123"/>
      <c r="U4047" s="122"/>
      <c r="V4047" s="122"/>
      <c r="W4047" s="121"/>
      <c r="X4047" s="114"/>
      <c r="Y4047" s="114"/>
      <c r="Z4047" s="126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8"/>
      <c r="T4048" s="123"/>
      <c r="U4048" s="122"/>
      <c r="V4048" s="122"/>
      <c r="W4048" s="121"/>
      <c r="X4048" s="114"/>
      <c r="Y4048" s="114"/>
      <c r="Z4048" s="126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8"/>
      <c r="T4049" s="123"/>
      <c r="U4049" s="122"/>
      <c r="V4049" s="122"/>
      <c r="W4049" s="121"/>
      <c r="X4049" s="114"/>
      <c r="Y4049" s="114"/>
      <c r="Z4049" s="126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8"/>
      <c r="T4050" s="123"/>
      <c r="U4050" s="122"/>
      <c r="V4050" s="122"/>
      <c r="W4050" s="121"/>
      <c r="X4050" s="114"/>
      <c r="Y4050" s="114"/>
      <c r="Z4050" s="126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8"/>
      <c r="T4051" s="123"/>
      <c r="U4051" s="122"/>
      <c r="V4051" s="122"/>
      <c r="W4051" s="121"/>
      <c r="X4051" s="114"/>
      <c r="Y4051" s="114"/>
      <c r="Z4051" s="126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8"/>
      <c r="T4052" s="123"/>
      <c r="U4052" s="122"/>
      <c r="V4052" s="122"/>
      <c r="W4052" s="121"/>
      <c r="X4052" s="114"/>
      <c r="Y4052" s="114"/>
      <c r="Z4052" s="126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8"/>
      <c r="T4053" s="123"/>
      <c r="U4053" s="122"/>
      <c r="V4053" s="122"/>
      <c r="W4053" s="121"/>
      <c r="X4053" s="114"/>
      <c r="Y4053" s="114"/>
      <c r="Z4053" s="126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8"/>
      <c r="T4054" s="123"/>
      <c r="U4054" s="122"/>
      <c r="V4054" s="122"/>
      <c r="W4054" s="121"/>
      <c r="X4054" s="114"/>
      <c r="Y4054" s="114"/>
      <c r="Z4054" s="126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8"/>
      <c r="T4055" s="123"/>
      <c r="U4055" s="122"/>
      <c r="V4055" s="122"/>
      <c r="W4055" s="121"/>
      <c r="X4055" s="114"/>
      <c r="Y4055" s="114"/>
      <c r="Z4055" s="126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8"/>
      <c r="T4056" s="123"/>
      <c r="U4056" s="122"/>
      <c r="V4056" s="122"/>
      <c r="W4056" s="121"/>
      <c r="X4056" s="114"/>
      <c r="Y4056" s="114"/>
      <c r="Z4056" s="126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8"/>
      <c r="T4057" s="123"/>
      <c r="U4057" s="122"/>
      <c r="V4057" s="122"/>
      <c r="W4057" s="121"/>
      <c r="X4057" s="114"/>
      <c r="Y4057" s="114"/>
      <c r="Z4057" s="126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8"/>
      <c r="T4058" s="123"/>
      <c r="U4058" s="122"/>
      <c r="V4058" s="122"/>
      <c r="W4058" s="121"/>
      <c r="X4058" s="114"/>
      <c r="Y4058" s="114"/>
      <c r="Z4058" s="126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8"/>
      <c r="T4059" s="123"/>
      <c r="U4059" s="122"/>
      <c r="V4059" s="122"/>
      <c r="W4059" s="121"/>
      <c r="X4059" s="114"/>
      <c r="Y4059" s="114"/>
      <c r="Z4059" s="126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8"/>
      <c r="T4060" s="123"/>
      <c r="U4060" s="122"/>
      <c r="V4060" s="122"/>
      <c r="W4060" s="121"/>
      <c r="X4060" s="114"/>
      <c r="Y4060" s="114"/>
      <c r="Z4060" s="126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8"/>
      <c r="T4061" s="123"/>
      <c r="U4061" s="122"/>
      <c r="V4061" s="122"/>
      <c r="W4061" s="121"/>
      <c r="X4061" s="114"/>
      <c r="Y4061" s="114"/>
      <c r="Z4061" s="126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8"/>
      <c r="T4062" s="123"/>
      <c r="U4062" s="122"/>
      <c r="V4062" s="122"/>
      <c r="W4062" s="121"/>
      <c r="X4062" s="114"/>
      <c r="Y4062" s="114"/>
      <c r="Z4062" s="126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8"/>
      <c r="T4063" s="123"/>
      <c r="U4063" s="122"/>
      <c r="V4063" s="122"/>
      <c r="W4063" s="121"/>
      <c r="X4063" s="114"/>
      <c r="Y4063" s="114"/>
      <c r="Z4063" s="126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8"/>
      <c r="T4064" s="123"/>
      <c r="U4064" s="122"/>
      <c r="V4064" s="122"/>
      <c r="W4064" s="121"/>
      <c r="X4064" s="114"/>
      <c r="Y4064" s="114"/>
      <c r="Z4064" s="126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8"/>
      <c r="T4065" s="123"/>
      <c r="U4065" s="122"/>
      <c r="V4065" s="122"/>
      <c r="W4065" s="121"/>
      <c r="X4065" s="114"/>
      <c r="Y4065" s="114"/>
      <c r="Z4065" s="126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8"/>
      <c r="T4066" s="123"/>
      <c r="U4066" s="122"/>
      <c r="V4066" s="122"/>
      <c r="W4066" s="121"/>
      <c r="X4066" s="114"/>
      <c r="Y4066" s="114"/>
      <c r="Z4066" s="126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8"/>
      <c r="T4067" s="123"/>
      <c r="U4067" s="122"/>
      <c r="V4067" s="122"/>
      <c r="W4067" s="121"/>
      <c r="X4067" s="114"/>
      <c r="Y4067" s="114"/>
      <c r="Z4067" s="126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8"/>
      <c r="T4068" s="123"/>
      <c r="U4068" s="122"/>
      <c r="V4068" s="122"/>
      <c r="W4068" s="121"/>
      <c r="X4068" s="114"/>
      <c r="Y4068" s="114"/>
      <c r="Z4068" s="126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8"/>
      <c r="T4069" s="123"/>
      <c r="U4069" s="122"/>
      <c r="V4069" s="122"/>
      <c r="W4069" s="121"/>
      <c r="X4069" s="114"/>
      <c r="Y4069" s="114"/>
      <c r="Z4069" s="126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8"/>
      <c r="T4070" s="123"/>
      <c r="U4070" s="122"/>
      <c r="V4070" s="122"/>
      <c r="W4070" s="121"/>
      <c r="X4070" s="114"/>
      <c r="Y4070" s="114"/>
      <c r="Z4070" s="126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8"/>
      <c r="T4071" s="123"/>
      <c r="U4071" s="122"/>
      <c r="V4071" s="122"/>
      <c r="W4071" s="121"/>
      <c r="X4071" s="114"/>
      <c r="Y4071" s="114"/>
      <c r="Z4071" s="126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8"/>
      <c r="T4072" s="123"/>
      <c r="U4072" s="122"/>
      <c r="V4072" s="122"/>
      <c r="W4072" s="121"/>
      <c r="X4072" s="114"/>
      <c r="Y4072" s="114"/>
      <c r="Z4072" s="126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8"/>
      <c r="T4073" s="123"/>
      <c r="U4073" s="122"/>
      <c r="V4073" s="122"/>
      <c r="W4073" s="121"/>
      <c r="X4073" s="114"/>
      <c r="Y4073" s="114"/>
      <c r="Z4073" s="126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8"/>
      <c r="T4074" s="123"/>
      <c r="U4074" s="122"/>
      <c r="V4074" s="122"/>
      <c r="W4074" s="121"/>
      <c r="X4074" s="114"/>
      <c r="Y4074" s="114"/>
      <c r="Z4074" s="126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8"/>
      <c r="T4075" s="123"/>
      <c r="U4075" s="122"/>
      <c r="V4075" s="122"/>
      <c r="W4075" s="121"/>
      <c r="X4075" s="114"/>
      <c r="Y4075" s="114"/>
      <c r="Z4075" s="126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8"/>
      <c r="T4076" s="123"/>
      <c r="U4076" s="122"/>
      <c r="V4076" s="122"/>
      <c r="W4076" s="121"/>
      <c r="X4076" s="114"/>
      <c r="Y4076" s="114"/>
      <c r="Z4076" s="126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8"/>
      <c r="T4077" s="123"/>
      <c r="U4077" s="122"/>
      <c r="V4077" s="122"/>
      <c r="W4077" s="121"/>
      <c r="X4077" s="114"/>
      <c r="Y4077" s="114"/>
      <c r="Z4077" s="126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8"/>
      <c r="T4078" s="123"/>
      <c r="U4078" s="122"/>
      <c r="V4078" s="122"/>
      <c r="W4078" s="121"/>
      <c r="X4078" s="114"/>
      <c r="Y4078" s="114"/>
      <c r="Z4078" s="126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8"/>
      <c r="T4079" s="123"/>
      <c r="U4079" s="122"/>
      <c r="V4079" s="122"/>
      <c r="W4079" s="121"/>
      <c r="X4079" s="114"/>
      <c r="Y4079" s="114"/>
      <c r="Z4079" s="126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8"/>
      <c r="T4080" s="123"/>
      <c r="U4080" s="122"/>
      <c r="V4080" s="122"/>
      <c r="W4080" s="121"/>
      <c r="X4080" s="114"/>
      <c r="Y4080" s="114"/>
      <c r="Z4080" s="126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8"/>
      <c r="T4081" s="123"/>
      <c r="U4081" s="122"/>
      <c r="V4081" s="122"/>
      <c r="W4081" s="121"/>
      <c r="X4081" s="114"/>
      <c r="Y4081" s="114"/>
      <c r="Z4081" s="126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8"/>
      <c r="T4082" s="123"/>
      <c r="U4082" s="122"/>
      <c r="V4082" s="122"/>
      <c r="W4082" s="121"/>
      <c r="X4082" s="114"/>
      <c r="Y4082" s="114"/>
      <c r="Z4082" s="126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8"/>
      <c r="T4083" s="123"/>
      <c r="U4083" s="122"/>
      <c r="V4083" s="122"/>
      <c r="W4083" s="121"/>
      <c r="X4083" s="114"/>
      <c r="Y4083" s="114"/>
      <c r="Z4083" s="126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8"/>
      <c r="T4084" s="123"/>
      <c r="U4084" s="122"/>
      <c r="V4084" s="122"/>
      <c r="W4084" s="121"/>
      <c r="X4084" s="114"/>
      <c r="Y4084" s="114"/>
      <c r="Z4084" s="126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8"/>
      <c r="T4085" s="123"/>
      <c r="U4085" s="122"/>
      <c r="V4085" s="122"/>
      <c r="W4085" s="121"/>
      <c r="X4085" s="114"/>
      <c r="Y4085" s="114"/>
      <c r="Z4085" s="126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8"/>
      <c r="T4086" s="123"/>
      <c r="U4086" s="122"/>
      <c r="V4086" s="122"/>
      <c r="W4086" s="121"/>
      <c r="X4086" s="114"/>
      <c r="Y4086" s="114"/>
      <c r="Z4086" s="126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8"/>
      <c r="T4087" s="123"/>
      <c r="U4087" s="122"/>
      <c r="V4087" s="122"/>
      <c r="W4087" s="121"/>
      <c r="X4087" s="114"/>
      <c r="Y4087" s="114"/>
      <c r="Z4087" s="126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8"/>
      <c r="T4088" s="123"/>
      <c r="U4088" s="122"/>
      <c r="V4088" s="122"/>
      <c r="W4088" s="121"/>
      <c r="X4088" s="114"/>
      <c r="Y4088" s="114"/>
      <c r="Z4088" s="126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8"/>
      <c r="T4089" s="123"/>
      <c r="U4089" s="122"/>
      <c r="V4089" s="122"/>
      <c r="W4089" s="121"/>
      <c r="X4089" s="114"/>
      <c r="Y4089" s="114"/>
      <c r="Z4089" s="126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8"/>
      <c r="T4090" s="123"/>
      <c r="U4090" s="122"/>
      <c r="V4090" s="122"/>
      <c r="W4090" s="121"/>
      <c r="X4090" s="114"/>
      <c r="Y4090" s="114"/>
      <c r="Z4090" s="126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8"/>
      <c r="T4091" s="123"/>
      <c r="U4091" s="122"/>
      <c r="V4091" s="122"/>
      <c r="W4091" s="121"/>
      <c r="X4091" s="114"/>
      <c r="Y4091" s="114"/>
      <c r="Z4091" s="126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8"/>
      <c r="T4092" s="123"/>
      <c r="U4092" s="122"/>
      <c r="V4092" s="122"/>
      <c r="W4092" s="121"/>
      <c r="X4092" s="114"/>
      <c r="Y4092" s="114"/>
      <c r="Z4092" s="126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8"/>
      <c r="T4093" s="123"/>
      <c r="U4093" s="122"/>
      <c r="V4093" s="122"/>
      <c r="W4093" s="121"/>
      <c r="X4093" s="114"/>
      <c r="Y4093" s="114"/>
      <c r="Z4093" s="126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8"/>
      <c r="T4094" s="123"/>
      <c r="U4094" s="122"/>
      <c r="V4094" s="122"/>
      <c r="W4094" s="121"/>
      <c r="X4094" s="114"/>
      <c r="Y4094" s="114"/>
      <c r="Z4094" s="126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8"/>
      <c r="T4095" s="123"/>
      <c r="U4095" s="122"/>
      <c r="V4095" s="122"/>
      <c r="W4095" s="121"/>
      <c r="X4095" s="114"/>
      <c r="Y4095" s="114"/>
      <c r="Z4095" s="126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8"/>
      <c r="T4096" s="123"/>
      <c r="U4096" s="122"/>
      <c r="V4096" s="122"/>
      <c r="W4096" s="121"/>
      <c r="X4096" s="114"/>
      <c r="Y4096" s="114"/>
      <c r="Z4096" s="126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8"/>
      <c r="T4097" s="123"/>
      <c r="U4097" s="122"/>
      <c r="V4097" s="122"/>
      <c r="W4097" s="121"/>
      <c r="X4097" s="114"/>
      <c r="Y4097" s="114"/>
      <c r="Z4097" s="126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8"/>
      <c r="T4098" s="123"/>
      <c r="U4098" s="122"/>
      <c r="V4098" s="122"/>
      <c r="W4098" s="121"/>
      <c r="X4098" s="114"/>
      <c r="Y4098" s="114"/>
      <c r="Z4098" s="126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8"/>
      <c r="T4099" s="123"/>
      <c r="U4099" s="122"/>
      <c r="V4099" s="122"/>
      <c r="W4099" s="121"/>
      <c r="X4099" s="114"/>
      <c r="Y4099" s="114"/>
      <c r="Z4099" s="126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8"/>
      <c r="T4100" s="123"/>
      <c r="U4100" s="122"/>
      <c r="V4100" s="122"/>
      <c r="W4100" s="121"/>
      <c r="X4100" s="114"/>
      <c r="Y4100" s="114"/>
      <c r="Z4100" s="126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8"/>
      <c r="T4101" s="123"/>
      <c r="U4101" s="122"/>
      <c r="V4101" s="122"/>
      <c r="W4101" s="121"/>
      <c r="X4101" s="114"/>
      <c r="Y4101" s="114"/>
      <c r="Z4101" s="126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8"/>
      <c r="T4102" s="123"/>
      <c r="U4102" s="122"/>
      <c r="V4102" s="122"/>
      <c r="W4102" s="121"/>
      <c r="X4102" s="114"/>
      <c r="Y4102" s="114"/>
      <c r="Z4102" s="126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8"/>
      <c r="T4103" s="123"/>
      <c r="U4103" s="122"/>
      <c r="V4103" s="122"/>
      <c r="W4103" s="121"/>
      <c r="X4103" s="114"/>
      <c r="Y4103" s="114"/>
      <c r="Z4103" s="126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8"/>
      <c r="T4104" s="123"/>
      <c r="U4104" s="122"/>
      <c r="V4104" s="122"/>
      <c r="W4104" s="121"/>
      <c r="X4104" s="114"/>
      <c r="Y4104" s="114"/>
      <c r="Z4104" s="126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8"/>
      <c r="T4105" s="123"/>
      <c r="U4105" s="122"/>
      <c r="V4105" s="122"/>
      <c r="W4105" s="121"/>
      <c r="X4105" s="114"/>
      <c r="Y4105" s="114"/>
      <c r="Z4105" s="126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8"/>
      <c r="T4106" s="123"/>
      <c r="U4106" s="122"/>
      <c r="V4106" s="122"/>
      <c r="W4106" s="121"/>
      <c r="X4106" s="114"/>
      <c r="Y4106" s="114"/>
      <c r="Z4106" s="126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8"/>
      <c r="T4107" s="123"/>
      <c r="U4107" s="122"/>
      <c r="V4107" s="122"/>
      <c r="W4107" s="121"/>
      <c r="X4107" s="114"/>
      <c r="Y4107" s="114"/>
      <c r="Z4107" s="126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8"/>
      <c r="T4108" s="123"/>
      <c r="U4108" s="122"/>
      <c r="V4108" s="122"/>
      <c r="W4108" s="121"/>
      <c r="X4108" s="114"/>
      <c r="Y4108" s="114"/>
      <c r="Z4108" s="126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8"/>
      <c r="T4109" s="123"/>
      <c r="U4109" s="122"/>
      <c r="V4109" s="122"/>
      <c r="W4109" s="121"/>
      <c r="X4109" s="114"/>
      <c r="Y4109" s="114"/>
      <c r="Z4109" s="126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8"/>
      <c r="T4110" s="123"/>
      <c r="U4110" s="122"/>
      <c r="V4110" s="122"/>
      <c r="W4110" s="121"/>
      <c r="X4110" s="114"/>
      <c r="Y4110" s="114"/>
      <c r="Z4110" s="126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8"/>
      <c r="T4111" s="123"/>
      <c r="U4111" s="122"/>
      <c r="V4111" s="122"/>
      <c r="W4111" s="121"/>
      <c r="X4111" s="114"/>
      <c r="Y4111" s="114"/>
      <c r="Z4111" s="126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8"/>
      <c r="T4112" s="123"/>
      <c r="U4112" s="122"/>
      <c r="V4112" s="122"/>
      <c r="W4112" s="121"/>
      <c r="X4112" s="114"/>
      <c r="Y4112" s="114"/>
      <c r="Z4112" s="126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8"/>
      <c r="T4113" s="123"/>
      <c r="U4113" s="122"/>
      <c r="V4113" s="122"/>
      <c r="W4113" s="121"/>
      <c r="X4113" s="114"/>
      <c r="Y4113" s="114"/>
      <c r="Z4113" s="126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8"/>
      <c r="T4114" s="123"/>
      <c r="U4114" s="122"/>
      <c r="V4114" s="122"/>
      <c r="W4114" s="121"/>
      <c r="X4114" s="114"/>
      <c r="Y4114" s="114"/>
      <c r="Z4114" s="126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8"/>
      <c r="T4115" s="123"/>
      <c r="U4115" s="122"/>
      <c r="V4115" s="122"/>
      <c r="W4115" s="121"/>
      <c r="X4115" s="114"/>
      <c r="Y4115" s="114"/>
      <c r="Z4115" s="126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8"/>
      <c r="T4116" s="123"/>
      <c r="U4116" s="122"/>
      <c r="V4116" s="122"/>
      <c r="W4116" s="121"/>
      <c r="X4116" s="114"/>
      <c r="Y4116" s="114"/>
      <c r="Z4116" s="126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8"/>
      <c r="T4117" s="123"/>
      <c r="U4117" s="122"/>
      <c r="V4117" s="122"/>
      <c r="W4117" s="121"/>
      <c r="X4117" s="114"/>
      <c r="Y4117" s="114"/>
      <c r="Z4117" s="126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8"/>
      <c r="T4118" s="123"/>
      <c r="U4118" s="122"/>
      <c r="V4118" s="122"/>
      <c r="W4118" s="121"/>
      <c r="X4118" s="114"/>
      <c r="Y4118" s="114"/>
      <c r="Z4118" s="126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8"/>
      <c r="T4119" s="123"/>
      <c r="U4119" s="122"/>
      <c r="V4119" s="122"/>
      <c r="W4119" s="121"/>
      <c r="X4119" s="114"/>
      <c r="Y4119" s="114"/>
      <c r="Z4119" s="126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8"/>
      <c r="T4120" s="123"/>
      <c r="U4120" s="122"/>
      <c r="V4120" s="122"/>
      <c r="W4120" s="121"/>
      <c r="X4120" s="114"/>
      <c r="Y4120" s="114"/>
      <c r="Z4120" s="126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8"/>
      <c r="T4121" s="123"/>
      <c r="U4121" s="122"/>
      <c r="V4121" s="122"/>
      <c r="W4121" s="121"/>
      <c r="X4121" s="114"/>
      <c r="Y4121" s="114"/>
      <c r="Z4121" s="126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8"/>
      <c r="T4122" s="123"/>
      <c r="U4122" s="122"/>
      <c r="V4122" s="122"/>
      <c r="W4122" s="121"/>
      <c r="X4122" s="114"/>
      <c r="Y4122" s="114"/>
      <c r="Z4122" s="126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8"/>
      <c r="T4123" s="123"/>
      <c r="U4123" s="122"/>
      <c r="V4123" s="122"/>
      <c r="W4123" s="121"/>
      <c r="X4123" s="114"/>
      <c r="Y4123" s="114"/>
      <c r="Z4123" s="126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8"/>
      <c r="T4124" s="123"/>
      <c r="U4124" s="122"/>
      <c r="V4124" s="122"/>
      <c r="W4124" s="121"/>
      <c r="X4124" s="114"/>
      <c r="Y4124" s="114"/>
      <c r="Z4124" s="126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8"/>
      <c r="T4125" s="123"/>
      <c r="U4125" s="122"/>
      <c r="V4125" s="122"/>
      <c r="W4125" s="121"/>
      <c r="X4125" s="114"/>
      <c r="Y4125" s="114"/>
      <c r="Z4125" s="126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8"/>
      <c r="T4126" s="123"/>
      <c r="U4126" s="122"/>
      <c r="V4126" s="122"/>
      <c r="W4126" s="121"/>
      <c r="X4126" s="114"/>
      <c r="Y4126" s="114"/>
      <c r="Z4126" s="126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8"/>
      <c r="T4127" s="123"/>
      <c r="U4127" s="122"/>
      <c r="V4127" s="122"/>
      <c r="W4127" s="121"/>
      <c r="X4127" s="114"/>
      <c r="Y4127" s="114"/>
      <c r="Z4127" s="126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8"/>
      <c r="T4128" s="123"/>
      <c r="U4128" s="122"/>
      <c r="V4128" s="122"/>
      <c r="W4128" s="121"/>
      <c r="X4128" s="114"/>
      <c r="Y4128" s="114"/>
      <c r="Z4128" s="126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8"/>
      <c r="T4129" s="123"/>
      <c r="U4129" s="122"/>
      <c r="V4129" s="122"/>
      <c r="W4129" s="121"/>
      <c r="X4129" s="114"/>
      <c r="Y4129" s="114"/>
      <c r="Z4129" s="126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8"/>
      <c r="T4130" s="123"/>
      <c r="U4130" s="122"/>
      <c r="V4130" s="122"/>
      <c r="W4130" s="121"/>
      <c r="X4130" s="114"/>
      <c r="Y4130" s="114"/>
      <c r="Z4130" s="126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8"/>
      <c r="T4131" s="123"/>
      <c r="U4131" s="122"/>
      <c r="V4131" s="122"/>
      <c r="W4131" s="121"/>
      <c r="X4131" s="114"/>
      <c r="Y4131" s="114"/>
      <c r="Z4131" s="126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8"/>
      <c r="T4132" s="123"/>
      <c r="U4132" s="122"/>
      <c r="V4132" s="122"/>
      <c r="W4132" s="121"/>
      <c r="X4132" s="114"/>
      <c r="Y4132" s="114"/>
      <c r="Z4132" s="126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8"/>
      <c r="T4133" s="123"/>
      <c r="U4133" s="122"/>
      <c r="V4133" s="122"/>
      <c r="W4133" s="121"/>
      <c r="X4133" s="114"/>
      <c r="Y4133" s="114"/>
      <c r="Z4133" s="126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8"/>
      <c r="T4134" s="123"/>
      <c r="U4134" s="122"/>
      <c r="V4134" s="122"/>
      <c r="W4134" s="121"/>
      <c r="X4134" s="114"/>
      <c r="Y4134" s="114"/>
      <c r="Z4134" s="126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8"/>
      <c r="T4135" s="123"/>
      <c r="U4135" s="122"/>
      <c r="V4135" s="122"/>
      <c r="W4135" s="121"/>
      <c r="X4135" s="114"/>
      <c r="Y4135" s="114"/>
      <c r="Z4135" s="126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8"/>
      <c r="T4136" s="123"/>
      <c r="U4136" s="122"/>
      <c r="V4136" s="122"/>
      <c r="W4136" s="121"/>
      <c r="X4136" s="114"/>
      <c r="Y4136" s="114"/>
      <c r="Z4136" s="126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8"/>
      <c r="T4137" s="123"/>
      <c r="U4137" s="122"/>
      <c r="V4137" s="122"/>
      <c r="W4137" s="121"/>
      <c r="X4137" s="114"/>
      <c r="Y4137" s="114"/>
      <c r="Z4137" s="126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8"/>
      <c r="T4138" s="123"/>
      <c r="U4138" s="122"/>
      <c r="V4138" s="122"/>
      <c r="W4138" s="121"/>
      <c r="X4138" s="114"/>
      <c r="Y4138" s="114"/>
      <c r="Z4138" s="126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8"/>
      <c r="T4139" s="123"/>
      <c r="U4139" s="122"/>
      <c r="V4139" s="122"/>
      <c r="W4139" s="121"/>
      <c r="X4139" s="114"/>
      <c r="Y4139" s="114"/>
      <c r="Z4139" s="126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8"/>
      <c r="T4140" s="123"/>
      <c r="U4140" s="122"/>
      <c r="V4140" s="122"/>
      <c r="W4140" s="121"/>
      <c r="X4140" s="114"/>
      <c r="Y4140" s="114"/>
      <c r="Z4140" s="126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8"/>
      <c r="T4141" s="123"/>
      <c r="U4141" s="122"/>
      <c r="V4141" s="122"/>
      <c r="W4141" s="121"/>
      <c r="X4141" s="114"/>
      <c r="Y4141" s="114"/>
      <c r="Z4141" s="126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8"/>
      <c r="T4142" s="123"/>
      <c r="U4142" s="122"/>
      <c r="V4142" s="122"/>
      <c r="W4142" s="121"/>
      <c r="X4142" s="114"/>
      <c r="Y4142" s="114"/>
      <c r="Z4142" s="126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8"/>
      <c r="T4143" s="123"/>
      <c r="U4143" s="122"/>
      <c r="V4143" s="122"/>
      <c r="W4143" s="121"/>
      <c r="X4143" s="114"/>
      <c r="Y4143" s="114"/>
      <c r="Z4143" s="126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8"/>
      <c r="T4144" s="123"/>
      <c r="U4144" s="122"/>
      <c r="V4144" s="122"/>
      <c r="W4144" s="121"/>
      <c r="X4144" s="114"/>
      <c r="Y4144" s="114"/>
      <c r="Z4144" s="126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8"/>
      <c r="T4145" s="123"/>
      <c r="U4145" s="122"/>
      <c r="V4145" s="122"/>
      <c r="W4145" s="121"/>
      <c r="X4145" s="114"/>
      <c r="Y4145" s="114"/>
      <c r="Z4145" s="126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8"/>
      <c r="T4146" s="123"/>
      <c r="U4146" s="122"/>
      <c r="V4146" s="122"/>
      <c r="W4146" s="121"/>
      <c r="X4146" s="114"/>
      <c r="Y4146" s="114"/>
      <c r="Z4146" s="126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8"/>
      <c r="T4147" s="123"/>
      <c r="U4147" s="122"/>
      <c r="V4147" s="122"/>
      <c r="W4147" s="121"/>
      <c r="X4147" s="114"/>
      <c r="Y4147" s="114"/>
      <c r="Z4147" s="126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8"/>
      <c r="T4148" s="123"/>
      <c r="U4148" s="122"/>
      <c r="V4148" s="122"/>
      <c r="W4148" s="121"/>
      <c r="X4148" s="114"/>
      <c r="Y4148" s="114"/>
      <c r="Z4148" s="126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8"/>
      <c r="T4149" s="123"/>
      <c r="U4149" s="122"/>
      <c r="V4149" s="122"/>
      <c r="W4149" s="121"/>
      <c r="X4149" s="114"/>
      <c r="Y4149" s="114"/>
      <c r="Z4149" s="126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8"/>
      <c r="T4150" s="123"/>
      <c r="U4150" s="122"/>
      <c r="V4150" s="122"/>
      <c r="W4150" s="121"/>
      <c r="X4150" s="114"/>
      <c r="Y4150" s="114"/>
      <c r="Z4150" s="126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8"/>
      <c r="T4151" s="123"/>
      <c r="U4151" s="122"/>
      <c r="V4151" s="122"/>
      <c r="W4151" s="121"/>
      <c r="X4151" s="114"/>
      <c r="Y4151" s="114"/>
      <c r="Z4151" s="126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8"/>
      <c r="T4152" s="123"/>
      <c r="U4152" s="122"/>
      <c r="V4152" s="122"/>
      <c r="W4152" s="121"/>
      <c r="X4152" s="114"/>
      <c r="Y4152" s="114"/>
      <c r="Z4152" s="126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8"/>
      <c r="T4153" s="123"/>
      <c r="U4153" s="122"/>
      <c r="V4153" s="122"/>
      <c r="W4153" s="121"/>
      <c r="X4153" s="114"/>
      <c r="Y4153" s="114"/>
      <c r="Z4153" s="126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8"/>
      <c r="T4154" s="123"/>
      <c r="U4154" s="122"/>
      <c r="V4154" s="122"/>
      <c r="W4154" s="121"/>
      <c r="X4154" s="114"/>
      <c r="Y4154" s="114"/>
      <c r="Z4154" s="126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8"/>
      <c r="T4155" s="123"/>
      <c r="U4155" s="122"/>
      <c r="V4155" s="122"/>
      <c r="W4155" s="121"/>
      <c r="X4155" s="114"/>
      <c r="Y4155" s="114"/>
      <c r="Z4155" s="126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8"/>
      <c r="T4156" s="123"/>
      <c r="U4156" s="122"/>
      <c r="V4156" s="122"/>
      <c r="W4156" s="121"/>
      <c r="X4156" s="114"/>
      <c r="Y4156" s="114"/>
      <c r="Z4156" s="126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8"/>
      <c r="T4157" s="123"/>
      <c r="U4157" s="122"/>
      <c r="V4157" s="122"/>
      <c r="W4157" s="121"/>
      <c r="X4157" s="114"/>
      <c r="Y4157" s="114"/>
      <c r="Z4157" s="126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8"/>
      <c r="T4158" s="123"/>
      <c r="U4158" s="122"/>
      <c r="V4158" s="122"/>
      <c r="W4158" s="121"/>
      <c r="X4158" s="114"/>
      <c r="Y4158" s="114"/>
      <c r="Z4158" s="126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8"/>
      <c r="T4159" s="123"/>
      <c r="U4159" s="122"/>
      <c r="V4159" s="122"/>
      <c r="W4159" s="121"/>
      <c r="X4159" s="114"/>
      <c r="Y4159" s="114"/>
      <c r="Z4159" s="126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8"/>
      <c r="T4160" s="123"/>
      <c r="U4160" s="122"/>
      <c r="V4160" s="122"/>
      <c r="W4160" s="121"/>
      <c r="X4160" s="114"/>
      <c r="Y4160" s="114"/>
      <c r="Z4160" s="126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8"/>
      <c r="T4161" s="123"/>
      <c r="U4161" s="122"/>
      <c r="V4161" s="122"/>
      <c r="W4161" s="121"/>
      <c r="X4161" s="114"/>
      <c r="Y4161" s="114"/>
      <c r="Z4161" s="126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8"/>
      <c r="T4162" s="123"/>
      <c r="U4162" s="122"/>
      <c r="V4162" s="122"/>
      <c r="W4162" s="121"/>
      <c r="X4162" s="114"/>
      <c r="Y4162" s="114"/>
      <c r="Z4162" s="126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8"/>
      <c r="T4163" s="123"/>
      <c r="U4163" s="122"/>
      <c r="V4163" s="122"/>
      <c r="W4163" s="121"/>
      <c r="X4163" s="114"/>
      <c r="Y4163" s="114"/>
      <c r="Z4163" s="126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8"/>
      <c r="T4164" s="123"/>
      <c r="U4164" s="122"/>
      <c r="V4164" s="122"/>
      <c r="W4164" s="121"/>
      <c r="X4164" s="114"/>
      <c r="Y4164" s="114"/>
      <c r="Z4164" s="126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8"/>
      <c r="T4165" s="123"/>
      <c r="U4165" s="122"/>
      <c r="V4165" s="122"/>
      <c r="W4165" s="121"/>
      <c r="X4165" s="114"/>
      <c r="Y4165" s="114"/>
      <c r="Z4165" s="126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8"/>
      <c r="T4166" s="123"/>
      <c r="U4166" s="122"/>
      <c r="V4166" s="122"/>
      <c r="W4166" s="121"/>
      <c r="X4166" s="114"/>
      <c r="Y4166" s="114"/>
      <c r="Z4166" s="126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8"/>
      <c r="T4167" s="123"/>
      <c r="U4167" s="122"/>
      <c r="V4167" s="122"/>
      <c r="W4167" s="121"/>
      <c r="X4167" s="114"/>
      <c r="Y4167" s="114"/>
      <c r="Z4167" s="126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8"/>
      <c r="T4168" s="123"/>
      <c r="U4168" s="122"/>
      <c r="V4168" s="122"/>
      <c r="W4168" s="121"/>
      <c r="X4168" s="114"/>
      <c r="Y4168" s="114"/>
      <c r="Z4168" s="126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8"/>
      <c r="T4169" s="123"/>
      <c r="U4169" s="122"/>
      <c r="V4169" s="122"/>
      <c r="W4169" s="121"/>
      <c r="X4169" s="114"/>
      <c r="Y4169" s="114"/>
      <c r="Z4169" s="126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8"/>
      <c r="T4170" s="123"/>
      <c r="U4170" s="122"/>
      <c r="V4170" s="122"/>
      <c r="W4170" s="121"/>
      <c r="X4170" s="114"/>
      <c r="Y4170" s="114"/>
      <c r="Z4170" s="126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8"/>
      <c r="T4171" s="123"/>
      <c r="U4171" s="122"/>
      <c r="V4171" s="122"/>
      <c r="W4171" s="121"/>
      <c r="X4171" s="114"/>
      <c r="Y4171" s="114"/>
      <c r="Z4171" s="126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8"/>
      <c r="T4172" s="123"/>
      <c r="U4172" s="122"/>
      <c r="V4172" s="122"/>
      <c r="W4172" s="121"/>
      <c r="X4172" s="114"/>
      <c r="Y4172" s="114"/>
      <c r="Z4172" s="126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8"/>
      <c r="T4173" s="123"/>
      <c r="U4173" s="122"/>
      <c r="V4173" s="122"/>
      <c r="W4173" s="121"/>
      <c r="X4173" s="114"/>
      <c r="Y4173" s="114"/>
      <c r="Z4173" s="126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8"/>
      <c r="T4174" s="123"/>
      <c r="U4174" s="122"/>
      <c r="V4174" s="122"/>
      <c r="W4174" s="121"/>
      <c r="X4174" s="114"/>
      <c r="Y4174" s="114"/>
      <c r="Z4174" s="126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8"/>
      <c r="T4175" s="123"/>
      <c r="U4175" s="122"/>
      <c r="V4175" s="122"/>
      <c r="W4175" s="121"/>
      <c r="X4175" s="114"/>
      <c r="Y4175" s="114"/>
      <c r="Z4175" s="126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8"/>
      <c r="T4176" s="123"/>
      <c r="U4176" s="122"/>
      <c r="V4176" s="122"/>
      <c r="W4176" s="121"/>
      <c r="X4176" s="114"/>
      <c r="Y4176" s="114"/>
      <c r="Z4176" s="126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8"/>
      <c r="T4177" s="123"/>
      <c r="U4177" s="122"/>
      <c r="V4177" s="122"/>
      <c r="W4177" s="121"/>
      <c r="X4177" s="114"/>
      <c r="Y4177" s="114"/>
      <c r="Z4177" s="126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8"/>
      <c r="T4178" s="123"/>
      <c r="U4178" s="122"/>
      <c r="V4178" s="122"/>
      <c r="W4178" s="121"/>
      <c r="X4178" s="114"/>
      <c r="Y4178" s="114"/>
      <c r="Z4178" s="126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8"/>
      <c r="T4179" s="123"/>
      <c r="U4179" s="122"/>
      <c r="V4179" s="122"/>
      <c r="W4179" s="121"/>
      <c r="X4179" s="114"/>
      <c r="Y4179" s="114"/>
      <c r="Z4179" s="126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8"/>
      <c r="T4180" s="123"/>
      <c r="U4180" s="122"/>
      <c r="V4180" s="122"/>
      <c r="W4180" s="121"/>
      <c r="X4180" s="114"/>
      <c r="Y4180" s="114"/>
      <c r="Z4180" s="126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8"/>
      <c r="T4181" s="123"/>
      <c r="U4181" s="122"/>
      <c r="V4181" s="122"/>
      <c r="W4181" s="121"/>
      <c r="X4181" s="114"/>
      <c r="Y4181" s="114"/>
      <c r="Z4181" s="126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8"/>
      <c r="T4182" s="123"/>
      <c r="U4182" s="122"/>
      <c r="V4182" s="122"/>
      <c r="W4182" s="121"/>
      <c r="X4182" s="114"/>
      <c r="Y4182" s="114"/>
      <c r="Z4182" s="126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8"/>
      <c r="T4183" s="123"/>
      <c r="U4183" s="122"/>
      <c r="V4183" s="122"/>
      <c r="W4183" s="121"/>
      <c r="X4183" s="114"/>
      <c r="Y4183" s="114"/>
      <c r="Z4183" s="126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8"/>
      <c r="T4184" s="123"/>
      <c r="U4184" s="122"/>
      <c r="V4184" s="122"/>
      <c r="W4184" s="121"/>
      <c r="X4184" s="114"/>
      <c r="Y4184" s="114"/>
      <c r="Z4184" s="126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8"/>
      <c r="T4185" s="123"/>
      <c r="U4185" s="122"/>
      <c r="V4185" s="122"/>
      <c r="W4185" s="121"/>
      <c r="X4185" s="114"/>
      <c r="Y4185" s="114"/>
      <c r="Z4185" s="126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8"/>
      <c r="T4186" s="123"/>
      <c r="U4186" s="122"/>
      <c r="V4186" s="122"/>
      <c r="W4186" s="121"/>
      <c r="X4186" s="114"/>
      <c r="Y4186" s="114"/>
      <c r="Z4186" s="126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8"/>
      <c r="T4187" s="123"/>
      <c r="U4187" s="122"/>
      <c r="V4187" s="122"/>
      <c r="W4187" s="121"/>
      <c r="X4187" s="114"/>
      <c r="Y4187" s="114"/>
      <c r="Z4187" s="126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8"/>
      <c r="T4188" s="123"/>
      <c r="U4188" s="122"/>
      <c r="V4188" s="122"/>
      <c r="W4188" s="121"/>
      <c r="X4188" s="114"/>
      <c r="Y4188" s="114"/>
      <c r="Z4188" s="126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8"/>
      <c r="T4189" s="123"/>
      <c r="U4189" s="122"/>
      <c r="V4189" s="122"/>
      <c r="W4189" s="121"/>
      <c r="X4189" s="114"/>
      <c r="Y4189" s="114"/>
      <c r="Z4189" s="126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8"/>
      <c r="T4190" s="123"/>
      <c r="U4190" s="122"/>
      <c r="V4190" s="122"/>
      <c r="W4190" s="121"/>
      <c r="X4190" s="114"/>
      <c r="Y4190" s="114"/>
      <c r="Z4190" s="126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8"/>
      <c r="T4191" s="123"/>
      <c r="U4191" s="122"/>
      <c r="V4191" s="122"/>
      <c r="W4191" s="121"/>
      <c r="X4191" s="114"/>
      <c r="Y4191" s="114"/>
      <c r="Z4191" s="126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8"/>
      <c r="T4192" s="123"/>
      <c r="U4192" s="122"/>
      <c r="V4192" s="122"/>
      <c r="W4192" s="121"/>
      <c r="X4192" s="114"/>
      <c r="Y4192" s="114"/>
      <c r="Z4192" s="126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8"/>
      <c r="T4193" s="123"/>
      <c r="U4193" s="122"/>
      <c r="V4193" s="122"/>
      <c r="W4193" s="121"/>
      <c r="X4193" s="114"/>
      <c r="Y4193" s="114"/>
      <c r="Z4193" s="126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8"/>
      <c r="T4194" s="123"/>
      <c r="U4194" s="122"/>
      <c r="V4194" s="122"/>
      <c r="W4194" s="121"/>
      <c r="X4194" s="114"/>
      <c r="Y4194" s="114"/>
      <c r="Z4194" s="126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8"/>
      <c r="T4195" s="123"/>
      <c r="U4195" s="122"/>
      <c r="V4195" s="122"/>
      <c r="W4195" s="121"/>
      <c r="X4195" s="114"/>
      <c r="Y4195" s="114"/>
      <c r="Z4195" s="126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8"/>
      <c r="T4196" s="123"/>
      <c r="U4196" s="122"/>
      <c r="V4196" s="122"/>
      <c r="W4196" s="121"/>
      <c r="X4196" s="114"/>
      <c r="Y4196" s="114"/>
      <c r="Z4196" s="126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8"/>
      <c r="T4197" s="123"/>
      <c r="U4197" s="122"/>
      <c r="V4197" s="122"/>
      <c r="W4197" s="121"/>
      <c r="X4197" s="114"/>
      <c r="Y4197" s="114"/>
      <c r="Z4197" s="126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8"/>
      <c r="T4198" s="123"/>
      <c r="U4198" s="122"/>
      <c r="V4198" s="122"/>
      <c r="W4198" s="121"/>
      <c r="X4198" s="114"/>
      <c r="Y4198" s="114"/>
      <c r="Z4198" s="126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8"/>
      <c r="T4199" s="123"/>
      <c r="U4199" s="122"/>
      <c r="V4199" s="122"/>
      <c r="W4199" s="121"/>
      <c r="X4199" s="114"/>
      <c r="Y4199" s="114"/>
      <c r="Z4199" s="126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8"/>
      <c r="T4200" s="123"/>
      <c r="U4200" s="122"/>
      <c r="V4200" s="122"/>
      <c r="W4200" s="121"/>
      <c r="X4200" s="114"/>
      <c r="Y4200" s="114"/>
      <c r="Z4200" s="126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8"/>
      <c r="T4201" s="123"/>
      <c r="U4201" s="122"/>
      <c r="V4201" s="122"/>
      <c r="W4201" s="121"/>
      <c r="X4201" s="114"/>
      <c r="Y4201" s="114"/>
      <c r="Z4201" s="126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8"/>
      <c r="T4202" s="123"/>
      <c r="U4202" s="122"/>
      <c r="V4202" s="122"/>
      <c r="W4202" s="121"/>
      <c r="X4202" s="114"/>
      <c r="Y4202" s="114"/>
      <c r="Z4202" s="126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8"/>
      <c r="T4203" s="123"/>
      <c r="U4203" s="122"/>
      <c r="V4203" s="122"/>
      <c r="W4203" s="121"/>
      <c r="X4203" s="114"/>
      <c r="Y4203" s="114"/>
      <c r="Z4203" s="126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8"/>
      <c r="T4204" s="123"/>
      <c r="U4204" s="122"/>
      <c r="V4204" s="122"/>
      <c r="W4204" s="121"/>
      <c r="X4204" s="114"/>
      <c r="Y4204" s="114"/>
      <c r="Z4204" s="126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8"/>
      <c r="T4205" s="123"/>
      <c r="U4205" s="122"/>
      <c r="V4205" s="122"/>
      <c r="W4205" s="121"/>
      <c r="X4205" s="114"/>
      <c r="Y4205" s="114"/>
      <c r="Z4205" s="126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8"/>
      <c r="T4206" s="123"/>
      <c r="U4206" s="122"/>
      <c r="V4206" s="122"/>
      <c r="W4206" s="121"/>
      <c r="X4206" s="114"/>
      <c r="Y4206" s="114"/>
      <c r="Z4206" s="126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8"/>
      <c r="T4207" s="123"/>
      <c r="U4207" s="122"/>
      <c r="V4207" s="122"/>
      <c r="W4207" s="121"/>
      <c r="X4207" s="114"/>
      <c r="Y4207" s="114"/>
      <c r="Z4207" s="126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8"/>
      <c r="T4208" s="123"/>
      <c r="U4208" s="122"/>
      <c r="V4208" s="122"/>
      <c r="W4208" s="121"/>
      <c r="X4208" s="114"/>
      <c r="Y4208" s="114"/>
      <c r="Z4208" s="126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8"/>
      <c r="T4209" s="123"/>
      <c r="U4209" s="122"/>
      <c r="V4209" s="122"/>
      <c r="W4209" s="121"/>
      <c r="X4209" s="114"/>
      <c r="Y4209" s="114"/>
      <c r="Z4209" s="126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8"/>
      <c r="T4210" s="123"/>
      <c r="U4210" s="122"/>
      <c r="V4210" s="122"/>
      <c r="W4210" s="121"/>
      <c r="X4210" s="114"/>
      <c r="Y4210" s="114"/>
      <c r="Z4210" s="126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8"/>
      <c r="T4211" s="123"/>
      <c r="U4211" s="122"/>
      <c r="V4211" s="122"/>
      <c r="W4211" s="121"/>
      <c r="X4211" s="114"/>
      <c r="Y4211" s="114"/>
      <c r="Z4211" s="126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8"/>
      <c r="T4212" s="123"/>
      <c r="U4212" s="122"/>
      <c r="V4212" s="122"/>
      <c r="W4212" s="121"/>
      <c r="X4212" s="114"/>
      <c r="Y4212" s="114"/>
      <c r="Z4212" s="126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8"/>
      <c r="T4213" s="123"/>
      <c r="U4213" s="122"/>
      <c r="V4213" s="122"/>
      <c r="W4213" s="121"/>
      <c r="X4213" s="114"/>
      <c r="Y4213" s="114"/>
      <c r="Z4213" s="126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8"/>
      <c r="T4214" s="123"/>
      <c r="U4214" s="122"/>
      <c r="V4214" s="122"/>
      <c r="W4214" s="121"/>
      <c r="X4214" s="114"/>
      <c r="Y4214" s="114"/>
      <c r="Z4214" s="126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8"/>
      <c r="T4215" s="123"/>
      <c r="U4215" s="122"/>
      <c r="V4215" s="122"/>
      <c r="W4215" s="121"/>
      <c r="X4215" s="114"/>
      <c r="Y4215" s="114"/>
      <c r="Z4215" s="126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8"/>
      <c r="T4216" s="123"/>
      <c r="U4216" s="122"/>
      <c r="V4216" s="122"/>
      <c r="W4216" s="121"/>
      <c r="X4216" s="114"/>
      <c r="Y4216" s="114"/>
      <c r="Z4216" s="126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8"/>
      <c r="T4217" s="123"/>
      <c r="U4217" s="122"/>
      <c r="V4217" s="122"/>
      <c r="W4217" s="121"/>
      <c r="X4217" s="114"/>
      <c r="Y4217" s="114"/>
      <c r="Z4217" s="126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8"/>
      <c r="T4218" s="123"/>
      <c r="U4218" s="122"/>
      <c r="V4218" s="122"/>
      <c r="W4218" s="121"/>
      <c r="X4218" s="114"/>
      <c r="Y4218" s="114"/>
      <c r="Z4218" s="126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8"/>
      <c r="T4219" s="123"/>
      <c r="U4219" s="122"/>
      <c r="V4219" s="122"/>
      <c r="W4219" s="121"/>
      <c r="X4219" s="114"/>
      <c r="Y4219" s="114"/>
      <c r="Z4219" s="126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8"/>
      <c r="T4220" s="123"/>
      <c r="U4220" s="122"/>
      <c r="V4220" s="122"/>
      <c r="W4220" s="121"/>
      <c r="X4220" s="114"/>
      <c r="Y4220" s="114"/>
      <c r="Z4220" s="126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8"/>
      <c r="T4221" s="123"/>
      <c r="U4221" s="122"/>
      <c r="V4221" s="122"/>
      <c r="W4221" s="121"/>
      <c r="X4221" s="114"/>
      <c r="Y4221" s="114"/>
      <c r="Z4221" s="126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8"/>
      <c r="T4222" s="123"/>
      <c r="U4222" s="122"/>
      <c r="V4222" s="122"/>
      <c r="W4222" s="121"/>
      <c r="X4222" s="114"/>
      <c r="Y4222" s="114"/>
      <c r="Z4222" s="126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8"/>
      <c r="T4223" s="123"/>
      <c r="U4223" s="122"/>
      <c r="V4223" s="122"/>
      <c r="W4223" s="121"/>
      <c r="X4223" s="114"/>
      <c r="Y4223" s="114"/>
      <c r="Z4223" s="126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8"/>
      <c r="T4224" s="123"/>
      <c r="U4224" s="122"/>
      <c r="V4224" s="122"/>
      <c r="W4224" s="121"/>
      <c r="X4224" s="114"/>
      <c r="Y4224" s="114"/>
      <c r="Z4224" s="126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8"/>
      <c r="T4225" s="123"/>
      <c r="U4225" s="122"/>
      <c r="V4225" s="122"/>
      <c r="W4225" s="121"/>
      <c r="X4225" s="114"/>
      <c r="Y4225" s="114"/>
      <c r="Z4225" s="126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8"/>
      <c r="T4226" s="123"/>
      <c r="U4226" s="122"/>
      <c r="V4226" s="122"/>
      <c r="W4226" s="121"/>
      <c r="X4226" s="114"/>
      <c r="Y4226" s="114"/>
      <c r="Z4226" s="126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8"/>
      <c r="T4227" s="123"/>
      <c r="U4227" s="122"/>
      <c r="V4227" s="122"/>
      <c r="W4227" s="121"/>
      <c r="X4227" s="114"/>
      <c r="Y4227" s="114"/>
      <c r="Z4227" s="126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8"/>
      <c r="T4228" s="123"/>
      <c r="U4228" s="122"/>
      <c r="V4228" s="122"/>
      <c r="W4228" s="121"/>
      <c r="X4228" s="114"/>
      <c r="Y4228" s="114"/>
      <c r="Z4228" s="126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8"/>
      <c r="T4229" s="123"/>
      <c r="U4229" s="122"/>
      <c r="V4229" s="122"/>
      <c r="W4229" s="121"/>
      <c r="X4229" s="114"/>
      <c r="Y4229" s="114"/>
      <c r="Z4229" s="126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8"/>
      <c r="T4230" s="123"/>
      <c r="U4230" s="122"/>
      <c r="V4230" s="122"/>
      <c r="W4230" s="121"/>
      <c r="X4230" s="114"/>
      <c r="Y4230" s="114"/>
      <c r="Z4230" s="126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8"/>
      <c r="T4231" s="123"/>
      <c r="U4231" s="122"/>
      <c r="V4231" s="122"/>
      <c r="W4231" s="121"/>
      <c r="X4231" s="114"/>
      <c r="Y4231" s="114"/>
      <c r="Z4231" s="126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8"/>
      <c r="T4232" s="123"/>
      <c r="U4232" s="122"/>
      <c r="V4232" s="122"/>
      <c r="W4232" s="121"/>
      <c r="X4232" s="114"/>
      <c r="Y4232" s="114"/>
      <c r="Z4232" s="126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8"/>
      <c r="T4233" s="123"/>
      <c r="U4233" s="122"/>
      <c r="V4233" s="122"/>
      <c r="W4233" s="121"/>
      <c r="X4233" s="114"/>
      <c r="Y4233" s="114"/>
      <c r="Z4233" s="126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8"/>
      <c r="T4234" s="123"/>
      <c r="U4234" s="122"/>
      <c r="V4234" s="122"/>
      <c r="W4234" s="121"/>
      <c r="X4234" s="114"/>
      <c r="Y4234" s="114"/>
      <c r="Z4234" s="126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8"/>
      <c r="T4235" s="123"/>
      <c r="U4235" s="122"/>
      <c r="V4235" s="122"/>
      <c r="W4235" s="121"/>
      <c r="X4235" s="114"/>
      <c r="Y4235" s="114"/>
      <c r="Z4235" s="126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8"/>
      <c r="T4236" s="123"/>
      <c r="U4236" s="122"/>
      <c r="V4236" s="122"/>
      <c r="W4236" s="121"/>
      <c r="X4236" s="114"/>
      <c r="Y4236" s="114"/>
      <c r="Z4236" s="126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8"/>
      <c r="T4237" s="123"/>
      <c r="U4237" s="122"/>
      <c r="V4237" s="122"/>
      <c r="W4237" s="121"/>
      <c r="X4237" s="114"/>
      <c r="Y4237" s="114"/>
      <c r="Z4237" s="126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8"/>
      <c r="T4238" s="123"/>
      <c r="U4238" s="122"/>
      <c r="V4238" s="122"/>
      <c r="W4238" s="121"/>
      <c r="X4238" s="114"/>
      <c r="Y4238" s="114"/>
      <c r="Z4238" s="126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8"/>
      <c r="T4239" s="123"/>
      <c r="U4239" s="122"/>
      <c r="V4239" s="122"/>
      <c r="W4239" s="121"/>
      <c r="X4239" s="114"/>
      <c r="Y4239" s="114"/>
      <c r="Z4239" s="126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8"/>
      <c r="T4240" s="123"/>
      <c r="U4240" s="122"/>
      <c r="V4240" s="122"/>
      <c r="W4240" s="121"/>
      <c r="X4240" s="114"/>
      <c r="Y4240" s="114"/>
      <c r="Z4240" s="126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8"/>
      <c r="T4241" s="123"/>
      <c r="U4241" s="122"/>
      <c r="V4241" s="122"/>
      <c r="W4241" s="121"/>
      <c r="X4241" s="114"/>
      <c r="Y4241" s="114"/>
      <c r="Z4241" s="126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8"/>
      <c r="T4242" s="123"/>
      <c r="U4242" s="122"/>
      <c r="V4242" s="122"/>
      <c r="W4242" s="121"/>
      <c r="X4242" s="114"/>
      <c r="Y4242" s="114"/>
      <c r="Z4242" s="126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8"/>
      <c r="T4243" s="123"/>
      <c r="U4243" s="122"/>
      <c r="V4243" s="122"/>
      <c r="W4243" s="121"/>
      <c r="X4243" s="114"/>
      <c r="Y4243" s="114"/>
      <c r="Z4243" s="126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8"/>
      <c r="T4244" s="123"/>
      <c r="U4244" s="122"/>
      <c r="V4244" s="122"/>
      <c r="W4244" s="121"/>
      <c r="X4244" s="114"/>
      <c r="Y4244" s="114"/>
      <c r="Z4244" s="126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8"/>
      <c r="T4245" s="123"/>
      <c r="U4245" s="122"/>
      <c r="V4245" s="122"/>
      <c r="W4245" s="121"/>
      <c r="X4245" s="114"/>
      <c r="Y4245" s="114"/>
      <c r="Z4245" s="126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8"/>
      <c r="T4246" s="123"/>
      <c r="U4246" s="122"/>
      <c r="V4246" s="122"/>
      <c r="W4246" s="121"/>
      <c r="X4246" s="114"/>
      <c r="Y4246" s="114"/>
      <c r="Z4246" s="126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8"/>
      <c r="T4247" s="123"/>
      <c r="U4247" s="122"/>
      <c r="V4247" s="122"/>
      <c r="W4247" s="121"/>
      <c r="X4247" s="114"/>
      <c r="Y4247" s="114"/>
      <c r="Z4247" s="126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8"/>
      <c r="T4248" s="123"/>
      <c r="U4248" s="122"/>
      <c r="V4248" s="122"/>
      <c r="W4248" s="121"/>
      <c r="X4248" s="114"/>
      <c r="Y4248" s="114"/>
      <c r="Z4248" s="126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8"/>
      <c r="T4249" s="123"/>
      <c r="U4249" s="122"/>
      <c r="V4249" s="122"/>
      <c r="W4249" s="121"/>
      <c r="X4249" s="114"/>
      <c r="Y4249" s="114"/>
      <c r="Z4249" s="126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8"/>
      <c r="T4250" s="123"/>
      <c r="U4250" s="122"/>
      <c r="V4250" s="122"/>
      <c r="W4250" s="121"/>
      <c r="X4250" s="114"/>
      <c r="Y4250" s="114"/>
      <c r="Z4250" s="126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8"/>
      <c r="T4251" s="123"/>
      <c r="U4251" s="122"/>
      <c r="V4251" s="122"/>
      <c r="W4251" s="121"/>
      <c r="X4251" s="114"/>
      <c r="Y4251" s="114"/>
      <c r="Z4251" s="126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8"/>
      <c r="T4252" s="123"/>
      <c r="U4252" s="122"/>
      <c r="V4252" s="122"/>
      <c r="W4252" s="121"/>
      <c r="X4252" s="114"/>
      <c r="Y4252" s="114"/>
      <c r="Z4252" s="126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8"/>
      <c r="T4253" s="123"/>
      <c r="U4253" s="122"/>
      <c r="V4253" s="122"/>
      <c r="W4253" s="121"/>
      <c r="X4253" s="114"/>
      <c r="Y4253" s="114"/>
      <c r="Z4253" s="126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8"/>
      <c r="T4254" s="123"/>
      <c r="U4254" s="122"/>
      <c r="V4254" s="122"/>
      <c r="W4254" s="121"/>
      <c r="X4254" s="114"/>
      <c r="Y4254" s="114"/>
      <c r="Z4254" s="126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8"/>
      <c r="T4255" s="123"/>
      <c r="U4255" s="122"/>
      <c r="V4255" s="122"/>
      <c r="W4255" s="121"/>
      <c r="X4255" s="114"/>
      <c r="Y4255" s="114"/>
      <c r="Z4255" s="126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8"/>
      <c r="T4256" s="123"/>
      <c r="U4256" s="122"/>
      <c r="V4256" s="122"/>
      <c r="W4256" s="121"/>
      <c r="X4256" s="114"/>
      <c r="Y4256" s="114"/>
      <c r="Z4256" s="126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8"/>
      <c r="T4257" s="123"/>
      <c r="U4257" s="122"/>
      <c r="V4257" s="122"/>
      <c r="W4257" s="121"/>
      <c r="X4257" s="114"/>
      <c r="Y4257" s="114"/>
      <c r="Z4257" s="126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8"/>
      <c r="T4258" s="123"/>
      <c r="U4258" s="122"/>
      <c r="V4258" s="122"/>
      <c r="W4258" s="121"/>
      <c r="X4258" s="114"/>
      <c r="Y4258" s="114"/>
      <c r="Z4258" s="126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8"/>
      <c r="T4259" s="123"/>
      <c r="U4259" s="122"/>
      <c r="V4259" s="122"/>
      <c r="W4259" s="121"/>
      <c r="X4259" s="114"/>
      <c r="Y4259" s="114"/>
      <c r="Z4259" s="126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8"/>
      <c r="T4260" s="123"/>
      <c r="U4260" s="122"/>
      <c r="V4260" s="122"/>
      <c r="W4260" s="121"/>
      <c r="X4260" s="114"/>
      <c r="Y4260" s="114"/>
      <c r="Z4260" s="126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8"/>
      <c r="T4261" s="123"/>
      <c r="U4261" s="122"/>
      <c r="V4261" s="122"/>
      <c r="W4261" s="121"/>
      <c r="X4261" s="114"/>
      <c r="Y4261" s="114"/>
      <c r="Z4261" s="126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8"/>
      <c r="T4262" s="123"/>
      <c r="U4262" s="122"/>
      <c r="V4262" s="122"/>
      <c r="W4262" s="121"/>
      <c r="X4262" s="114"/>
      <c r="Y4262" s="114"/>
      <c r="Z4262" s="126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8"/>
      <c r="T4263" s="123"/>
      <c r="U4263" s="122"/>
      <c r="V4263" s="122"/>
      <c r="W4263" s="121"/>
      <c r="X4263" s="114"/>
      <c r="Y4263" s="114"/>
      <c r="Z4263" s="126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8"/>
      <c r="T4264" s="123"/>
      <c r="U4264" s="122"/>
      <c r="V4264" s="122"/>
      <c r="W4264" s="121"/>
      <c r="X4264" s="114"/>
      <c r="Y4264" s="114"/>
      <c r="Z4264" s="126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8"/>
      <c r="T4265" s="123"/>
      <c r="U4265" s="122"/>
      <c r="V4265" s="122"/>
      <c r="W4265" s="121"/>
      <c r="X4265" s="114"/>
      <c r="Y4265" s="114"/>
      <c r="Z4265" s="126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8"/>
      <c r="T4266" s="123"/>
      <c r="U4266" s="122"/>
      <c r="V4266" s="122"/>
      <c r="W4266" s="121"/>
      <c r="X4266" s="114"/>
      <c r="Y4266" s="114"/>
      <c r="Z4266" s="126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8"/>
      <c r="T4267" s="123"/>
      <c r="U4267" s="122"/>
      <c r="V4267" s="122"/>
      <c r="W4267" s="121"/>
      <c r="X4267" s="114"/>
      <c r="Y4267" s="114"/>
      <c r="Z4267" s="126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8"/>
      <c r="T4268" s="123"/>
      <c r="U4268" s="122"/>
      <c r="V4268" s="122"/>
      <c r="W4268" s="121"/>
      <c r="X4268" s="114"/>
      <c r="Y4268" s="114"/>
      <c r="Z4268" s="126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8"/>
      <c r="T4269" s="123"/>
      <c r="U4269" s="122"/>
      <c r="V4269" s="122"/>
      <c r="W4269" s="121"/>
      <c r="X4269" s="114"/>
      <c r="Y4269" s="114"/>
      <c r="Z4269" s="126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8"/>
      <c r="T4270" s="123"/>
      <c r="U4270" s="122"/>
      <c r="V4270" s="122"/>
      <c r="W4270" s="121"/>
      <c r="X4270" s="114"/>
      <c r="Y4270" s="114"/>
      <c r="Z4270" s="126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8"/>
      <c r="T4271" s="123"/>
      <c r="U4271" s="122"/>
      <c r="V4271" s="122"/>
      <c r="W4271" s="121"/>
      <c r="X4271" s="114"/>
      <c r="Y4271" s="114"/>
      <c r="Z4271" s="126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8"/>
      <c r="T4272" s="123"/>
      <c r="U4272" s="122"/>
      <c r="V4272" s="122"/>
      <c r="W4272" s="121"/>
      <c r="X4272" s="114"/>
      <c r="Y4272" s="114"/>
      <c r="Z4272" s="126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8"/>
      <c r="T4273" s="123"/>
      <c r="U4273" s="122"/>
      <c r="V4273" s="122"/>
      <c r="W4273" s="121"/>
      <c r="X4273" s="114"/>
      <c r="Y4273" s="114"/>
      <c r="Z4273" s="126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8"/>
      <c r="T4274" s="123"/>
      <c r="U4274" s="122"/>
      <c r="V4274" s="122"/>
      <c r="W4274" s="121"/>
      <c r="X4274" s="114"/>
      <c r="Y4274" s="114"/>
      <c r="Z4274" s="126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8"/>
      <c r="T4275" s="123"/>
      <c r="U4275" s="122"/>
      <c r="V4275" s="122"/>
      <c r="W4275" s="121"/>
      <c r="X4275" s="114"/>
      <c r="Y4275" s="114"/>
      <c r="Z4275" s="126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8"/>
      <c r="T4276" s="123"/>
      <c r="U4276" s="122"/>
      <c r="V4276" s="122"/>
      <c r="W4276" s="121"/>
      <c r="X4276" s="114"/>
      <c r="Y4276" s="114"/>
      <c r="Z4276" s="126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8"/>
      <c r="T4277" s="123"/>
      <c r="U4277" s="122"/>
      <c r="V4277" s="122"/>
      <c r="W4277" s="121"/>
      <c r="X4277" s="114"/>
      <c r="Y4277" s="114"/>
      <c r="Z4277" s="126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8"/>
      <c r="T4278" s="123"/>
      <c r="U4278" s="122"/>
      <c r="V4278" s="122"/>
      <c r="W4278" s="121"/>
      <c r="X4278" s="114"/>
      <c r="Y4278" s="114"/>
      <c r="Z4278" s="126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8"/>
      <c r="T4279" s="123"/>
      <c r="U4279" s="122"/>
      <c r="V4279" s="122"/>
      <c r="W4279" s="121"/>
      <c r="X4279" s="114"/>
      <c r="Y4279" s="114"/>
      <c r="Z4279" s="126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8"/>
      <c r="T4280" s="123"/>
      <c r="U4280" s="122"/>
      <c r="V4280" s="122"/>
      <c r="W4280" s="121"/>
      <c r="X4280" s="114"/>
      <c r="Y4280" s="114"/>
      <c r="Z4280" s="126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8"/>
      <c r="T4281" s="123"/>
      <c r="U4281" s="122"/>
      <c r="V4281" s="122"/>
      <c r="W4281" s="121"/>
      <c r="X4281" s="114"/>
      <c r="Y4281" s="114"/>
      <c r="Z4281" s="126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8"/>
      <c r="T4282" s="123"/>
      <c r="U4282" s="122"/>
      <c r="V4282" s="122"/>
      <c r="W4282" s="121"/>
      <c r="X4282" s="114"/>
      <c r="Y4282" s="114"/>
      <c r="Z4282" s="126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8"/>
      <c r="T4283" s="123"/>
      <c r="U4283" s="122"/>
      <c r="V4283" s="122"/>
      <c r="W4283" s="121"/>
      <c r="X4283" s="114"/>
      <c r="Y4283" s="114"/>
      <c r="Z4283" s="126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8"/>
      <c r="T4284" s="123"/>
      <c r="U4284" s="122"/>
      <c r="V4284" s="122"/>
      <c r="W4284" s="121"/>
      <c r="X4284" s="114"/>
      <c r="Y4284" s="114"/>
      <c r="Z4284" s="126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8"/>
      <c r="T4285" s="123"/>
      <c r="U4285" s="122"/>
      <c r="V4285" s="122"/>
      <c r="W4285" s="121"/>
      <c r="X4285" s="114"/>
      <c r="Y4285" s="114"/>
      <c r="Z4285" s="126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8"/>
      <c r="T4286" s="123"/>
      <c r="U4286" s="122"/>
      <c r="V4286" s="122"/>
      <c r="W4286" s="121"/>
      <c r="X4286" s="114"/>
      <c r="Y4286" s="114"/>
      <c r="Z4286" s="126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8"/>
      <c r="T4287" s="123"/>
      <c r="U4287" s="122"/>
      <c r="V4287" s="122"/>
      <c r="W4287" s="121"/>
      <c r="X4287" s="114"/>
      <c r="Y4287" s="114"/>
      <c r="Z4287" s="126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8"/>
      <c r="T4288" s="123"/>
      <c r="U4288" s="122"/>
      <c r="V4288" s="122"/>
      <c r="W4288" s="121"/>
      <c r="X4288" s="114"/>
      <c r="Y4288" s="114"/>
      <c r="Z4288" s="126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8"/>
      <c r="T4289" s="123"/>
      <c r="U4289" s="122"/>
      <c r="V4289" s="122"/>
      <c r="W4289" s="121"/>
      <c r="X4289" s="114"/>
      <c r="Y4289" s="114"/>
      <c r="Z4289" s="126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8"/>
      <c r="T4290" s="123"/>
      <c r="U4290" s="122"/>
      <c r="V4290" s="122"/>
      <c r="W4290" s="121"/>
      <c r="X4290" s="114"/>
      <c r="Y4290" s="114"/>
      <c r="Z4290" s="126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8"/>
      <c r="T4291" s="123"/>
      <c r="U4291" s="122"/>
      <c r="V4291" s="122"/>
      <c r="W4291" s="121"/>
      <c r="X4291" s="114"/>
      <c r="Y4291" s="114"/>
      <c r="Z4291" s="126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8"/>
      <c r="T4292" s="123"/>
      <c r="U4292" s="122"/>
      <c r="V4292" s="122"/>
      <c r="W4292" s="121"/>
      <c r="X4292" s="114"/>
      <c r="Y4292" s="114"/>
      <c r="Z4292" s="126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8"/>
      <c r="T4293" s="123"/>
      <c r="U4293" s="122"/>
      <c r="V4293" s="122"/>
      <c r="W4293" s="121"/>
      <c r="X4293" s="114"/>
      <c r="Y4293" s="114"/>
      <c r="Z4293" s="126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8"/>
      <c r="T4294" s="123"/>
      <c r="U4294" s="122"/>
      <c r="V4294" s="122"/>
      <c r="W4294" s="121"/>
      <c r="X4294" s="114"/>
      <c r="Y4294" s="114"/>
      <c r="Z4294" s="126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8"/>
      <c r="T4295" s="123"/>
      <c r="U4295" s="122"/>
      <c r="V4295" s="122"/>
      <c r="W4295" s="121"/>
      <c r="X4295" s="114"/>
      <c r="Y4295" s="114"/>
      <c r="Z4295" s="126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8"/>
      <c r="T4296" s="123"/>
      <c r="U4296" s="122"/>
      <c r="V4296" s="122"/>
      <c r="W4296" s="121"/>
      <c r="X4296" s="114"/>
      <c r="Y4296" s="114"/>
      <c r="Z4296" s="126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8"/>
      <c r="T4297" s="123"/>
      <c r="U4297" s="122"/>
      <c r="V4297" s="122"/>
      <c r="W4297" s="121"/>
      <c r="X4297" s="114"/>
      <c r="Y4297" s="114"/>
      <c r="Z4297" s="126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8"/>
      <c r="T4298" s="123"/>
      <c r="U4298" s="122"/>
      <c r="V4298" s="122"/>
      <c r="W4298" s="121"/>
      <c r="X4298" s="114"/>
      <c r="Y4298" s="114"/>
      <c r="Z4298" s="126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8"/>
      <c r="T4299" s="123"/>
      <c r="U4299" s="122"/>
      <c r="V4299" s="122"/>
      <c r="W4299" s="121"/>
      <c r="X4299" s="114"/>
      <c r="Y4299" s="114"/>
      <c r="Z4299" s="126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8"/>
      <c r="T4300" s="123"/>
      <c r="U4300" s="122"/>
      <c r="V4300" s="122"/>
      <c r="W4300" s="121"/>
      <c r="X4300" s="114"/>
      <c r="Y4300" s="114"/>
      <c r="Z4300" s="126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8"/>
      <c r="T4301" s="123"/>
      <c r="U4301" s="122"/>
      <c r="V4301" s="122"/>
      <c r="W4301" s="121"/>
      <c r="X4301" s="114"/>
      <c r="Y4301" s="114"/>
      <c r="Z4301" s="126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8"/>
      <c r="T4302" s="123"/>
      <c r="U4302" s="122"/>
      <c r="V4302" s="122"/>
      <c r="W4302" s="121"/>
      <c r="X4302" s="114"/>
      <c r="Y4302" s="114"/>
      <c r="Z4302" s="126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8"/>
      <c r="T4303" s="123"/>
      <c r="U4303" s="122"/>
      <c r="V4303" s="122"/>
      <c r="W4303" s="121"/>
      <c r="X4303" s="114"/>
      <c r="Y4303" s="114"/>
      <c r="Z4303" s="126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8"/>
      <c r="T4304" s="123"/>
      <c r="U4304" s="122"/>
      <c r="V4304" s="122"/>
      <c r="W4304" s="121"/>
      <c r="X4304" s="114"/>
      <c r="Y4304" s="114"/>
      <c r="Z4304" s="126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8"/>
      <c r="T4305" s="123"/>
      <c r="U4305" s="122"/>
      <c r="V4305" s="122"/>
      <c r="W4305" s="121"/>
      <c r="X4305" s="114"/>
      <c r="Y4305" s="114"/>
      <c r="Z4305" s="126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8"/>
      <c r="T4306" s="123"/>
      <c r="U4306" s="122"/>
      <c r="V4306" s="122"/>
      <c r="W4306" s="121"/>
      <c r="X4306" s="114"/>
      <c r="Y4306" s="114"/>
      <c r="Z4306" s="126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8"/>
      <c r="T4307" s="123"/>
      <c r="U4307" s="122"/>
      <c r="V4307" s="122"/>
      <c r="W4307" s="121"/>
      <c r="X4307" s="114"/>
      <c r="Y4307" s="114"/>
      <c r="Z4307" s="126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8"/>
      <c r="T4308" s="123"/>
      <c r="U4308" s="122"/>
      <c r="V4308" s="122"/>
      <c r="W4308" s="121"/>
      <c r="X4308" s="114"/>
      <c r="Y4308" s="114"/>
      <c r="Z4308" s="126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8"/>
      <c r="T4309" s="123"/>
      <c r="U4309" s="122"/>
      <c r="V4309" s="122"/>
      <c r="W4309" s="121"/>
      <c r="X4309" s="114"/>
      <c r="Y4309" s="114"/>
      <c r="Z4309" s="126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8"/>
      <c r="T4310" s="123"/>
      <c r="U4310" s="122"/>
      <c r="V4310" s="122"/>
      <c r="W4310" s="121"/>
      <c r="X4310" s="114"/>
      <c r="Y4310" s="114"/>
      <c r="Z4310" s="126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8"/>
      <c r="T4311" s="123"/>
      <c r="U4311" s="122"/>
      <c r="V4311" s="122"/>
      <c r="W4311" s="121"/>
      <c r="X4311" s="114"/>
      <c r="Y4311" s="114"/>
      <c r="Z4311" s="126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8"/>
      <c r="T4312" s="123"/>
      <c r="U4312" s="122"/>
      <c r="V4312" s="122"/>
      <c r="W4312" s="121"/>
      <c r="X4312" s="114"/>
      <c r="Y4312" s="114"/>
      <c r="Z4312" s="126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8"/>
      <c r="T4313" s="123"/>
      <c r="U4313" s="122"/>
      <c r="V4313" s="122"/>
      <c r="W4313" s="121"/>
      <c r="X4313" s="114"/>
      <c r="Y4313" s="114"/>
      <c r="Z4313" s="126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8"/>
      <c r="T4314" s="123"/>
      <c r="U4314" s="122"/>
      <c r="V4314" s="122"/>
      <c r="W4314" s="121"/>
      <c r="X4314" s="114"/>
      <c r="Y4314" s="114"/>
      <c r="Z4314" s="126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8"/>
      <c r="T4315" s="123"/>
      <c r="U4315" s="122"/>
      <c r="V4315" s="122"/>
      <c r="W4315" s="121"/>
      <c r="X4315" s="114"/>
      <c r="Y4315" s="114"/>
      <c r="Z4315" s="126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8"/>
      <c r="T4316" s="123"/>
      <c r="U4316" s="122"/>
      <c r="V4316" s="122"/>
      <c r="W4316" s="121"/>
      <c r="X4316" s="114"/>
      <c r="Y4316" s="114"/>
      <c r="Z4316" s="126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8"/>
      <c r="T4317" s="123"/>
      <c r="U4317" s="122"/>
      <c r="V4317" s="122"/>
      <c r="W4317" s="121"/>
      <c r="X4317" s="114"/>
      <c r="Y4317" s="114"/>
      <c r="Z4317" s="126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8"/>
      <c r="T4318" s="123"/>
      <c r="U4318" s="122"/>
      <c r="V4318" s="122"/>
      <c r="W4318" s="121"/>
      <c r="X4318" s="114"/>
      <c r="Y4318" s="114"/>
      <c r="Z4318" s="126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8"/>
      <c r="T4319" s="123"/>
      <c r="U4319" s="122"/>
      <c r="V4319" s="122"/>
      <c r="W4319" s="121"/>
      <c r="X4319" s="114"/>
      <c r="Y4319" s="114"/>
      <c r="Z4319" s="126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8"/>
      <c r="T4320" s="123"/>
      <c r="U4320" s="122"/>
      <c r="V4320" s="122"/>
      <c r="W4320" s="121"/>
      <c r="X4320" s="114"/>
      <c r="Y4320" s="114"/>
      <c r="Z4320" s="126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8"/>
      <c r="T4321" s="123"/>
      <c r="U4321" s="122"/>
      <c r="V4321" s="122"/>
      <c r="W4321" s="121"/>
      <c r="X4321" s="114"/>
      <c r="Y4321" s="114"/>
      <c r="Z4321" s="126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8"/>
      <c r="T4322" s="123"/>
      <c r="U4322" s="122"/>
      <c r="V4322" s="122"/>
      <c r="W4322" s="121"/>
      <c r="X4322" s="114"/>
      <c r="Y4322" s="114"/>
      <c r="Z4322" s="126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8"/>
      <c r="T4323" s="123"/>
      <c r="U4323" s="122"/>
      <c r="V4323" s="122"/>
      <c r="W4323" s="121"/>
      <c r="X4323" s="114"/>
      <c r="Y4323" s="114"/>
      <c r="Z4323" s="126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8"/>
      <c r="T4324" s="123"/>
      <c r="U4324" s="122"/>
      <c r="V4324" s="122"/>
      <c r="W4324" s="121"/>
      <c r="X4324" s="114"/>
      <c r="Y4324" s="114"/>
      <c r="Z4324" s="126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8"/>
      <c r="T4325" s="123"/>
      <c r="U4325" s="122"/>
      <c r="V4325" s="122"/>
      <c r="W4325" s="121"/>
      <c r="X4325" s="114"/>
      <c r="Y4325" s="114"/>
      <c r="Z4325" s="126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8"/>
      <c r="T4326" s="123"/>
      <c r="U4326" s="122"/>
      <c r="V4326" s="122"/>
      <c r="W4326" s="121"/>
      <c r="X4326" s="114"/>
      <c r="Y4326" s="114"/>
      <c r="Z4326" s="126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8"/>
      <c r="T4327" s="123"/>
      <c r="U4327" s="122"/>
      <c r="V4327" s="122"/>
      <c r="W4327" s="121"/>
      <c r="X4327" s="114"/>
      <c r="Y4327" s="114"/>
      <c r="Z4327" s="126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8"/>
      <c r="T4328" s="123"/>
      <c r="U4328" s="122"/>
      <c r="V4328" s="122"/>
      <c r="W4328" s="121"/>
      <c r="X4328" s="114"/>
      <c r="Y4328" s="114"/>
      <c r="Z4328" s="126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8"/>
      <c r="T4329" s="123"/>
      <c r="U4329" s="122"/>
      <c r="V4329" s="122"/>
      <c r="W4329" s="121"/>
      <c r="X4329" s="114"/>
      <c r="Y4329" s="114"/>
      <c r="Z4329" s="126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8"/>
      <c r="T4330" s="123"/>
      <c r="U4330" s="122"/>
      <c r="V4330" s="122"/>
      <c r="W4330" s="121"/>
      <c r="X4330" s="114"/>
      <c r="Y4330" s="114"/>
      <c r="Z4330" s="126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8"/>
      <c r="T4331" s="123"/>
      <c r="U4331" s="122"/>
      <c r="V4331" s="122"/>
      <c r="W4331" s="121"/>
      <c r="X4331" s="114"/>
      <c r="Y4331" s="114"/>
      <c r="Z4331" s="126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8"/>
      <c r="T4332" s="123"/>
      <c r="U4332" s="122"/>
      <c r="V4332" s="122"/>
      <c r="W4332" s="121"/>
      <c r="X4332" s="114"/>
      <c r="Y4332" s="114"/>
      <c r="Z4332" s="126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8"/>
      <c r="T4333" s="123"/>
      <c r="U4333" s="122"/>
      <c r="V4333" s="122"/>
      <c r="W4333" s="121"/>
      <c r="X4333" s="114"/>
      <c r="Y4333" s="114"/>
      <c r="Z4333" s="126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8"/>
      <c r="T4334" s="123"/>
      <c r="U4334" s="122"/>
      <c r="V4334" s="122"/>
      <c r="W4334" s="121"/>
      <c r="X4334" s="114"/>
      <c r="Y4334" s="114"/>
      <c r="Z4334" s="126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8"/>
      <c r="T4335" s="123"/>
      <c r="U4335" s="122"/>
      <c r="V4335" s="122"/>
      <c r="W4335" s="121"/>
      <c r="X4335" s="114"/>
      <c r="Y4335" s="114"/>
      <c r="Z4335" s="126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8"/>
      <c r="T4336" s="123"/>
      <c r="U4336" s="122"/>
      <c r="V4336" s="122"/>
      <c r="W4336" s="121"/>
      <c r="X4336" s="114"/>
      <c r="Y4336" s="114"/>
      <c r="Z4336" s="126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8"/>
      <c r="T4337" s="123"/>
      <c r="U4337" s="122"/>
      <c r="V4337" s="122"/>
      <c r="W4337" s="121"/>
      <c r="X4337" s="114"/>
      <c r="Y4337" s="114"/>
      <c r="Z4337" s="126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8"/>
      <c r="T4338" s="123"/>
      <c r="U4338" s="122"/>
      <c r="V4338" s="122"/>
      <c r="W4338" s="121"/>
      <c r="X4338" s="114"/>
      <c r="Y4338" s="114"/>
      <c r="Z4338" s="126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8"/>
      <c r="T4339" s="123"/>
      <c r="U4339" s="122"/>
      <c r="V4339" s="122"/>
      <c r="W4339" s="121"/>
      <c r="X4339" s="114"/>
      <c r="Y4339" s="114"/>
      <c r="Z4339" s="126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8"/>
      <c r="T4340" s="123"/>
      <c r="U4340" s="122"/>
      <c r="V4340" s="122"/>
      <c r="W4340" s="121"/>
      <c r="X4340" s="114"/>
      <c r="Y4340" s="114"/>
      <c r="Z4340" s="126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8"/>
      <c r="T4341" s="123"/>
      <c r="U4341" s="122"/>
      <c r="V4341" s="122"/>
      <c r="W4341" s="121"/>
      <c r="X4341" s="114"/>
      <c r="Y4341" s="114"/>
      <c r="Z4341" s="126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8"/>
      <c r="T4342" s="123"/>
      <c r="U4342" s="122"/>
      <c r="V4342" s="122"/>
      <c r="W4342" s="121"/>
      <c r="X4342" s="114"/>
      <c r="Y4342" s="114"/>
      <c r="Z4342" s="126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8"/>
      <c r="T4343" s="123"/>
      <c r="U4343" s="122"/>
      <c r="V4343" s="122"/>
      <c r="W4343" s="121"/>
      <c r="X4343" s="114"/>
      <c r="Y4343" s="114"/>
      <c r="Z4343" s="126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8"/>
      <c r="T4344" s="123"/>
      <c r="U4344" s="122"/>
      <c r="V4344" s="122"/>
      <c r="W4344" s="121"/>
      <c r="X4344" s="114"/>
      <c r="Y4344" s="114"/>
      <c r="Z4344" s="126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8"/>
      <c r="T4345" s="123"/>
      <c r="U4345" s="122"/>
      <c r="V4345" s="122"/>
      <c r="W4345" s="121"/>
      <c r="X4345" s="114"/>
      <c r="Y4345" s="114"/>
      <c r="Z4345" s="126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8"/>
      <c r="T4346" s="123"/>
      <c r="U4346" s="122"/>
      <c r="V4346" s="122"/>
      <c r="W4346" s="121"/>
      <c r="X4346" s="114"/>
      <c r="Y4346" s="114"/>
      <c r="Z4346" s="126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8"/>
      <c r="T4347" s="123"/>
      <c r="U4347" s="122"/>
      <c r="V4347" s="122"/>
      <c r="W4347" s="121"/>
      <c r="X4347" s="114"/>
      <c r="Y4347" s="114"/>
      <c r="Z4347" s="126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8"/>
      <c r="T4348" s="123"/>
      <c r="U4348" s="122"/>
      <c r="V4348" s="122"/>
      <c r="W4348" s="121"/>
      <c r="X4348" s="114"/>
      <c r="Y4348" s="114"/>
      <c r="Z4348" s="126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8"/>
      <c r="T4349" s="123"/>
      <c r="U4349" s="122"/>
      <c r="V4349" s="122"/>
      <c r="W4349" s="121"/>
      <c r="X4349" s="114"/>
      <c r="Y4349" s="114"/>
      <c r="Z4349" s="126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8"/>
      <c r="T4350" s="123"/>
      <c r="U4350" s="122"/>
      <c r="V4350" s="122"/>
      <c r="W4350" s="121"/>
      <c r="X4350" s="114"/>
      <c r="Y4350" s="114"/>
      <c r="Z4350" s="126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8"/>
      <c r="T4351" s="123"/>
      <c r="U4351" s="122"/>
      <c r="V4351" s="122"/>
      <c r="W4351" s="121"/>
      <c r="X4351" s="114"/>
      <c r="Y4351" s="114"/>
      <c r="Z4351" s="126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8"/>
      <c r="T4352" s="123"/>
      <c r="U4352" s="122"/>
      <c r="V4352" s="122"/>
      <c r="W4352" s="121"/>
      <c r="X4352" s="114"/>
      <c r="Y4352" s="114"/>
      <c r="Z4352" s="126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8"/>
      <c r="T4353" s="123"/>
      <c r="U4353" s="122"/>
      <c r="V4353" s="122"/>
      <c r="W4353" s="121"/>
      <c r="X4353" s="114"/>
      <c r="Y4353" s="114"/>
      <c r="Z4353" s="126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8"/>
      <c r="T4354" s="123"/>
      <c r="U4354" s="122"/>
      <c r="V4354" s="122"/>
      <c r="W4354" s="121"/>
      <c r="X4354" s="114"/>
      <c r="Y4354" s="114"/>
      <c r="Z4354" s="126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8"/>
      <c r="T4355" s="123"/>
      <c r="U4355" s="122"/>
      <c r="V4355" s="122"/>
      <c r="W4355" s="121"/>
      <c r="X4355" s="114"/>
      <c r="Y4355" s="114"/>
      <c r="Z4355" s="126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8"/>
      <c r="T4356" s="123"/>
      <c r="U4356" s="122"/>
      <c r="V4356" s="122"/>
      <c r="W4356" s="121"/>
      <c r="X4356" s="114"/>
      <c r="Y4356" s="114"/>
      <c r="Z4356" s="126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8"/>
      <c r="T4357" s="123"/>
      <c r="U4357" s="122"/>
      <c r="V4357" s="122"/>
      <c r="W4357" s="121"/>
      <c r="X4357" s="114"/>
      <c r="Y4357" s="114"/>
      <c r="Z4357" s="126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8"/>
      <c r="T4358" s="123"/>
      <c r="U4358" s="122"/>
      <c r="V4358" s="122"/>
      <c r="W4358" s="121"/>
      <c r="X4358" s="114"/>
      <c r="Y4358" s="114"/>
      <c r="Z4358" s="126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8"/>
      <c r="T4359" s="123"/>
      <c r="U4359" s="122"/>
      <c r="V4359" s="122"/>
      <c r="W4359" s="121"/>
      <c r="X4359" s="114"/>
      <c r="Y4359" s="114"/>
      <c r="Z4359" s="126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8"/>
      <c r="T4360" s="123"/>
      <c r="U4360" s="122"/>
      <c r="V4360" s="122"/>
      <c r="W4360" s="121"/>
      <c r="X4360" s="114"/>
      <c r="Y4360" s="114"/>
      <c r="Z4360" s="126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8"/>
      <c r="T4361" s="123"/>
      <c r="U4361" s="122"/>
      <c r="V4361" s="122"/>
      <c r="W4361" s="121"/>
      <c r="X4361" s="114"/>
      <c r="Y4361" s="114"/>
      <c r="Z4361" s="126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8"/>
      <c r="T4362" s="123"/>
      <c r="U4362" s="122"/>
      <c r="V4362" s="122"/>
      <c r="W4362" s="121"/>
      <c r="X4362" s="114"/>
      <c r="Y4362" s="114"/>
      <c r="Z4362" s="126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8"/>
      <c r="T4363" s="123"/>
      <c r="U4363" s="122"/>
      <c r="V4363" s="122"/>
      <c r="W4363" s="121"/>
      <c r="X4363" s="114"/>
      <c r="Y4363" s="114"/>
      <c r="Z4363" s="126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8"/>
      <c r="T4364" s="123"/>
      <c r="U4364" s="122"/>
      <c r="V4364" s="122"/>
      <c r="W4364" s="121"/>
      <c r="X4364" s="114"/>
      <c r="Y4364" s="114"/>
      <c r="Z4364" s="126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8"/>
      <c r="T4365" s="123"/>
      <c r="U4365" s="122"/>
      <c r="V4365" s="122"/>
      <c r="W4365" s="121"/>
      <c r="X4365" s="114"/>
      <c r="Y4365" s="114"/>
      <c r="Z4365" s="126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8"/>
      <c r="T4366" s="123"/>
      <c r="U4366" s="122"/>
      <c r="V4366" s="122"/>
      <c r="W4366" s="121"/>
      <c r="X4366" s="114"/>
      <c r="Y4366" s="114"/>
      <c r="Z4366" s="126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8"/>
      <c r="T4367" s="123"/>
      <c r="U4367" s="122"/>
      <c r="V4367" s="122"/>
      <c r="W4367" s="121"/>
      <c r="X4367" s="114"/>
      <c r="Y4367" s="114"/>
      <c r="Z4367" s="126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8"/>
      <c r="T4368" s="123"/>
      <c r="U4368" s="122"/>
      <c r="V4368" s="122"/>
      <c r="W4368" s="121"/>
      <c r="X4368" s="114"/>
      <c r="Y4368" s="114"/>
      <c r="Z4368" s="126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8"/>
      <c r="T4369" s="123"/>
      <c r="U4369" s="122"/>
      <c r="V4369" s="122"/>
      <c r="W4369" s="121"/>
      <c r="X4369" s="114"/>
      <c r="Y4369" s="114"/>
      <c r="Z4369" s="126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8"/>
      <c r="T4370" s="123"/>
      <c r="U4370" s="122"/>
      <c r="V4370" s="122"/>
      <c r="W4370" s="121"/>
      <c r="X4370" s="114"/>
      <c r="Y4370" s="114"/>
      <c r="Z4370" s="126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8"/>
      <c r="T4371" s="123"/>
      <c r="U4371" s="122"/>
      <c r="V4371" s="122"/>
      <c r="W4371" s="121"/>
      <c r="X4371" s="114"/>
      <c r="Y4371" s="114"/>
      <c r="Z4371" s="126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8"/>
      <c r="T4372" s="123"/>
      <c r="U4372" s="122"/>
      <c r="V4372" s="122"/>
      <c r="W4372" s="121"/>
      <c r="X4372" s="114"/>
      <c r="Y4372" s="114"/>
      <c r="Z4372" s="126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8"/>
      <c r="T4373" s="123"/>
      <c r="U4373" s="122"/>
      <c r="V4373" s="122"/>
      <c r="W4373" s="121"/>
      <c r="X4373" s="114"/>
      <c r="Y4373" s="114"/>
      <c r="Z4373" s="126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8"/>
      <c r="T4374" s="123"/>
      <c r="U4374" s="122"/>
      <c r="V4374" s="122"/>
      <c r="W4374" s="121"/>
      <c r="X4374" s="114"/>
      <c r="Y4374" s="114"/>
      <c r="Z4374" s="126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8"/>
      <c r="T4375" s="123"/>
      <c r="U4375" s="122"/>
      <c r="V4375" s="122"/>
      <c r="W4375" s="121"/>
      <c r="X4375" s="114"/>
      <c r="Y4375" s="114"/>
      <c r="Z4375" s="126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8"/>
      <c r="T4376" s="123"/>
      <c r="U4376" s="122"/>
      <c r="V4376" s="122"/>
      <c r="W4376" s="121"/>
      <c r="X4376" s="114"/>
      <c r="Y4376" s="114"/>
      <c r="Z4376" s="126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8"/>
      <c r="T4377" s="123"/>
      <c r="U4377" s="122"/>
      <c r="V4377" s="122"/>
      <c r="W4377" s="121"/>
      <c r="X4377" s="114"/>
      <c r="Y4377" s="114"/>
      <c r="Z4377" s="126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8"/>
      <c r="T4378" s="123"/>
      <c r="U4378" s="122"/>
      <c r="V4378" s="122"/>
      <c r="W4378" s="121"/>
      <c r="X4378" s="114"/>
      <c r="Y4378" s="114"/>
      <c r="Z4378" s="126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8"/>
      <c r="T4379" s="123"/>
      <c r="U4379" s="122"/>
      <c r="V4379" s="122"/>
      <c r="W4379" s="121"/>
      <c r="X4379" s="114"/>
      <c r="Y4379" s="114"/>
      <c r="Z4379" s="126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8"/>
      <c r="T4380" s="123"/>
      <c r="U4380" s="122"/>
      <c r="V4380" s="122"/>
      <c r="W4380" s="121"/>
      <c r="X4380" s="114"/>
      <c r="Y4380" s="114"/>
      <c r="Z4380" s="126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8"/>
      <c r="T4381" s="123"/>
      <c r="U4381" s="122"/>
      <c r="V4381" s="122"/>
      <c r="W4381" s="121"/>
      <c r="X4381" s="114"/>
      <c r="Y4381" s="114"/>
      <c r="Z4381" s="126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8"/>
      <c r="T4382" s="123"/>
      <c r="U4382" s="122"/>
      <c r="V4382" s="122"/>
      <c r="W4382" s="121"/>
      <c r="X4382" s="114"/>
      <c r="Y4382" s="114"/>
      <c r="Z4382" s="126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8"/>
      <c r="T4383" s="123"/>
      <c r="U4383" s="122"/>
      <c r="V4383" s="122"/>
      <c r="W4383" s="121"/>
      <c r="X4383" s="114"/>
      <c r="Y4383" s="114"/>
      <c r="Z4383" s="126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8"/>
      <c r="T4384" s="123"/>
      <c r="U4384" s="122"/>
      <c r="V4384" s="122"/>
      <c r="W4384" s="121"/>
      <c r="X4384" s="114"/>
      <c r="Y4384" s="114"/>
      <c r="Z4384" s="126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8"/>
      <c r="T4385" s="123"/>
      <c r="U4385" s="122"/>
      <c r="V4385" s="122"/>
      <c r="W4385" s="121"/>
      <c r="X4385" s="114"/>
      <c r="Y4385" s="114"/>
      <c r="Z4385" s="126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8"/>
      <c r="T4386" s="123"/>
      <c r="U4386" s="122"/>
      <c r="V4386" s="122"/>
      <c r="W4386" s="121"/>
      <c r="X4386" s="114"/>
      <c r="Y4386" s="114"/>
      <c r="Z4386" s="126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8"/>
      <c r="T4387" s="123"/>
      <c r="U4387" s="122"/>
      <c r="V4387" s="122"/>
      <c r="W4387" s="121"/>
      <c r="X4387" s="114"/>
      <c r="Y4387" s="114"/>
      <c r="Z4387" s="126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8"/>
      <c r="T4388" s="123"/>
      <c r="U4388" s="122"/>
      <c r="V4388" s="122"/>
      <c r="W4388" s="121"/>
      <c r="X4388" s="114"/>
      <c r="Y4388" s="114"/>
      <c r="Z4388" s="126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8"/>
      <c r="T4389" s="123"/>
      <c r="U4389" s="122"/>
      <c r="V4389" s="122"/>
      <c r="W4389" s="121"/>
      <c r="X4389" s="114"/>
      <c r="Y4389" s="114"/>
      <c r="Z4389" s="126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8"/>
      <c r="T4390" s="123"/>
      <c r="U4390" s="122"/>
      <c r="V4390" s="122"/>
      <c r="W4390" s="121"/>
      <c r="X4390" s="114"/>
      <c r="Y4390" s="114"/>
      <c r="Z4390" s="126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8"/>
      <c r="T4391" s="123"/>
      <c r="U4391" s="122"/>
      <c r="V4391" s="122"/>
      <c r="W4391" s="121"/>
      <c r="X4391" s="114"/>
      <c r="Y4391" s="114"/>
      <c r="Z4391" s="126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8"/>
      <c r="T4392" s="123"/>
      <c r="U4392" s="122"/>
      <c r="V4392" s="122"/>
      <c r="W4392" s="121"/>
      <c r="X4392" s="114"/>
      <c r="Y4392" s="114"/>
      <c r="Z4392" s="126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8"/>
      <c r="T4393" s="123"/>
      <c r="U4393" s="122"/>
      <c r="V4393" s="122"/>
      <c r="W4393" s="121"/>
      <c r="X4393" s="114"/>
      <c r="Y4393" s="114"/>
      <c r="Z4393" s="126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8"/>
      <c r="T4394" s="123"/>
      <c r="U4394" s="122"/>
      <c r="V4394" s="122"/>
      <c r="W4394" s="121"/>
      <c r="X4394" s="114"/>
      <c r="Y4394" s="114"/>
      <c r="Z4394" s="126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8"/>
      <c r="T4395" s="123"/>
      <c r="U4395" s="122"/>
      <c r="V4395" s="122"/>
      <c r="W4395" s="121"/>
      <c r="X4395" s="114"/>
      <c r="Y4395" s="114"/>
      <c r="Z4395" s="126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8"/>
      <c r="T4396" s="123"/>
      <c r="U4396" s="122"/>
      <c r="V4396" s="122"/>
      <c r="W4396" s="121"/>
      <c r="X4396" s="114"/>
      <c r="Y4396" s="114"/>
      <c r="Z4396" s="126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8"/>
      <c r="T4397" s="123"/>
      <c r="U4397" s="122"/>
      <c r="V4397" s="122"/>
      <c r="W4397" s="121"/>
      <c r="X4397" s="114"/>
      <c r="Y4397" s="114"/>
      <c r="Z4397" s="126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8"/>
      <c r="T4398" s="123"/>
      <c r="U4398" s="122"/>
      <c r="V4398" s="122"/>
      <c r="W4398" s="121"/>
      <c r="X4398" s="114"/>
      <c r="Y4398" s="114"/>
      <c r="Z4398" s="126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8"/>
      <c r="T4399" s="123"/>
      <c r="U4399" s="122"/>
      <c r="V4399" s="122"/>
      <c r="W4399" s="121"/>
      <c r="X4399" s="114"/>
      <c r="Y4399" s="114"/>
      <c r="Z4399" s="126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8"/>
      <c r="T4400" s="123"/>
      <c r="U4400" s="122"/>
      <c r="V4400" s="122"/>
      <c r="W4400" s="121"/>
      <c r="X4400" s="114"/>
      <c r="Y4400" s="114"/>
      <c r="Z4400" s="126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8"/>
      <c r="T4401" s="123"/>
      <c r="U4401" s="122"/>
      <c r="V4401" s="122"/>
      <c r="W4401" s="121"/>
      <c r="X4401" s="114"/>
      <c r="Y4401" s="114"/>
      <c r="Z4401" s="126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8"/>
      <c r="T4402" s="123"/>
      <c r="U4402" s="122"/>
      <c r="V4402" s="122"/>
      <c r="W4402" s="121"/>
      <c r="X4402" s="114"/>
      <c r="Y4402" s="114"/>
      <c r="Z4402" s="126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8"/>
      <c r="T4403" s="123"/>
      <c r="U4403" s="122"/>
      <c r="V4403" s="122"/>
      <c r="W4403" s="121"/>
      <c r="X4403" s="114"/>
      <c r="Y4403" s="114"/>
      <c r="Z4403" s="126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8"/>
      <c r="T4404" s="123"/>
      <c r="U4404" s="122"/>
      <c r="V4404" s="122"/>
      <c r="W4404" s="121"/>
      <c r="X4404" s="114"/>
      <c r="Y4404" s="114"/>
      <c r="Z4404" s="126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8"/>
      <c r="T4405" s="123"/>
      <c r="U4405" s="122"/>
      <c r="V4405" s="122"/>
      <c r="W4405" s="121"/>
      <c r="X4405" s="114"/>
      <c r="Y4405" s="114"/>
      <c r="Z4405" s="126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8"/>
      <c r="T4406" s="123"/>
      <c r="U4406" s="122"/>
      <c r="V4406" s="122"/>
      <c r="W4406" s="121"/>
      <c r="X4406" s="114"/>
      <c r="Y4406" s="114"/>
      <c r="Z4406" s="126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8"/>
      <c r="T4407" s="123"/>
      <c r="U4407" s="122"/>
      <c r="V4407" s="122"/>
      <c r="W4407" s="121"/>
      <c r="X4407" s="114"/>
      <c r="Y4407" s="114"/>
      <c r="Z4407" s="126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8"/>
      <c r="T4408" s="123"/>
      <c r="U4408" s="122"/>
      <c r="V4408" s="122"/>
      <c r="W4408" s="121"/>
      <c r="X4408" s="114"/>
      <c r="Y4408" s="114"/>
      <c r="Z4408" s="126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8"/>
      <c r="T4409" s="123"/>
      <c r="U4409" s="122"/>
      <c r="V4409" s="122"/>
      <c r="W4409" s="121"/>
      <c r="X4409" s="114"/>
      <c r="Y4409" s="114"/>
      <c r="Z4409" s="126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8"/>
      <c r="T4410" s="123"/>
      <c r="U4410" s="122"/>
      <c r="V4410" s="122"/>
      <c r="W4410" s="121"/>
      <c r="X4410" s="114"/>
      <c r="Y4410" s="114"/>
      <c r="Z4410" s="126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8"/>
      <c r="T4411" s="123"/>
      <c r="U4411" s="122"/>
      <c r="V4411" s="122"/>
      <c r="W4411" s="121"/>
      <c r="X4411" s="114"/>
      <c r="Y4411" s="114"/>
      <c r="Z4411" s="126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8"/>
      <c r="T4412" s="123"/>
      <c r="U4412" s="122"/>
      <c r="V4412" s="122"/>
      <c r="W4412" s="121"/>
      <c r="X4412" s="114"/>
      <c r="Y4412" s="114"/>
      <c r="Z4412" s="126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8"/>
      <c r="T4413" s="123"/>
      <c r="U4413" s="122"/>
      <c r="V4413" s="122"/>
      <c r="W4413" s="121"/>
      <c r="X4413" s="114"/>
      <c r="Y4413" s="114"/>
      <c r="Z4413" s="126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8"/>
      <c r="T4414" s="123"/>
      <c r="U4414" s="122"/>
      <c r="V4414" s="122"/>
      <c r="W4414" s="121"/>
      <c r="X4414" s="114"/>
      <c r="Y4414" s="114"/>
      <c r="Z4414" s="126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8"/>
      <c r="T4415" s="123"/>
      <c r="U4415" s="122"/>
      <c r="V4415" s="122"/>
      <c r="W4415" s="121"/>
      <c r="X4415" s="114"/>
      <c r="Y4415" s="114"/>
      <c r="Z4415" s="126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8"/>
      <c r="T4416" s="123"/>
      <c r="U4416" s="122"/>
      <c r="V4416" s="122"/>
      <c r="W4416" s="121"/>
      <c r="X4416" s="114"/>
      <c r="Y4416" s="114"/>
      <c r="Z4416" s="126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8"/>
      <c r="T4417" s="123"/>
      <c r="U4417" s="122"/>
      <c r="V4417" s="122"/>
      <c r="W4417" s="121"/>
      <c r="X4417" s="114"/>
      <c r="Y4417" s="114"/>
      <c r="Z4417" s="126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8"/>
      <c r="T4418" s="123"/>
      <c r="U4418" s="122"/>
      <c r="V4418" s="122"/>
      <c r="W4418" s="121"/>
      <c r="X4418" s="114"/>
      <c r="Y4418" s="114"/>
      <c r="Z4418" s="126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8"/>
      <c r="T4419" s="123"/>
      <c r="U4419" s="122"/>
      <c r="V4419" s="122"/>
      <c r="W4419" s="121"/>
      <c r="X4419" s="114"/>
      <c r="Y4419" s="114"/>
      <c r="Z4419" s="126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8"/>
      <c r="T4420" s="123"/>
      <c r="U4420" s="122"/>
      <c r="V4420" s="122"/>
      <c r="W4420" s="121"/>
      <c r="X4420" s="114"/>
      <c r="Y4420" s="114"/>
      <c r="Z4420" s="126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8"/>
      <c r="T4421" s="123"/>
      <c r="U4421" s="122"/>
      <c r="V4421" s="122"/>
      <c r="W4421" s="121"/>
      <c r="X4421" s="114"/>
      <c r="Y4421" s="114"/>
      <c r="Z4421" s="126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8"/>
      <c r="T4422" s="123"/>
      <c r="U4422" s="122"/>
      <c r="V4422" s="122"/>
      <c r="W4422" s="121"/>
      <c r="X4422" s="114"/>
      <c r="Y4422" s="114"/>
      <c r="Z4422" s="126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8"/>
      <c r="T4423" s="123"/>
      <c r="U4423" s="122"/>
      <c r="V4423" s="122"/>
      <c r="W4423" s="121"/>
      <c r="X4423" s="114"/>
      <c r="Y4423" s="114"/>
      <c r="Z4423" s="126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8"/>
      <c r="T4424" s="123"/>
      <c r="U4424" s="122"/>
      <c r="V4424" s="122"/>
      <c r="W4424" s="121"/>
      <c r="X4424" s="114"/>
      <c r="Y4424" s="114"/>
      <c r="Z4424" s="126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8"/>
      <c r="T4425" s="123"/>
      <c r="U4425" s="122"/>
      <c r="V4425" s="122"/>
      <c r="W4425" s="121"/>
      <c r="X4425" s="114"/>
      <c r="Y4425" s="114"/>
      <c r="Z4425" s="126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8"/>
      <c r="T4426" s="123"/>
      <c r="U4426" s="122"/>
      <c r="V4426" s="122"/>
      <c r="W4426" s="121"/>
      <c r="X4426" s="114"/>
      <c r="Y4426" s="114"/>
      <c r="Z4426" s="126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8"/>
      <c r="T4427" s="123"/>
      <c r="U4427" s="122"/>
      <c r="V4427" s="122"/>
      <c r="W4427" s="121"/>
      <c r="X4427" s="114"/>
      <c r="Y4427" s="114"/>
      <c r="Z4427" s="126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8"/>
      <c r="T4428" s="123"/>
      <c r="U4428" s="122"/>
      <c r="V4428" s="122"/>
      <c r="W4428" s="121"/>
      <c r="X4428" s="114"/>
      <c r="Y4428" s="114"/>
      <c r="Z4428" s="126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8"/>
      <c r="T4429" s="123"/>
      <c r="U4429" s="122"/>
      <c r="V4429" s="122"/>
      <c r="W4429" s="121"/>
      <c r="X4429" s="114"/>
      <c r="Y4429" s="114"/>
      <c r="Z4429" s="126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8"/>
      <c r="T4430" s="123"/>
      <c r="U4430" s="122"/>
      <c r="V4430" s="122"/>
      <c r="W4430" s="121"/>
      <c r="X4430" s="114"/>
      <c r="Y4430" s="114"/>
      <c r="Z4430" s="126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8"/>
      <c r="T4431" s="123"/>
      <c r="U4431" s="122"/>
      <c r="V4431" s="122"/>
      <c r="W4431" s="121"/>
      <c r="X4431" s="114"/>
      <c r="Y4431" s="114"/>
      <c r="Z4431" s="126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8"/>
      <c r="T4432" s="123"/>
      <c r="U4432" s="122"/>
      <c r="V4432" s="122"/>
      <c r="W4432" s="121"/>
      <c r="X4432" s="114"/>
      <c r="Y4432" s="114"/>
      <c r="Z4432" s="126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8"/>
      <c r="T4433" s="123"/>
      <c r="U4433" s="122"/>
      <c r="V4433" s="122"/>
      <c r="W4433" s="121"/>
      <c r="X4433" s="114"/>
      <c r="Y4433" s="114"/>
      <c r="Z4433" s="126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8"/>
      <c r="T4434" s="123"/>
      <c r="U4434" s="122"/>
      <c r="V4434" s="122"/>
      <c r="W4434" s="121"/>
      <c r="X4434" s="114"/>
      <c r="Y4434" s="114"/>
      <c r="Z4434" s="126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8"/>
      <c r="T4435" s="123"/>
      <c r="U4435" s="122"/>
      <c r="V4435" s="122"/>
      <c r="W4435" s="121"/>
      <c r="X4435" s="114"/>
      <c r="Y4435" s="114"/>
      <c r="Z4435" s="126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8"/>
      <c r="T4436" s="123"/>
      <c r="U4436" s="122"/>
      <c r="V4436" s="122"/>
      <c r="W4436" s="121"/>
      <c r="X4436" s="114"/>
      <c r="Y4436" s="114"/>
      <c r="Z4436" s="126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8"/>
      <c r="T4437" s="123"/>
      <c r="U4437" s="122"/>
      <c r="V4437" s="122"/>
      <c r="W4437" s="121"/>
      <c r="X4437" s="114"/>
      <c r="Y4437" s="114"/>
      <c r="Z4437" s="126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8"/>
      <c r="T4438" s="123"/>
      <c r="U4438" s="122"/>
      <c r="V4438" s="122"/>
      <c r="W4438" s="121"/>
      <c r="X4438" s="114"/>
      <c r="Y4438" s="114"/>
      <c r="Z4438" s="126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8"/>
      <c r="T4439" s="123"/>
      <c r="U4439" s="122"/>
      <c r="V4439" s="122"/>
      <c r="W4439" s="121"/>
      <c r="X4439" s="114"/>
      <c r="Y4439" s="114"/>
      <c r="Z4439" s="126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8"/>
      <c r="T4440" s="123"/>
      <c r="U4440" s="122"/>
      <c r="V4440" s="122"/>
      <c r="W4440" s="121"/>
      <c r="X4440" s="114"/>
      <c r="Y4440" s="114"/>
      <c r="Z4440" s="126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8"/>
      <c r="T4441" s="123"/>
      <c r="U4441" s="122"/>
      <c r="V4441" s="122"/>
      <c r="W4441" s="121"/>
      <c r="X4441" s="114"/>
      <c r="Y4441" s="114"/>
      <c r="Z4441" s="126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8"/>
      <c r="T4442" s="123"/>
      <c r="U4442" s="122"/>
      <c r="V4442" s="122"/>
      <c r="W4442" s="121"/>
      <c r="X4442" s="114"/>
      <c r="Y4442" s="114"/>
      <c r="Z4442" s="126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8"/>
      <c r="T4443" s="123"/>
      <c r="U4443" s="122"/>
      <c r="V4443" s="122"/>
      <c r="W4443" s="121"/>
      <c r="X4443" s="114"/>
      <c r="Y4443" s="114"/>
      <c r="Z4443" s="126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8"/>
      <c r="T4444" s="123"/>
      <c r="U4444" s="122"/>
      <c r="V4444" s="122"/>
      <c r="W4444" s="121"/>
      <c r="X4444" s="114"/>
      <c r="Y4444" s="114"/>
      <c r="Z4444" s="126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8"/>
      <c r="T4445" s="123"/>
      <c r="U4445" s="122"/>
      <c r="V4445" s="122"/>
      <c r="W4445" s="121"/>
      <c r="X4445" s="114"/>
      <c r="Y4445" s="114"/>
      <c r="Z4445" s="126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8"/>
      <c r="T4446" s="123"/>
      <c r="U4446" s="122"/>
      <c r="V4446" s="122"/>
      <c r="W4446" s="121"/>
      <c r="X4446" s="114"/>
      <c r="Y4446" s="114"/>
      <c r="Z4446" s="126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8"/>
      <c r="T4447" s="123"/>
      <c r="U4447" s="122"/>
      <c r="V4447" s="122"/>
      <c r="W4447" s="121"/>
      <c r="X4447" s="114"/>
      <c r="Y4447" s="114"/>
      <c r="Z4447" s="126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8"/>
      <c r="T4448" s="123"/>
      <c r="U4448" s="122"/>
      <c r="V4448" s="122"/>
      <c r="W4448" s="121"/>
      <c r="X4448" s="114"/>
      <c r="Y4448" s="114"/>
      <c r="Z4448" s="126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8"/>
      <c r="T4449" s="123"/>
      <c r="U4449" s="122"/>
      <c r="V4449" s="122"/>
      <c r="W4449" s="121"/>
      <c r="X4449" s="114"/>
      <c r="Y4449" s="114"/>
      <c r="Z4449" s="126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8"/>
      <c r="T4450" s="123"/>
      <c r="U4450" s="122"/>
      <c r="V4450" s="122"/>
      <c r="W4450" s="121"/>
      <c r="X4450" s="114"/>
      <c r="Y4450" s="114"/>
      <c r="Z4450" s="126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8"/>
      <c r="T4451" s="123"/>
      <c r="U4451" s="122"/>
      <c r="V4451" s="122"/>
      <c r="W4451" s="121"/>
      <c r="X4451" s="114"/>
      <c r="Y4451" s="114"/>
      <c r="Z4451" s="126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8"/>
      <c r="T4452" s="123"/>
      <c r="U4452" s="122"/>
      <c r="V4452" s="122"/>
      <c r="W4452" s="121"/>
      <c r="X4452" s="114"/>
      <c r="Y4452" s="114"/>
      <c r="Z4452" s="126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8"/>
      <c r="T4453" s="123"/>
      <c r="U4453" s="122"/>
      <c r="V4453" s="122"/>
      <c r="W4453" s="121"/>
      <c r="X4453" s="114"/>
      <c r="Y4453" s="114"/>
      <c r="Z4453" s="126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8"/>
      <c r="T4454" s="123"/>
      <c r="U4454" s="122"/>
      <c r="V4454" s="122"/>
      <c r="W4454" s="121"/>
      <c r="X4454" s="114"/>
      <c r="Y4454" s="114"/>
      <c r="Z4454" s="126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8"/>
      <c r="T4455" s="123"/>
      <c r="U4455" s="122"/>
      <c r="V4455" s="122"/>
      <c r="W4455" s="121"/>
      <c r="X4455" s="114"/>
      <c r="Y4455" s="114"/>
      <c r="Z4455" s="126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8"/>
      <c r="T4456" s="123"/>
      <c r="U4456" s="122"/>
      <c r="V4456" s="122"/>
      <c r="W4456" s="121"/>
      <c r="X4456" s="114"/>
      <c r="Y4456" s="114"/>
      <c r="Z4456" s="126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8"/>
      <c r="T4457" s="123"/>
      <c r="U4457" s="122"/>
      <c r="V4457" s="122"/>
      <c r="W4457" s="121"/>
      <c r="X4457" s="114"/>
      <c r="Y4457" s="114"/>
      <c r="Z4457" s="126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8"/>
      <c r="T4458" s="123"/>
      <c r="U4458" s="122"/>
      <c r="V4458" s="122"/>
      <c r="W4458" s="121"/>
      <c r="X4458" s="114"/>
      <c r="Y4458" s="114"/>
      <c r="Z4458" s="126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8"/>
      <c r="T4459" s="123"/>
      <c r="U4459" s="122"/>
      <c r="V4459" s="122"/>
      <c r="W4459" s="121"/>
      <c r="X4459" s="114"/>
      <c r="Y4459" s="114"/>
      <c r="Z4459" s="126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8"/>
      <c r="T4460" s="123"/>
      <c r="U4460" s="122"/>
      <c r="V4460" s="122"/>
      <c r="W4460" s="121"/>
      <c r="X4460" s="114"/>
      <c r="Y4460" s="114"/>
      <c r="Z4460" s="126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8"/>
      <c r="T4461" s="123"/>
      <c r="U4461" s="122"/>
      <c r="V4461" s="122"/>
      <c r="W4461" s="121"/>
      <c r="X4461" s="114"/>
      <c r="Y4461" s="114"/>
      <c r="Z4461" s="126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8"/>
      <c r="T4462" s="123"/>
      <c r="U4462" s="122"/>
      <c r="V4462" s="122"/>
      <c r="W4462" s="121"/>
      <c r="X4462" s="114"/>
      <c r="Y4462" s="114"/>
      <c r="Z4462" s="126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8"/>
      <c r="T4463" s="123"/>
      <c r="U4463" s="122"/>
      <c r="V4463" s="122"/>
      <c r="W4463" s="121"/>
      <c r="X4463" s="114"/>
      <c r="Y4463" s="114"/>
      <c r="Z4463" s="126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8"/>
      <c r="T4464" s="123"/>
      <c r="U4464" s="122"/>
      <c r="V4464" s="122"/>
      <c r="W4464" s="121"/>
      <c r="X4464" s="114"/>
      <c r="Y4464" s="114"/>
      <c r="Z4464" s="126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8"/>
      <c r="T4465" s="123"/>
      <c r="U4465" s="122"/>
      <c r="V4465" s="122"/>
      <c r="W4465" s="121"/>
      <c r="X4465" s="114"/>
      <c r="Y4465" s="114"/>
      <c r="Z4465" s="126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8"/>
      <c r="T4466" s="123"/>
      <c r="U4466" s="122"/>
      <c r="V4466" s="122"/>
      <c r="W4466" s="121"/>
      <c r="X4466" s="114"/>
      <c r="Y4466" s="114"/>
      <c r="Z4466" s="126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8"/>
      <c r="T4467" s="123"/>
      <c r="U4467" s="122"/>
      <c r="V4467" s="122"/>
      <c r="W4467" s="121"/>
      <c r="X4467" s="114"/>
      <c r="Y4467" s="114"/>
      <c r="Z4467" s="126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8"/>
      <c r="T4468" s="123"/>
      <c r="U4468" s="122"/>
      <c r="V4468" s="122"/>
      <c r="W4468" s="121"/>
      <c r="X4468" s="114"/>
      <c r="Y4468" s="114"/>
      <c r="Z4468" s="126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8"/>
      <c r="T4469" s="123"/>
      <c r="U4469" s="122"/>
      <c r="V4469" s="122"/>
      <c r="W4469" s="121"/>
      <c r="X4469" s="114"/>
      <c r="Y4469" s="114"/>
      <c r="Z4469" s="126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8"/>
      <c r="T4470" s="123"/>
      <c r="U4470" s="122"/>
      <c r="V4470" s="122"/>
      <c r="W4470" s="121"/>
      <c r="X4470" s="114"/>
      <c r="Y4470" s="114"/>
      <c r="Z4470" s="126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8"/>
      <c r="T4471" s="123"/>
      <c r="U4471" s="122"/>
      <c r="V4471" s="122"/>
      <c r="W4471" s="121"/>
      <c r="X4471" s="114"/>
      <c r="Y4471" s="114"/>
      <c r="Z4471" s="126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8"/>
      <c r="T4472" s="123"/>
      <c r="U4472" s="122"/>
      <c r="V4472" s="122"/>
      <c r="W4472" s="121"/>
      <c r="X4472" s="114"/>
      <c r="Y4472" s="114"/>
      <c r="Z4472" s="126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8"/>
      <c r="T4473" s="123"/>
      <c r="U4473" s="122"/>
      <c r="V4473" s="122"/>
      <c r="W4473" s="121"/>
      <c r="X4473" s="114"/>
      <c r="Y4473" s="114"/>
      <c r="Z4473" s="126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8"/>
      <c r="T4474" s="123"/>
      <c r="U4474" s="122"/>
      <c r="V4474" s="122"/>
      <c r="W4474" s="121"/>
      <c r="X4474" s="114"/>
      <c r="Y4474" s="114"/>
      <c r="Z4474" s="126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8"/>
      <c r="T4475" s="123"/>
      <c r="U4475" s="122"/>
      <c r="V4475" s="122"/>
      <c r="W4475" s="121"/>
      <c r="X4475" s="114"/>
      <c r="Y4475" s="114"/>
      <c r="Z4475" s="126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8"/>
      <c r="T4476" s="123"/>
      <c r="U4476" s="122"/>
      <c r="V4476" s="122"/>
      <c r="W4476" s="121"/>
      <c r="X4476" s="114"/>
      <c r="Y4476" s="114"/>
      <c r="Z4476" s="126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8"/>
      <c r="T4477" s="123"/>
      <c r="U4477" s="122"/>
      <c r="V4477" s="122"/>
      <c r="W4477" s="121"/>
      <c r="X4477" s="114"/>
      <c r="Y4477" s="114"/>
      <c r="Z4477" s="126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8"/>
      <c r="T4478" s="123"/>
      <c r="U4478" s="122"/>
      <c r="V4478" s="122"/>
      <c r="W4478" s="121"/>
      <c r="X4478" s="114"/>
      <c r="Y4478" s="114"/>
      <c r="Z4478" s="126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8"/>
      <c r="T4479" s="123"/>
      <c r="U4479" s="122"/>
      <c r="V4479" s="122"/>
      <c r="W4479" s="121"/>
      <c r="X4479" s="114"/>
      <c r="Y4479" s="114"/>
      <c r="Z4479" s="126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8"/>
      <c r="T4480" s="123"/>
      <c r="U4480" s="122"/>
      <c r="V4480" s="122"/>
      <c r="W4480" s="121"/>
      <c r="X4480" s="114"/>
      <c r="Y4480" s="114"/>
      <c r="Z4480" s="126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8"/>
      <c r="T4481" s="123"/>
      <c r="U4481" s="122"/>
      <c r="V4481" s="122"/>
      <c r="W4481" s="121"/>
      <c r="X4481" s="114"/>
      <c r="Y4481" s="114"/>
      <c r="Z4481" s="126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8"/>
      <c r="T4482" s="123"/>
      <c r="U4482" s="122"/>
      <c r="V4482" s="122"/>
      <c r="W4482" s="121"/>
      <c r="X4482" s="114"/>
      <c r="Y4482" s="114"/>
      <c r="Z4482" s="126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8"/>
      <c r="T4483" s="123"/>
      <c r="U4483" s="122"/>
      <c r="V4483" s="122"/>
      <c r="W4483" s="121"/>
      <c r="X4483" s="114"/>
      <c r="Y4483" s="114"/>
      <c r="Z4483" s="126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8"/>
      <c r="T4484" s="123"/>
      <c r="U4484" s="122"/>
      <c r="V4484" s="122"/>
      <c r="W4484" s="121"/>
      <c r="X4484" s="114"/>
      <c r="Y4484" s="114"/>
      <c r="Z4484" s="126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8"/>
      <c r="T4485" s="123"/>
      <c r="U4485" s="122"/>
      <c r="V4485" s="122"/>
      <c r="W4485" s="121"/>
      <c r="X4485" s="114"/>
      <c r="Y4485" s="114"/>
      <c r="Z4485" s="126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8"/>
      <c r="T4486" s="123"/>
      <c r="U4486" s="122"/>
      <c r="V4486" s="122"/>
      <c r="W4486" s="121"/>
      <c r="X4486" s="114"/>
      <c r="Y4486" s="114"/>
      <c r="Z4486" s="126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8"/>
      <c r="T4487" s="123"/>
      <c r="U4487" s="122"/>
      <c r="V4487" s="122"/>
      <c r="W4487" s="121"/>
      <c r="X4487" s="114"/>
      <c r="Y4487" s="114"/>
      <c r="Z4487" s="126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8"/>
      <c r="T4488" s="123"/>
      <c r="U4488" s="122"/>
      <c r="V4488" s="122"/>
      <c r="W4488" s="121"/>
      <c r="X4488" s="114"/>
      <c r="Y4488" s="114"/>
      <c r="Z4488" s="126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8"/>
      <c r="T4489" s="123"/>
      <c r="U4489" s="122"/>
      <c r="V4489" s="122"/>
      <c r="W4489" s="121"/>
      <c r="X4489" s="114"/>
      <c r="Y4489" s="114"/>
      <c r="Z4489" s="126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8"/>
      <c r="T4490" s="123"/>
      <c r="U4490" s="122"/>
      <c r="V4490" s="122"/>
      <c r="W4490" s="121"/>
      <c r="X4490" s="114"/>
      <c r="Y4490" s="114"/>
      <c r="Z4490" s="126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8"/>
      <c r="T4491" s="123"/>
      <c r="U4491" s="122"/>
      <c r="V4491" s="122"/>
      <c r="W4491" s="121"/>
      <c r="X4491" s="114"/>
      <c r="Y4491" s="114"/>
      <c r="Z4491" s="126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8"/>
      <c r="T4492" s="123"/>
      <c r="U4492" s="122"/>
      <c r="V4492" s="122"/>
      <c r="W4492" s="121"/>
      <c r="X4492" s="114"/>
      <c r="Y4492" s="114"/>
      <c r="Z4492" s="126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8"/>
      <c r="T4493" s="123"/>
      <c r="U4493" s="122"/>
      <c r="V4493" s="122"/>
      <c r="W4493" s="121"/>
      <c r="X4493" s="114"/>
      <c r="Y4493" s="114"/>
      <c r="Z4493" s="126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8"/>
      <c r="T4494" s="123"/>
      <c r="U4494" s="122"/>
      <c r="V4494" s="122"/>
      <c r="W4494" s="121"/>
      <c r="X4494" s="114"/>
      <c r="Y4494" s="114"/>
      <c r="Z4494" s="126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8"/>
      <c r="T4495" s="123"/>
      <c r="U4495" s="122"/>
      <c r="V4495" s="122"/>
      <c r="W4495" s="121"/>
      <c r="X4495" s="114"/>
      <c r="Y4495" s="114"/>
      <c r="Z4495" s="126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8"/>
      <c r="T4496" s="123"/>
      <c r="U4496" s="122"/>
      <c r="V4496" s="122"/>
      <c r="W4496" s="121"/>
      <c r="X4496" s="114"/>
      <c r="Y4496" s="114"/>
      <c r="Z4496" s="126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8"/>
      <c r="T4497" s="123"/>
      <c r="U4497" s="122"/>
      <c r="V4497" s="122"/>
      <c r="W4497" s="121"/>
      <c r="X4497" s="114"/>
      <c r="Y4497" s="114"/>
      <c r="Z4497" s="126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8"/>
      <c r="T4498" s="123"/>
      <c r="U4498" s="122"/>
      <c r="V4498" s="122"/>
      <c r="W4498" s="121"/>
      <c r="X4498" s="114"/>
      <c r="Y4498" s="114"/>
      <c r="Z4498" s="126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8"/>
      <c r="T4499" s="123"/>
      <c r="U4499" s="122"/>
      <c r="V4499" s="122"/>
      <c r="W4499" s="121"/>
      <c r="X4499" s="114"/>
      <c r="Y4499" s="114"/>
      <c r="Z4499" s="126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8"/>
      <c r="T4500" s="123"/>
      <c r="U4500" s="122"/>
      <c r="V4500" s="122"/>
      <c r="W4500" s="121"/>
      <c r="X4500" s="114"/>
      <c r="Y4500" s="114"/>
      <c r="Z4500" s="126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8"/>
      <c r="T4501" s="123"/>
      <c r="U4501" s="122"/>
      <c r="V4501" s="122"/>
      <c r="W4501" s="121"/>
      <c r="X4501" s="114"/>
      <c r="Y4501" s="114"/>
      <c r="Z4501" s="126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8"/>
      <c r="T4502" s="123"/>
      <c r="U4502" s="122"/>
      <c r="V4502" s="122"/>
      <c r="W4502" s="121"/>
      <c r="X4502" s="114"/>
      <c r="Y4502" s="114"/>
      <c r="Z4502" s="126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8"/>
      <c r="T4503" s="123"/>
      <c r="U4503" s="122"/>
      <c r="V4503" s="122"/>
      <c r="W4503" s="121"/>
      <c r="X4503" s="114"/>
      <c r="Y4503" s="114"/>
      <c r="Z4503" s="126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8"/>
      <c r="T4504" s="123"/>
      <c r="U4504" s="122"/>
      <c r="V4504" s="122"/>
      <c r="W4504" s="121"/>
      <c r="X4504" s="114"/>
      <c r="Y4504" s="114"/>
      <c r="Z4504" s="126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8"/>
      <c r="T4505" s="123"/>
      <c r="U4505" s="122"/>
      <c r="V4505" s="122"/>
      <c r="W4505" s="121"/>
      <c r="X4505" s="114"/>
      <c r="Y4505" s="114"/>
      <c r="Z4505" s="126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8"/>
      <c r="T4506" s="123"/>
      <c r="U4506" s="122"/>
      <c r="V4506" s="122"/>
      <c r="W4506" s="121"/>
      <c r="X4506" s="114"/>
      <c r="Y4506" s="114"/>
      <c r="Z4506" s="126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8"/>
      <c r="T4507" s="123"/>
      <c r="U4507" s="122"/>
      <c r="V4507" s="122"/>
      <c r="W4507" s="121"/>
      <c r="X4507" s="114"/>
      <c r="Y4507" s="114"/>
      <c r="Z4507" s="126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8"/>
      <c r="T4508" s="123"/>
      <c r="U4508" s="122"/>
      <c r="V4508" s="122"/>
      <c r="W4508" s="121"/>
      <c r="X4508" s="114"/>
      <c r="Y4508" s="114"/>
      <c r="Z4508" s="126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8"/>
      <c r="T4509" s="123"/>
      <c r="U4509" s="122"/>
      <c r="V4509" s="122"/>
      <c r="W4509" s="121"/>
      <c r="X4509" s="114"/>
      <c r="Y4509" s="114"/>
      <c r="Z4509" s="126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8"/>
      <c r="T4510" s="123"/>
      <c r="U4510" s="122"/>
      <c r="V4510" s="122"/>
      <c r="W4510" s="121"/>
      <c r="X4510" s="114"/>
      <c r="Y4510" s="114"/>
      <c r="Z4510" s="126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8"/>
      <c r="T4511" s="123"/>
      <c r="U4511" s="122"/>
      <c r="V4511" s="122"/>
      <c r="W4511" s="121"/>
      <c r="X4511" s="114"/>
      <c r="Y4511" s="114"/>
      <c r="Z4511" s="126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8"/>
      <c r="T4512" s="123"/>
      <c r="U4512" s="122"/>
      <c r="V4512" s="122"/>
      <c r="W4512" s="121"/>
      <c r="X4512" s="114"/>
      <c r="Y4512" s="114"/>
      <c r="Z4512" s="126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8"/>
      <c r="T4513" s="123"/>
      <c r="U4513" s="122"/>
      <c r="V4513" s="122"/>
      <c r="W4513" s="121"/>
      <c r="X4513" s="114"/>
      <c r="Y4513" s="114"/>
      <c r="Z4513" s="126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8"/>
      <c r="T4514" s="123"/>
      <c r="U4514" s="122"/>
      <c r="V4514" s="122"/>
      <c r="W4514" s="121"/>
      <c r="X4514" s="114"/>
      <c r="Y4514" s="114"/>
      <c r="Z4514" s="126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8"/>
      <c r="T4515" s="123"/>
      <c r="U4515" s="122"/>
      <c r="V4515" s="122"/>
      <c r="W4515" s="121"/>
      <c r="X4515" s="114"/>
      <c r="Y4515" s="114"/>
      <c r="Z4515" s="126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8"/>
      <c r="T4516" s="123"/>
      <c r="U4516" s="122"/>
      <c r="V4516" s="122"/>
      <c r="W4516" s="121"/>
      <c r="X4516" s="114"/>
      <c r="Y4516" s="114"/>
      <c r="Z4516" s="126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8"/>
      <c r="T4517" s="123"/>
      <c r="U4517" s="122"/>
      <c r="V4517" s="122"/>
      <c r="W4517" s="121"/>
      <c r="X4517" s="114"/>
      <c r="Y4517" s="114"/>
      <c r="Z4517" s="126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8"/>
      <c r="T4518" s="123"/>
      <c r="U4518" s="122"/>
      <c r="V4518" s="122"/>
      <c r="W4518" s="121"/>
      <c r="X4518" s="114"/>
      <c r="Y4518" s="114"/>
      <c r="Z4518" s="126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8"/>
      <c r="T4519" s="123"/>
      <c r="U4519" s="122"/>
      <c r="V4519" s="122"/>
      <c r="W4519" s="121"/>
      <c r="X4519" s="114"/>
      <c r="Y4519" s="114"/>
      <c r="Z4519" s="126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8"/>
      <c r="T4520" s="123"/>
      <c r="U4520" s="122"/>
      <c r="V4520" s="122"/>
      <c r="W4520" s="121"/>
      <c r="X4520" s="114"/>
      <c r="Y4520" s="114"/>
      <c r="Z4520" s="126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8"/>
      <c r="T4521" s="123"/>
      <c r="U4521" s="122"/>
      <c r="V4521" s="122"/>
      <c r="W4521" s="121"/>
      <c r="X4521" s="114"/>
      <c r="Y4521" s="114"/>
      <c r="Z4521" s="126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8"/>
      <c r="T4522" s="123"/>
      <c r="U4522" s="122"/>
      <c r="V4522" s="122"/>
      <c r="W4522" s="121"/>
      <c r="X4522" s="114"/>
      <c r="Y4522" s="114"/>
      <c r="Z4522" s="126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8"/>
      <c r="T4523" s="123"/>
      <c r="U4523" s="122"/>
      <c r="V4523" s="122"/>
      <c r="W4523" s="121"/>
      <c r="X4523" s="114"/>
      <c r="Y4523" s="114"/>
      <c r="Z4523" s="126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8"/>
      <c r="T4524" s="123"/>
      <c r="U4524" s="122"/>
      <c r="V4524" s="122"/>
      <c r="W4524" s="121"/>
      <c r="X4524" s="114"/>
      <c r="Y4524" s="114"/>
      <c r="Z4524" s="126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8"/>
      <c r="T4525" s="123"/>
      <c r="U4525" s="122"/>
      <c r="V4525" s="122"/>
      <c r="W4525" s="121"/>
      <c r="X4525" s="114"/>
      <c r="Y4525" s="114"/>
      <c r="Z4525" s="126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8"/>
      <c r="T4526" s="123"/>
      <c r="U4526" s="122"/>
      <c r="V4526" s="122"/>
      <c r="W4526" s="121"/>
      <c r="X4526" s="114"/>
      <c r="Y4526" s="114"/>
      <c r="Z4526" s="126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8"/>
      <c r="T4527" s="123"/>
      <c r="U4527" s="122"/>
      <c r="V4527" s="122"/>
      <c r="W4527" s="121"/>
      <c r="X4527" s="114"/>
      <c r="Y4527" s="114"/>
      <c r="Z4527" s="126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8"/>
      <c r="T4528" s="123"/>
      <c r="U4528" s="122"/>
      <c r="V4528" s="122"/>
      <c r="W4528" s="121"/>
      <c r="X4528" s="114"/>
      <c r="Y4528" s="114"/>
      <c r="Z4528" s="126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8"/>
      <c r="T4529" s="123"/>
      <c r="U4529" s="122"/>
      <c r="V4529" s="122"/>
      <c r="W4529" s="121"/>
      <c r="X4529" s="114"/>
      <c r="Y4529" s="114"/>
      <c r="Z4529" s="126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8"/>
      <c r="T4530" s="123"/>
      <c r="U4530" s="122"/>
      <c r="V4530" s="122"/>
      <c r="W4530" s="121"/>
      <c r="X4530" s="114"/>
      <c r="Y4530" s="114"/>
      <c r="Z4530" s="126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8"/>
      <c r="T4531" s="123"/>
      <c r="U4531" s="122"/>
      <c r="V4531" s="122"/>
      <c r="W4531" s="121"/>
      <c r="X4531" s="114"/>
      <c r="Y4531" s="114"/>
      <c r="Z4531" s="126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8"/>
      <c r="T4532" s="123"/>
      <c r="U4532" s="122"/>
      <c r="V4532" s="122"/>
      <c r="W4532" s="121"/>
      <c r="X4532" s="114"/>
      <c r="Y4532" s="114"/>
      <c r="Z4532" s="126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8"/>
      <c r="T4533" s="123"/>
      <c r="U4533" s="122"/>
      <c r="V4533" s="122"/>
      <c r="W4533" s="121"/>
      <c r="X4533" s="114"/>
      <c r="Y4533" s="114"/>
      <c r="Z4533" s="126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8"/>
      <c r="T4534" s="123"/>
      <c r="U4534" s="122"/>
      <c r="V4534" s="122"/>
      <c r="W4534" s="121"/>
      <c r="X4534" s="114"/>
      <c r="Y4534" s="114"/>
      <c r="Z4534" s="126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8"/>
      <c r="T4535" s="123"/>
      <c r="U4535" s="122"/>
      <c r="V4535" s="122"/>
      <c r="W4535" s="121"/>
      <c r="X4535" s="114"/>
      <c r="Y4535" s="114"/>
      <c r="Z4535" s="126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8"/>
      <c r="T4536" s="123"/>
      <c r="U4536" s="122"/>
      <c r="V4536" s="122"/>
      <c r="W4536" s="121"/>
      <c r="X4536" s="114"/>
      <c r="Y4536" s="114"/>
      <c r="Z4536" s="126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8"/>
      <c r="T4537" s="123"/>
      <c r="U4537" s="122"/>
      <c r="V4537" s="122"/>
      <c r="W4537" s="121"/>
      <c r="X4537" s="114"/>
      <c r="Y4537" s="114"/>
      <c r="Z4537" s="126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8"/>
      <c r="T4538" s="123"/>
      <c r="U4538" s="122"/>
      <c r="V4538" s="122"/>
      <c r="W4538" s="121"/>
      <c r="X4538" s="114"/>
      <c r="Y4538" s="114"/>
      <c r="Z4538" s="126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8"/>
      <c r="T4539" s="123"/>
      <c r="U4539" s="122"/>
      <c r="V4539" s="122"/>
      <c r="W4539" s="121"/>
      <c r="X4539" s="114"/>
      <c r="Y4539" s="114"/>
      <c r="Z4539" s="126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8"/>
      <c r="T4540" s="123"/>
      <c r="U4540" s="122"/>
      <c r="V4540" s="122"/>
      <c r="W4540" s="121"/>
      <c r="X4540" s="114"/>
      <c r="Y4540" s="114"/>
      <c r="Z4540" s="126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8"/>
      <c r="T4541" s="123"/>
      <c r="U4541" s="122"/>
      <c r="V4541" s="122"/>
      <c r="W4541" s="121"/>
      <c r="X4541" s="114"/>
      <c r="Y4541" s="114"/>
      <c r="Z4541" s="126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8"/>
      <c r="T4542" s="123"/>
      <c r="U4542" s="122"/>
      <c r="V4542" s="122"/>
      <c r="W4542" s="121"/>
      <c r="X4542" s="114"/>
      <c r="Y4542" s="114"/>
      <c r="Z4542" s="126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8"/>
      <c r="T4543" s="123"/>
      <c r="U4543" s="122"/>
      <c r="V4543" s="122"/>
      <c r="W4543" s="121"/>
      <c r="X4543" s="114"/>
      <c r="Y4543" s="114"/>
      <c r="Z4543" s="126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8"/>
      <c r="T4544" s="123"/>
      <c r="U4544" s="122"/>
      <c r="V4544" s="122"/>
      <c r="W4544" s="121"/>
      <c r="X4544" s="114"/>
      <c r="Y4544" s="114"/>
      <c r="Z4544" s="126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8"/>
      <c r="T4545" s="123"/>
      <c r="U4545" s="122"/>
      <c r="V4545" s="122"/>
      <c r="W4545" s="121"/>
      <c r="X4545" s="114"/>
      <c r="Y4545" s="114"/>
      <c r="Z4545" s="126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8"/>
      <c r="T4546" s="123"/>
      <c r="U4546" s="122"/>
      <c r="V4546" s="122"/>
      <c r="W4546" s="121"/>
      <c r="X4546" s="114"/>
      <c r="Y4546" s="114"/>
      <c r="Z4546" s="126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8"/>
      <c r="T4547" s="123"/>
      <c r="U4547" s="122"/>
      <c r="V4547" s="122"/>
      <c r="W4547" s="121"/>
      <c r="X4547" s="114"/>
      <c r="Y4547" s="114"/>
      <c r="Z4547" s="126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8"/>
      <c r="T4548" s="123"/>
      <c r="U4548" s="122"/>
      <c r="V4548" s="122"/>
      <c r="W4548" s="121"/>
      <c r="X4548" s="114"/>
      <c r="Y4548" s="114"/>
      <c r="Z4548" s="126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8"/>
      <c r="T4549" s="123"/>
      <c r="U4549" s="122"/>
      <c r="V4549" s="122"/>
      <c r="W4549" s="121"/>
      <c r="X4549" s="114"/>
      <c r="Y4549" s="114"/>
      <c r="Z4549" s="126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8"/>
      <c r="T4550" s="123"/>
      <c r="U4550" s="122"/>
      <c r="V4550" s="122"/>
      <c r="W4550" s="121"/>
      <c r="X4550" s="114"/>
      <c r="Y4550" s="114"/>
      <c r="Z4550" s="126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8"/>
      <c r="T4551" s="123"/>
      <c r="U4551" s="122"/>
      <c r="V4551" s="122"/>
      <c r="W4551" s="121"/>
      <c r="X4551" s="114"/>
      <c r="Y4551" s="114"/>
      <c r="Z4551" s="126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8"/>
      <c r="T4552" s="123"/>
      <c r="U4552" s="122"/>
      <c r="V4552" s="122"/>
      <c r="W4552" s="121"/>
      <c r="X4552" s="114"/>
      <c r="Y4552" s="114"/>
      <c r="Z4552" s="126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8"/>
      <c r="T4553" s="123"/>
      <c r="U4553" s="122"/>
      <c r="V4553" s="122"/>
      <c r="W4553" s="121"/>
      <c r="X4553" s="114"/>
      <c r="Y4553" s="114"/>
      <c r="Z4553" s="126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8"/>
      <c r="T4554" s="123"/>
      <c r="U4554" s="122"/>
      <c r="V4554" s="122"/>
      <c r="W4554" s="121"/>
      <c r="X4554" s="114"/>
      <c r="Y4554" s="114"/>
      <c r="Z4554" s="126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8"/>
      <c r="T4555" s="123"/>
      <c r="U4555" s="122"/>
      <c r="V4555" s="122"/>
      <c r="W4555" s="121"/>
      <c r="X4555" s="114"/>
      <c r="Y4555" s="114"/>
      <c r="Z4555" s="126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8"/>
      <c r="T4556" s="123"/>
      <c r="U4556" s="122"/>
      <c r="V4556" s="122"/>
      <c r="W4556" s="121"/>
      <c r="X4556" s="114"/>
      <c r="Y4556" s="114"/>
      <c r="Z4556" s="126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8"/>
      <c r="T4557" s="123"/>
      <c r="U4557" s="122"/>
      <c r="V4557" s="122"/>
      <c r="W4557" s="121"/>
      <c r="X4557" s="114"/>
      <c r="Y4557" s="114"/>
      <c r="Z4557" s="126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8"/>
      <c r="T4558" s="123"/>
      <c r="U4558" s="122"/>
      <c r="V4558" s="122"/>
      <c r="W4558" s="121"/>
      <c r="X4558" s="114"/>
      <c r="Y4558" s="114"/>
      <c r="Z4558" s="126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8"/>
      <c r="T4559" s="123"/>
      <c r="U4559" s="122"/>
      <c r="V4559" s="122"/>
      <c r="W4559" s="121"/>
      <c r="X4559" s="114"/>
      <c r="Y4559" s="114"/>
      <c r="Z4559" s="126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8"/>
      <c r="T4560" s="123"/>
      <c r="U4560" s="122"/>
      <c r="V4560" s="122"/>
      <c r="W4560" s="121"/>
      <c r="X4560" s="114"/>
      <c r="Y4560" s="114"/>
      <c r="Z4560" s="126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8"/>
      <c r="T4561" s="123"/>
      <c r="U4561" s="122"/>
      <c r="V4561" s="122"/>
      <c r="W4561" s="121"/>
      <c r="X4561" s="114"/>
      <c r="Y4561" s="114"/>
      <c r="Z4561" s="126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8"/>
      <c r="T4562" s="123"/>
      <c r="U4562" s="122"/>
      <c r="V4562" s="122"/>
      <c r="W4562" s="121"/>
      <c r="X4562" s="114"/>
      <c r="Y4562" s="114"/>
      <c r="Z4562" s="126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8"/>
      <c r="T4563" s="123"/>
      <c r="U4563" s="122"/>
      <c r="V4563" s="122"/>
      <c r="W4563" s="121"/>
      <c r="X4563" s="114"/>
      <c r="Y4563" s="114"/>
      <c r="Z4563" s="126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8"/>
      <c r="T4564" s="123"/>
      <c r="U4564" s="122"/>
      <c r="V4564" s="122"/>
      <c r="W4564" s="121"/>
      <c r="X4564" s="114"/>
      <c r="Y4564" s="114"/>
      <c r="Z4564" s="126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8"/>
      <c r="T4565" s="123"/>
      <c r="U4565" s="122"/>
      <c r="V4565" s="122"/>
      <c r="W4565" s="121"/>
      <c r="X4565" s="114"/>
      <c r="Y4565" s="114"/>
      <c r="Z4565" s="126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8"/>
      <c r="T4566" s="123"/>
      <c r="U4566" s="122"/>
      <c r="V4566" s="122"/>
      <c r="W4566" s="121"/>
      <c r="X4566" s="114"/>
      <c r="Y4566" s="114"/>
      <c r="Z4566" s="126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8"/>
      <c r="T4567" s="123"/>
      <c r="U4567" s="122"/>
      <c r="V4567" s="122"/>
      <c r="W4567" s="121"/>
      <c r="X4567" s="114"/>
      <c r="Y4567" s="114"/>
      <c r="Z4567" s="126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8"/>
      <c r="T4568" s="123"/>
      <c r="U4568" s="122"/>
      <c r="V4568" s="122"/>
      <c r="W4568" s="121"/>
      <c r="X4568" s="114"/>
      <c r="Y4568" s="114"/>
      <c r="Z4568" s="126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8"/>
      <c r="T4569" s="123"/>
      <c r="U4569" s="122"/>
      <c r="V4569" s="122"/>
      <c r="W4569" s="121"/>
      <c r="X4569" s="114"/>
      <c r="Y4569" s="114"/>
      <c r="Z4569" s="126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8"/>
      <c r="T4570" s="123"/>
      <c r="U4570" s="122"/>
      <c r="V4570" s="122"/>
      <c r="W4570" s="121"/>
      <c r="X4570" s="114"/>
      <c r="Y4570" s="114"/>
      <c r="Z4570" s="126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8"/>
      <c r="T4571" s="123"/>
      <c r="U4571" s="122"/>
      <c r="V4571" s="122"/>
      <c r="W4571" s="121"/>
      <c r="X4571" s="114"/>
      <c r="Y4571" s="114"/>
      <c r="Z4571" s="126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8"/>
      <c r="T4572" s="123"/>
      <c r="U4572" s="122"/>
      <c r="V4572" s="122"/>
      <c r="W4572" s="121"/>
      <c r="X4572" s="114"/>
      <c r="Y4572" s="114"/>
      <c r="Z4572" s="126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8"/>
      <c r="T4573" s="123"/>
      <c r="U4573" s="122"/>
      <c r="V4573" s="122"/>
      <c r="W4573" s="121"/>
      <c r="X4573" s="114"/>
      <c r="Y4573" s="114"/>
      <c r="Z4573" s="126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8"/>
      <c r="T4574" s="123"/>
      <c r="U4574" s="122"/>
      <c r="V4574" s="122"/>
      <c r="W4574" s="121"/>
      <c r="X4574" s="114"/>
      <c r="Y4574" s="114"/>
      <c r="Z4574" s="126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8"/>
      <c r="M4575" s="121"/>
      <c r="N4575" s="121"/>
      <c r="O4575" s="114"/>
      <c r="P4575" s="114"/>
      <c r="Q4575" s="11"/>
      <c r="R4575" s="30"/>
      <c r="S4575" s="8"/>
      <c r="T4575" s="123"/>
      <c r="U4575" s="122"/>
      <c r="V4575" s="122"/>
      <c r="W4575" s="121"/>
      <c r="X4575" s="114"/>
      <c r="Y4575" s="114"/>
      <c r="Z4575" s="126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8"/>
      <c r="M4576" s="121"/>
      <c r="N4576" s="121"/>
      <c r="O4576" s="114"/>
      <c r="P4576" s="114"/>
      <c r="Q4576" s="11"/>
      <c r="R4576" s="30"/>
      <c r="S4576" s="8"/>
      <c r="T4576" s="123"/>
      <c r="U4576" s="122"/>
      <c r="V4576" s="122"/>
      <c r="W4576" s="121"/>
      <c r="X4576" s="114"/>
      <c r="Y4576" s="114"/>
      <c r="Z4576" s="126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8"/>
      <c r="M4577" s="121"/>
      <c r="N4577" s="121"/>
      <c r="O4577" s="114"/>
      <c r="P4577" s="114"/>
      <c r="Q4577" s="11"/>
      <c r="R4577" s="30"/>
      <c r="S4577" s="8"/>
      <c r="T4577" s="123"/>
      <c r="U4577" s="122"/>
      <c r="V4577" s="122"/>
      <c r="W4577" s="121"/>
      <c r="X4577" s="114"/>
      <c r="Y4577" s="114"/>
      <c r="Z4577" s="126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8"/>
      <c r="M4578" s="121"/>
      <c r="N4578" s="121"/>
      <c r="O4578" s="114"/>
      <c r="P4578" s="114"/>
      <c r="Q4578" s="11"/>
      <c r="R4578" s="30"/>
      <c r="S4578" s="8"/>
      <c r="T4578" s="123"/>
      <c r="U4578" s="122"/>
      <c r="V4578" s="122"/>
      <c r="W4578" s="121"/>
      <c r="X4578" s="114"/>
      <c r="Y4578" s="114"/>
      <c r="Z4578" s="126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8"/>
      <c r="M4579" s="121"/>
      <c r="N4579" s="121"/>
      <c r="O4579" s="114"/>
      <c r="P4579" s="114"/>
      <c r="Q4579" s="11"/>
      <c r="R4579" s="30"/>
      <c r="S4579" s="8"/>
      <c r="T4579" s="123"/>
      <c r="U4579" s="122"/>
      <c r="V4579" s="122"/>
      <c r="W4579" s="121"/>
      <c r="X4579" s="114"/>
      <c r="Y4579" s="114"/>
      <c r="Z4579" s="126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8"/>
      <c r="M4580" s="121"/>
      <c r="N4580" s="121"/>
      <c r="O4580" s="114"/>
      <c r="P4580" s="114"/>
      <c r="Q4580" s="11"/>
      <c r="R4580" s="30"/>
      <c r="S4580" s="8"/>
      <c r="T4580" s="123"/>
      <c r="U4580" s="122"/>
      <c r="V4580" s="122"/>
      <c r="W4580" s="121"/>
      <c r="X4580" s="114"/>
      <c r="Y4580" s="114"/>
      <c r="Z4580" s="126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8"/>
      <c r="M4581" s="121"/>
      <c r="N4581" s="121"/>
      <c r="O4581" s="114"/>
      <c r="P4581" s="114"/>
      <c r="Q4581" s="11"/>
      <c r="R4581" s="30"/>
      <c r="S4581" s="8"/>
      <c r="T4581" s="123"/>
      <c r="U4581" s="122"/>
      <c r="V4581" s="122"/>
      <c r="W4581" s="121"/>
      <c r="X4581" s="114"/>
      <c r="Y4581" s="114"/>
      <c r="Z4581" s="126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8"/>
      <c r="M4582" s="121"/>
      <c r="N4582" s="121"/>
      <c r="O4582" s="114"/>
      <c r="P4582" s="114"/>
      <c r="Q4582" s="11"/>
      <c r="R4582" s="30"/>
      <c r="S4582" s="8"/>
      <c r="T4582" s="123"/>
      <c r="U4582" s="122"/>
      <c r="V4582" s="122"/>
      <c r="W4582" s="121"/>
      <c r="X4582" s="114"/>
      <c r="Y4582" s="114"/>
      <c r="Z4582" s="126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8"/>
      <c r="M4583" s="121"/>
      <c r="N4583" s="121"/>
      <c r="O4583" s="114"/>
      <c r="P4583" s="114"/>
      <c r="Q4583" s="11"/>
      <c r="R4583" s="30"/>
      <c r="S4583" s="8"/>
      <c r="T4583" s="123"/>
      <c r="U4583" s="122"/>
      <c r="V4583" s="122"/>
      <c r="W4583" s="121"/>
      <c r="X4583" s="114"/>
      <c r="Y4583" s="114"/>
      <c r="Z4583" s="126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8"/>
      <c r="M4584" s="121"/>
      <c r="N4584" s="121"/>
      <c r="O4584" s="114"/>
      <c r="P4584" s="114"/>
      <c r="Q4584" s="11"/>
      <c r="R4584" s="30"/>
      <c r="S4584" s="8"/>
      <c r="T4584" s="123"/>
      <c r="U4584" s="122"/>
      <c r="V4584" s="122"/>
      <c r="W4584" s="121"/>
      <c r="X4584" s="114"/>
      <c r="Y4584" s="114"/>
      <c r="Z4584" s="126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8"/>
      <c r="M4585" s="121"/>
      <c r="N4585" s="121"/>
      <c r="O4585" s="114"/>
      <c r="P4585" s="114"/>
      <c r="Q4585" s="11"/>
      <c r="R4585" s="30"/>
      <c r="S4585" s="8"/>
      <c r="T4585" s="123"/>
      <c r="U4585" s="122"/>
      <c r="V4585" s="122"/>
      <c r="W4585" s="121"/>
      <c r="X4585" s="114"/>
      <c r="Y4585" s="114"/>
      <c r="Z4585" s="126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8"/>
      <c r="M4586" s="121"/>
      <c r="N4586" s="121"/>
      <c r="O4586" s="114"/>
      <c r="P4586" s="114"/>
      <c r="Q4586" s="11"/>
      <c r="R4586" s="30"/>
      <c r="S4586" s="8"/>
      <c r="T4586" s="123"/>
      <c r="U4586" s="122"/>
      <c r="V4586" s="122"/>
      <c r="W4586" s="121"/>
      <c r="X4586" s="114"/>
      <c r="Y4586" s="114"/>
      <c r="Z4586" s="126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8"/>
      <c r="M4587" s="121"/>
      <c r="N4587" s="121"/>
      <c r="O4587" s="114"/>
      <c r="P4587" s="114"/>
      <c r="Q4587" s="11"/>
      <c r="R4587" s="30"/>
      <c r="S4587" s="8"/>
      <c r="T4587" s="123"/>
      <c r="U4587" s="122"/>
      <c r="V4587" s="122"/>
      <c r="W4587" s="121"/>
      <c r="X4587" s="114"/>
      <c r="Y4587" s="114"/>
      <c r="Z4587" s="126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8"/>
      <c r="M4588" s="121"/>
      <c r="N4588" s="121"/>
      <c r="O4588" s="114"/>
      <c r="P4588" s="114"/>
      <c r="Q4588" s="11"/>
      <c r="R4588" s="30"/>
      <c r="S4588" s="8"/>
      <c r="T4588" s="123"/>
      <c r="U4588" s="122"/>
      <c r="V4588" s="122"/>
      <c r="W4588" s="121"/>
      <c r="X4588" s="114"/>
      <c r="Y4588" s="114"/>
      <c r="Z4588" s="126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8"/>
      <c r="M4589" s="121"/>
      <c r="N4589" s="121"/>
      <c r="O4589" s="114"/>
      <c r="P4589" s="114"/>
      <c r="Q4589" s="11"/>
      <c r="R4589" s="30"/>
      <c r="S4589" s="8"/>
      <c r="T4589" s="123"/>
      <c r="U4589" s="122"/>
      <c r="V4589" s="122"/>
      <c r="W4589" s="121"/>
      <c r="X4589" s="114"/>
      <c r="Y4589" s="114"/>
      <c r="Z4589" s="126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8"/>
      <c r="M4590" s="121"/>
      <c r="N4590" s="121"/>
      <c r="O4590" s="114"/>
      <c r="P4590" s="114"/>
      <c r="Q4590" s="11"/>
      <c r="R4590" s="30"/>
      <c r="S4590" s="8"/>
      <c r="T4590" s="123"/>
      <c r="U4590" s="122"/>
      <c r="V4590" s="122"/>
      <c r="W4590" s="121"/>
      <c r="X4590" s="114"/>
      <c r="Y4590" s="114"/>
      <c r="Z4590" s="126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8"/>
      <c r="M4591" s="121"/>
      <c r="N4591" s="121"/>
      <c r="O4591" s="114"/>
      <c r="P4591" s="114"/>
      <c r="Q4591" s="11"/>
      <c r="R4591" s="30"/>
      <c r="S4591" s="8"/>
      <c r="T4591" s="123"/>
      <c r="U4591" s="122"/>
      <c r="V4591" s="122"/>
      <c r="W4591" s="121"/>
      <c r="X4591" s="114"/>
      <c r="Y4591" s="114"/>
      <c r="Z4591" s="126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8"/>
      <c r="M4592" s="121"/>
      <c r="N4592" s="121"/>
      <c r="O4592" s="114"/>
      <c r="P4592" s="114"/>
      <c r="Q4592" s="11"/>
      <c r="R4592" s="30"/>
      <c r="S4592" s="8"/>
      <c r="T4592" s="123"/>
      <c r="U4592" s="122"/>
      <c r="V4592" s="122"/>
      <c r="W4592" s="121"/>
      <c r="X4592" s="114"/>
      <c r="Y4592" s="114"/>
      <c r="Z4592" s="126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8"/>
      <c r="M4593" s="121"/>
      <c r="N4593" s="121"/>
      <c r="O4593" s="114"/>
      <c r="P4593" s="114"/>
      <c r="Q4593" s="11"/>
      <c r="R4593" s="30"/>
      <c r="S4593" s="8"/>
      <c r="T4593" s="123"/>
      <c r="U4593" s="122"/>
      <c r="V4593" s="122"/>
      <c r="W4593" s="121"/>
      <c r="X4593" s="114"/>
      <c r="Y4593" s="114"/>
      <c r="Z4593" s="126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8"/>
      <c r="M4594" s="121"/>
      <c r="N4594" s="121"/>
      <c r="O4594" s="114"/>
      <c r="P4594" s="114"/>
      <c r="Q4594" s="11"/>
      <c r="R4594" s="30"/>
      <c r="S4594" s="8"/>
      <c r="T4594" s="123"/>
      <c r="U4594" s="122"/>
      <c r="V4594" s="122"/>
      <c r="W4594" s="121"/>
      <c r="X4594" s="114"/>
      <c r="Y4594" s="114"/>
      <c r="Z4594" s="126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8"/>
      <c r="M4595" s="121"/>
      <c r="N4595" s="121"/>
      <c r="O4595" s="114"/>
      <c r="P4595" s="114"/>
      <c r="Q4595" s="11"/>
      <c r="R4595" s="30"/>
      <c r="S4595" s="8"/>
      <c r="T4595" s="123"/>
      <c r="U4595" s="122"/>
      <c r="V4595" s="122"/>
      <c r="W4595" s="121"/>
      <c r="X4595" s="114"/>
      <c r="Y4595" s="114"/>
      <c r="Z4595" s="126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8"/>
      <c r="M4596" s="121"/>
      <c r="N4596" s="121"/>
      <c r="O4596" s="114"/>
      <c r="P4596" s="114"/>
      <c r="Q4596" s="11"/>
      <c r="R4596" s="30"/>
      <c r="S4596" s="8"/>
      <c r="T4596" s="123"/>
      <c r="U4596" s="122"/>
      <c r="V4596" s="122"/>
      <c r="W4596" s="121"/>
      <c r="X4596" s="114"/>
      <c r="Y4596" s="114"/>
      <c r="Z4596" s="126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8"/>
      <c r="M4597" s="121"/>
      <c r="N4597" s="121"/>
      <c r="O4597" s="114"/>
      <c r="P4597" s="114"/>
      <c r="Q4597" s="11"/>
      <c r="R4597" s="30"/>
      <c r="S4597" s="8"/>
      <c r="T4597" s="123"/>
      <c r="U4597" s="122"/>
      <c r="V4597" s="122"/>
      <c r="W4597" s="121"/>
      <c r="X4597" s="114"/>
      <c r="Y4597" s="114"/>
      <c r="Z4597" s="126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8"/>
      <c r="M4598" s="121"/>
      <c r="N4598" s="121"/>
      <c r="O4598" s="114"/>
      <c r="P4598" s="114"/>
      <c r="Q4598" s="11"/>
      <c r="R4598" s="30"/>
      <c r="S4598" s="8"/>
      <c r="T4598" s="123"/>
      <c r="U4598" s="122"/>
      <c r="V4598" s="122"/>
      <c r="W4598" s="121"/>
      <c r="X4598" s="114"/>
      <c r="Y4598" s="114"/>
      <c r="Z4598" s="126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8"/>
      <c r="M4599" s="121"/>
      <c r="N4599" s="121"/>
      <c r="O4599" s="114"/>
      <c r="P4599" s="114"/>
      <c r="Q4599" s="11"/>
      <c r="R4599" s="30"/>
      <c r="S4599" s="8"/>
      <c r="T4599" s="123"/>
      <c r="U4599" s="122"/>
      <c r="V4599" s="122"/>
      <c r="W4599" s="121"/>
      <c r="X4599" s="114"/>
      <c r="Y4599" s="114"/>
      <c r="Z4599" s="126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8"/>
      <c r="M4600" s="121"/>
      <c r="N4600" s="121"/>
      <c r="O4600" s="114"/>
      <c r="P4600" s="114"/>
      <c r="Q4600" s="11"/>
      <c r="R4600" s="30"/>
      <c r="S4600" s="8"/>
      <c r="T4600" s="123"/>
      <c r="U4600" s="122"/>
      <c r="V4600" s="122"/>
      <c r="W4600" s="121"/>
      <c r="X4600" s="114"/>
      <c r="Y4600" s="114"/>
      <c r="Z4600" s="126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8"/>
      <c r="M4601" s="121"/>
      <c r="N4601" s="121"/>
      <c r="O4601" s="114"/>
      <c r="P4601" s="114"/>
      <c r="Q4601" s="11"/>
      <c r="R4601" s="30"/>
      <c r="S4601" s="8"/>
      <c r="T4601" s="123"/>
      <c r="U4601" s="122"/>
      <c r="V4601" s="122"/>
      <c r="W4601" s="121"/>
      <c r="X4601" s="114"/>
      <c r="Y4601" s="114"/>
      <c r="Z4601" s="126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8"/>
      <c r="M4602" s="121"/>
      <c r="N4602" s="121"/>
      <c r="O4602" s="114"/>
      <c r="P4602" s="114"/>
      <c r="Q4602" s="11"/>
      <c r="R4602" s="30"/>
      <c r="S4602" s="8"/>
      <c r="T4602" s="123"/>
      <c r="U4602" s="122"/>
      <c r="V4602" s="122"/>
      <c r="W4602" s="121"/>
      <c r="X4602" s="114"/>
      <c r="Y4602" s="114"/>
      <c r="Z4602" s="126"/>
      <c r="AA4602" s="119"/>
    </row>
    <row r="4603" spans="1:27" ht="12.75" x14ac:dyDescent="0.2">
      <c r="A4603" s="113"/>
      <c r="B4603" s="114"/>
      <c r="C4603" s="114"/>
      <c r="D4603" s="115"/>
      <c r="E4603" s="116"/>
      <c r="F4603" s="117"/>
      <c r="G4603" s="118"/>
      <c r="H4603" s="119"/>
      <c r="I4603" s="119"/>
      <c r="J4603" s="120"/>
      <c r="K4603" s="120"/>
      <c r="L4603" s="8"/>
      <c r="M4603" s="121"/>
      <c r="N4603" s="121"/>
      <c r="O4603" s="114"/>
      <c r="P4603" s="114"/>
      <c r="Q4603" s="11"/>
      <c r="R4603" s="30"/>
      <c r="S4603" s="8"/>
      <c r="T4603" s="123"/>
      <c r="U4603" s="122"/>
      <c r="V4603" s="122"/>
      <c r="W4603" s="121"/>
      <c r="X4603" s="114"/>
      <c r="Y4603" s="114"/>
      <c r="Z4603" s="126"/>
      <c r="AA4603" s="119"/>
    </row>
    <row r="4604" spans="1:27" ht="12.75" x14ac:dyDescent="0.2">
      <c r="A4604" s="113"/>
      <c r="B4604" s="114"/>
      <c r="C4604" s="114"/>
      <c r="D4604" s="115"/>
      <c r="E4604" s="116"/>
      <c r="F4604" s="117"/>
      <c r="G4604" s="118"/>
      <c r="H4604" s="119"/>
      <c r="I4604" s="119"/>
      <c r="J4604" s="120"/>
      <c r="K4604" s="120"/>
      <c r="L4604" s="8"/>
      <c r="M4604" s="121"/>
      <c r="N4604" s="121"/>
      <c r="O4604" s="114"/>
      <c r="P4604" s="114"/>
      <c r="Q4604" s="11"/>
      <c r="R4604" s="30"/>
      <c r="S4604" s="8"/>
      <c r="T4604" s="123"/>
      <c r="U4604" s="122"/>
      <c r="V4604" s="122"/>
      <c r="W4604" s="121"/>
      <c r="X4604" s="114"/>
      <c r="Y4604" s="114"/>
      <c r="Z4604" s="126"/>
      <c r="AA4604" s="119"/>
    </row>
    <row r="4605" spans="1:27" ht="12.75" x14ac:dyDescent="0.2">
      <c r="A4605" s="113"/>
      <c r="B4605" s="114"/>
      <c r="C4605" s="114"/>
      <c r="D4605" s="115"/>
      <c r="E4605" s="116"/>
      <c r="F4605" s="117"/>
      <c r="G4605" s="118"/>
      <c r="H4605" s="119"/>
      <c r="I4605" s="119"/>
      <c r="J4605" s="120"/>
      <c r="K4605" s="120"/>
      <c r="L4605" s="8"/>
      <c r="M4605" s="121"/>
      <c r="N4605" s="121"/>
      <c r="O4605" s="114"/>
      <c r="P4605" s="114"/>
      <c r="Q4605" s="11"/>
      <c r="R4605" s="30"/>
      <c r="S4605" s="8"/>
      <c r="T4605" s="123"/>
      <c r="U4605" s="122"/>
      <c r="V4605" s="122"/>
      <c r="W4605" s="121"/>
      <c r="X4605" s="114"/>
      <c r="Y4605" s="114"/>
      <c r="Z4605" s="126"/>
      <c r="AA4605" s="119"/>
    </row>
    <row r="4606" spans="1:27" ht="12.75" x14ac:dyDescent="0.2">
      <c r="A4606" s="113"/>
      <c r="B4606" s="114"/>
      <c r="C4606" s="114"/>
      <c r="D4606" s="115"/>
      <c r="E4606" s="116"/>
      <c r="F4606" s="117"/>
      <c r="G4606" s="118"/>
      <c r="H4606" s="119"/>
      <c r="I4606" s="119"/>
      <c r="J4606" s="120"/>
      <c r="K4606" s="120"/>
      <c r="L4606" s="8"/>
      <c r="M4606" s="121"/>
      <c r="N4606" s="121"/>
      <c r="O4606" s="114"/>
      <c r="P4606" s="114"/>
      <c r="Q4606" s="11"/>
      <c r="R4606" s="30"/>
      <c r="S4606" s="8"/>
      <c r="T4606" s="123"/>
      <c r="U4606" s="122"/>
      <c r="V4606" s="122"/>
      <c r="W4606" s="121"/>
      <c r="X4606" s="114"/>
      <c r="Y4606" s="114"/>
      <c r="Z4606" s="126"/>
      <c r="AA4606" s="119"/>
    </row>
    <row r="4607" spans="1:27" ht="12.75" x14ac:dyDescent="0.2">
      <c r="A4607" s="113"/>
      <c r="B4607" s="114"/>
      <c r="C4607" s="114"/>
      <c r="D4607" s="115"/>
      <c r="E4607" s="116"/>
      <c r="F4607" s="117"/>
      <c r="G4607" s="118"/>
      <c r="H4607" s="119"/>
      <c r="I4607" s="119"/>
      <c r="J4607" s="120"/>
      <c r="K4607" s="120"/>
      <c r="L4607" s="8"/>
      <c r="M4607" s="121"/>
      <c r="N4607" s="121"/>
      <c r="O4607" s="114"/>
      <c r="P4607" s="114"/>
      <c r="Q4607" s="11"/>
      <c r="R4607" s="30"/>
      <c r="S4607" s="8"/>
      <c r="T4607" s="123"/>
      <c r="U4607" s="122"/>
      <c r="V4607" s="122"/>
      <c r="W4607" s="121"/>
      <c r="X4607" s="114"/>
      <c r="Y4607" s="114"/>
      <c r="Z4607" s="126"/>
      <c r="AA4607" s="119"/>
    </row>
    <row r="4608" spans="1:27" ht="12.75" x14ac:dyDescent="0.2">
      <c r="A4608" s="113"/>
      <c r="B4608" s="114"/>
      <c r="C4608" s="114"/>
      <c r="D4608" s="115"/>
      <c r="E4608" s="116"/>
      <c r="F4608" s="117"/>
      <c r="G4608" s="118"/>
      <c r="H4608" s="119"/>
      <c r="I4608" s="119"/>
      <c r="J4608" s="120"/>
      <c r="K4608" s="120"/>
      <c r="L4608" s="8"/>
      <c r="M4608" s="121"/>
      <c r="N4608" s="121"/>
      <c r="O4608" s="114"/>
      <c r="P4608" s="114"/>
      <c r="Q4608" s="11"/>
      <c r="R4608" s="30"/>
      <c r="S4608" s="8"/>
      <c r="T4608" s="123"/>
      <c r="U4608" s="122"/>
      <c r="V4608" s="122"/>
      <c r="W4608" s="121"/>
      <c r="X4608" s="114"/>
      <c r="Y4608" s="114"/>
      <c r="Z4608" s="126"/>
      <c r="AA4608" s="119"/>
    </row>
    <row r="4609" spans="1:27" ht="12.75" x14ac:dyDescent="0.2">
      <c r="A4609" s="113"/>
      <c r="B4609" s="114"/>
      <c r="C4609" s="114"/>
      <c r="D4609" s="115"/>
      <c r="E4609" s="116"/>
      <c r="F4609" s="117"/>
      <c r="G4609" s="118"/>
      <c r="H4609" s="119"/>
      <c r="I4609" s="119"/>
      <c r="J4609" s="120"/>
      <c r="K4609" s="120"/>
      <c r="L4609" s="8"/>
      <c r="M4609" s="121"/>
      <c r="N4609" s="121"/>
      <c r="O4609" s="114"/>
      <c r="P4609" s="114"/>
      <c r="Q4609" s="11"/>
      <c r="R4609" s="30"/>
      <c r="S4609" s="8"/>
      <c r="T4609" s="123"/>
      <c r="U4609" s="122"/>
      <c r="V4609" s="122"/>
      <c r="W4609" s="121"/>
      <c r="X4609" s="114"/>
      <c r="Y4609" s="114"/>
      <c r="Z4609" s="126"/>
      <c r="AA4609" s="119"/>
    </row>
    <row r="4610" spans="1:27" ht="12.75" x14ac:dyDescent="0.2">
      <c r="A4610" s="113"/>
      <c r="B4610" s="114"/>
      <c r="C4610" s="114"/>
      <c r="D4610" s="115"/>
      <c r="E4610" s="116"/>
      <c r="F4610" s="117"/>
      <c r="G4610" s="118"/>
      <c r="H4610" s="119"/>
      <c r="I4610" s="119"/>
      <c r="J4610" s="120"/>
      <c r="K4610" s="120"/>
      <c r="L4610" s="8"/>
      <c r="M4610" s="121"/>
      <c r="N4610" s="121"/>
      <c r="O4610" s="114"/>
      <c r="P4610" s="114"/>
      <c r="Q4610" s="11"/>
      <c r="R4610" s="30"/>
      <c r="S4610" s="8"/>
      <c r="T4610" s="123"/>
      <c r="U4610" s="122"/>
      <c r="V4610" s="122"/>
      <c r="W4610" s="121"/>
      <c r="X4610" s="114"/>
      <c r="Y4610" s="114"/>
      <c r="Z4610" s="126"/>
      <c r="AA4610" s="119"/>
    </row>
    <row r="4611" spans="1:27" ht="12.75" x14ac:dyDescent="0.2">
      <c r="A4611" s="113"/>
      <c r="B4611" s="114"/>
      <c r="C4611" s="114"/>
      <c r="D4611" s="115"/>
      <c r="E4611" s="116"/>
      <c r="F4611" s="117"/>
      <c r="G4611" s="118"/>
      <c r="H4611" s="119"/>
      <c r="I4611" s="119"/>
      <c r="J4611" s="120"/>
      <c r="K4611" s="120"/>
      <c r="L4611" s="8"/>
      <c r="M4611" s="121"/>
      <c r="N4611" s="121"/>
      <c r="O4611" s="114"/>
      <c r="P4611" s="114"/>
      <c r="Q4611" s="11"/>
      <c r="R4611" s="30"/>
      <c r="S4611" s="8"/>
      <c r="T4611" s="123"/>
      <c r="U4611" s="122"/>
      <c r="V4611" s="122"/>
      <c r="W4611" s="121"/>
      <c r="X4611" s="114"/>
      <c r="Y4611" s="114"/>
      <c r="Z4611" s="126"/>
      <c r="AA4611" s="119"/>
    </row>
    <row r="4612" spans="1:27" ht="12.75" x14ac:dyDescent="0.2">
      <c r="A4612" s="113"/>
      <c r="B4612" s="114"/>
      <c r="C4612" s="114"/>
      <c r="D4612" s="115"/>
      <c r="E4612" s="116"/>
      <c r="F4612" s="117"/>
      <c r="G4612" s="118"/>
      <c r="H4612" s="119"/>
      <c r="I4612" s="119"/>
      <c r="J4612" s="120"/>
      <c r="K4612" s="120"/>
      <c r="L4612" s="8"/>
      <c r="M4612" s="121"/>
      <c r="N4612" s="121"/>
      <c r="O4612" s="114"/>
      <c r="P4612" s="114"/>
      <c r="Q4612" s="11"/>
      <c r="R4612" s="30"/>
      <c r="S4612" s="8"/>
      <c r="T4612" s="123"/>
      <c r="U4612" s="122"/>
      <c r="V4612" s="122"/>
      <c r="W4612" s="121"/>
      <c r="X4612" s="114"/>
      <c r="Y4612" s="114"/>
      <c r="Z4612" s="126"/>
      <c r="AA4612" s="119"/>
    </row>
    <row r="4613" spans="1:27" ht="12.75" x14ac:dyDescent="0.2">
      <c r="A4613" s="113"/>
      <c r="B4613" s="114"/>
      <c r="C4613" s="114"/>
      <c r="D4613" s="115"/>
      <c r="E4613" s="116"/>
      <c r="F4613" s="117"/>
      <c r="G4613" s="118"/>
      <c r="H4613" s="119"/>
      <c r="I4613" s="119"/>
      <c r="J4613" s="120"/>
      <c r="K4613" s="120"/>
      <c r="L4613" s="8"/>
      <c r="M4613" s="121"/>
      <c r="N4613" s="121"/>
      <c r="O4613" s="114"/>
      <c r="P4613" s="114"/>
      <c r="Q4613" s="11"/>
      <c r="R4613" s="30"/>
      <c r="S4613" s="8"/>
      <c r="T4613" s="123"/>
      <c r="U4613" s="122"/>
      <c r="V4613" s="122"/>
      <c r="W4613" s="121"/>
      <c r="X4613" s="114"/>
      <c r="Y4613" s="114"/>
      <c r="Z4613" s="126"/>
      <c r="AA4613" s="119"/>
    </row>
    <row r="4614" spans="1:27" ht="12.75" x14ac:dyDescent="0.2">
      <c r="A4614" s="113"/>
      <c r="B4614" s="114"/>
      <c r="C4614" s="114"/>
      <c r="D4614" s="115"/>
      <c r="E4614" s="116"/>
      <c r="F4614" s="117"/>
      <c r="G4614" s="118"/>
      <c r="H4614" s="119"/>
      <c r="I4614" s="119"/>
      <c r="J4614" s="120"/>
      <c r="K4614" s="120"/>
      <c r="L4614" s="8"/>
      <c r="M4614" s="121"/>
      <c r="N4614" s="121"/>
      <c r="O4614" s="114"/>
      <c r="P4614" s="114"/>
      <c r="Q4614" s="11"/>
      <c r="R4614" s="30"/>
      <c r="S4614" s="8"/>
      <c r="T4614" s="123"/>
      <c r="U4614" s="122"/>
      <c r="V4614" s="122"/>
      <c r="W4614" s="121"/>
      <c r="X4614" s="114"/>
      <c r="Y4614" s="114"/>
      <c r="Z4614" s="126"/>
      <c r="AA4614" s="119"/>
    </row>
    <row r="4615" spans="1:27" ht="12.75" x14ac:dyDescent="0.2">
      <c r="A4615" s="113"/>
      <c r="B4615" s="114"/>
      <c r="C4615" s="114"/>
      <c r="D4615" s="115"/>
      <c r="E4615" s="116"/>
      <c r="F4615" s="117"/>
      <c r="G4615" s="118"/>
      <c r="H4615" s="119"/>
      <c r="I4615" s="119"/>
      <c r="J4615" s="120"/>
      <c r="K4615" s="120"/>
      <c r="L4615" s="8"/>
      <c r="M4615" s="121"/>
      <c r="N4615" s="121"/>
      <c r="O4615" s="114"/>
      <c r="P4615" s="114"/>
      <c r="Q4615" s="11"/>
      <c r="R4615" s="30"/>
      <c r="S4615" s="8"/>
      <c r="T4615" s="123"/>
      <c r="U4615" s="122"/>
      <c r="V4615" s="122"/>
      <c r="W4615" s="121"/>
      <c r="X4615" s="114"/>
      <c r="Y4615" s="114"/>
      <c r="Z4615" s="126"/>
      <c r="AA4615" s="119"/>
    </row>
    <row r="4616" spans="1:27" ht="12.75" x14ac:dyDescent="0.2">
      <c r="A4616" s="113"/>
      <c r="B4616" s="114"/>
      <c r="C4616" s="114"/>
      <c r="D4616" s="115"/>
      <c r="E4616" s="116"/>
      <c r="F4616" s="117"/>
      <c r="G4616" s="118"/>
      <c r="H4616" s="119"/>
      <c r="I4616" s="119"/>
      <c r="J4616" s="120"/>
      <c r="K4616" s="120"/>
      <c r="L4616" s="8"/>
      <c r="M4616" s="121"/>
      <c r="N4616" s="121"/>
      <c r="O4616" s="114"/>
      <c r="P4616" s="114"/>
      <c r="Q4616" s="11"/>
      <c r="R4616" s="30"/>
      <c r="S4616" s="8"/>
      <c r="T4616" s="123"/>
      <c r="U4616" s="122"/>
      <c r="V4616" s="122"/>
      <c r="W4616" s="121"/>
      <c r="X4616" s="114"/>
      <c r="Y4616" s="114"/>
      <c r="Z4616" s="126"/>
      <c r="AA4616" s="119"/>
    </row>
    <row r="4617" spans="1:27" ht="12.75" x14ac:dyDescent="0.2">
      <c r="A4617" s="113"/>
      <c r="B4617" s="114"/>
      <c r="C4617" s="114"/>
      <c r="D4617" s="115"/>
      <c r="E4617" s="116"/>
      <c r="F4617" s="117"/>
      <c r="G4617" s="118"/>
      <c r="H4617" s="119"/>
      <c r="I4617" s="119"/>
      <c r="J4617" s="120"/>
      <c r="K4617" s="120"/>
      <c r="L4617" s="8"/>
      <c r="M4617" s="121"/>
      <c r="N4617" s="121"/>
      <c r="O4617" s="114"/>
      <c r="P4617" s="114"/>
      <c r="Q4617" s="11"/>
      <c r="R4617" s="30"/>
      <c r="S4617" s="8"/>
      <c r="T4617" s="123"/>
      <c r="U4617" s="122"/>
      <c r="V4617" s="122"/>
      <c r="W4617" s="121"/>
      <c r="X4617" s="114"/>
      <c r="Y4617" s="114"/>
      <c r="Z4617" s="126"/>
      <c r="AA4617" s="119"/>
    </row>
    <row r="4618" spans="1:27" ht="12.75" x14ac:dyDescent="0.2">
      <c r="A4618" s="113"/>
      <c r="B4618" s="114"/>
      <c r="C4618" s="114"/>
      <c r="D4618" s="115"/>
      <c r="E4618" s="116"/>
      <c r="F4618" s="117"/>
      <c r="G4618" s="118"/>
      <c r="H4618" s="119"/>
      <c r="I4618" s="119"/>
      <c r="J4618" s="120"/>
      <c r="K4618" s="120"/>
      <c r="L4618" s="8"/>
      <c r="M4618" s="121"/>
      <c r="N4618" s="121"/>
      <c r="O4618" s="114"/>
      <c r="P4618" s="114"/>
      <c r="Q4618" s="11"/>
      <c r="R4618" s="30"/>
      <c r="S4618" s="8"/>
      <c r="T4618" s="123"/>
      <c r="U4618" s="122"/>
      <c r="V4618" s="122"/>
      <c r="W4618" s="121"/>
      <c r="X4618" s="114"/>
      <c r="Y4618" s="114"/>
      <c r="Z4618" s="126"/>
      <c r="AA4618" s="119"/>
    </row>
    <row r="4619" spans="1:27" ht="12.75" x14ac:dyDescent="0.2">
      <c r="A4619" s="113"/>
      <c r="B4619" s="114"/>
      <c r="C4619" s="114"/>
      <c r="D4619" s="115"/>
      <c r="E4619" s="116"/>
      <c r="F4619" s="117"/>
      <c r="G4619" s="118"/>
      <c r="H4619" s="119"/>
      <c r="I4619" s="119"/>
      <c r="J4619" s="120"/>
      <c r="K4619" s="120"/>
      <c r="L4619" s="8"/>
      <c r="M4619" s="121"/>
      <c r="N4619" s="121"/>
      <c r="O4619" s="114"/>
      <c r="P4619" s="114"/>
      <c r="Q4619" s="11"/>
      <c r="R4619" s="30"/>
      <c r="S4619" s="8"/>
      <c r="T4619" s="123"/>
      <c r="U4619" s="122"/>
      <c r="V4619" s="122"/>
      <c r="W4619" s="121"/>
      <c r="X4619" s="114"/>
      <c r="Y4619" s="114"/>
      <c r="Z4619" s="126"/>
      <c r="AA4619" s="119"/>
    </row>
    <row r="4620" spans="1:27" ht="12.75" x14ac:dyDescent="0.2">
      <c r="A4620" s="113"/>
      <c r="B4620" s="114"/>
      <c r="C4620" s="114"/>
      <c r="D4620" s="115"/>
      <c r="E4620" s="116"/>
      <c r="F4620" s="117"/>
      <c r="G4620" s="118"/>
      <c r="H4620" s="119"/>
      <c r="I4620" s="119"/>
      <c r="J4620" s="120"/>
      <c r="K4620" s="120"/>
      <c r="L4620" s="8"/>
      <c r="M4620" s="121"/>
      <c r="N4620" s="121"/>
      <c r="O4620" s="114"/>
      <c r="P4620" s="114"/>
      <c r="Q4620" s="11"/>
      <c r="R4620" s="30"/>
      <c r="S4620" s="8"/>
      <c r="T4620" s="123"/>
      <c r="U4620" s="122"/>
      <c r="V4620" s="122"/>
      <c r="W4620" s="121"/>
      <c r="X4620" s="114"/>
      <c r="Y4620" s="114"/>
      <c r="Z4620" s="126"/>
      <c r="AA4620" s="119"/>
    </row>
    <row r="4621" spans="1:27" ht="12.75" x14ac:dyDescent="0.2">
      <c r="A4621" s="113"/>
      <c r="B4621" s="114"/>
      <c r="C4621" s="114"/>
      <c r="D4621" s="115"/>
      <c r="E4621" s="116"/>
      <c r="F4621" s="117"/>
      <c r="G4621" s="118"/>
      <c r="H4621" s="119"/>
      <c r="I4621" s="119"/>
      <c r="J4621" s="120"/>
      <c r="K4621" s="120"/>
      <c r="L4621" s="8"/>
      <c r="M4621" s="121"/>
      <c r="N4621" s="121"/>
      <c r="O4621" s="114"/>
      <c r="P4621" s="114"/>
      <c r="Q4621" s="11"/>
      <c r="R4621" s="30"/>
      <c r="S4621" s="8"/>
      <c r="T4621" s="123"/>
      <c r="U4621" s="122"/>
      <c r="V4621" s="122"/>
      <c r="W4621" s="121"/>
      <c r="X4621" s="114"/>
      <c r="Y4621" s="114"/>
      <c r="Z4621" s="126"/>
      <c r="AA4621" s="119"/>
    </row>
    <row r="4622" spans="1:27" ht="12.75" x14ac:dyDescent="0.2">
      <c r="A4622" s="113"/>
      <c r="B4622" s="114"/>
      <c r="C4622" s="114"/>
      <c r="D4622" s="115"/>
      <c r="E4622" s="116"/>
      <c r="F4622" s="117"/>
      <c r="G4622" s="118"/>
      <c r="H4622" s="119"/>
      <c r="I4622" s="119"/>
      <c r="J4622" s="120"/>
      <c r="K4622" s="120"/>
      <c r="L4622" s="8"/>
      <c r="M4622" s="121"/>
      <c r="N4622" s="121"/>
      <c r="O4622" s="114"/>
      <c r="P4622" s="114"/>
      <c r="Q4622" s="11"/>
      <c r="R4622" s="30"/>
      <c r="S4622" s="8"/>
      <c r="T4622" s="123"/>
      <c r="U4622" s="122"/>
      <c r="V4622" s="122"/>
      <c r="W4622" s="121"/>
      <c r="X4622" s="114"/>
      <c r="Y4622" s="114"/>
      <c r="Z4622" s="126"/>
      <c r="AA4622" s="119"/>
    </row>
    <row r="4623" spans="1:27" ht="12.75" x14ac:dyDescent="0.2">
      <c r="A4623" s="113"/>
      <c r="B4623" s="114"/>
      <c r="C4623" s="114"/>
      <c r="D4623" s="115"/>
      <c r="E4623" s="116"/>
      <c r="F4623" s="117"/>
      <c r="G4623" s="118"/>
      <c r="H4623" s="119"/>
      <c r="I4623" s="119"/>
      <c r="J4623" s="120"/>
      <c r="K4623" s="120"/>
      <c r="L4623" s="8"/>
      <c r="M4623" s="121"/>
      <c r="N4623" s="121"/>
      <c r="O4623" s="114"/>
      <c r="P4623" s="114"/>
      <c r="Q4623" s="11"/>
      <c r="R4623" s="30"/>
      <c r="S4623" s="8"/>
      <c r="T4623" s="123"/>
      <c r="U4623" s="122"/>
      <c r="V4623" s="122"/>
      <c r="W4623" s="121"/>
      <c r="X4623" s="114"/>
      <c r="Y4623" s="114"/>
      <c r="Z4623" s="126"/>
      <c r="AA4623" s="119"/>
    </row>
    <row r="4624" spans="1:27" ht="12.75" x14ac:dyDescent="0.2">
      <c r="A4624" s="113"/>
      <c r="B4624" s="114"/>
      <c r="C4624" s="114"/>
      <c r="D4624" s="115"/>
      <c r="E4624" s="116"/>
      <c r="F4624" s="117"/>
      <c r="G4624" s="118"/>
      <c r="H4624" s="119"/>
      <c r="I4624" s="119"/>
      <c r="J4624" s="120"/>
      <c r="K4624" s="120"/>
      <c r="L4624" s="8"/>
      <c r="M4624" s="121"/>
      <c r="N4624" s="121"/>
      <c r="O4624" s="114"/>
      <c r="P4624" s="114"/>
      <c r="Q4624" s="11"/>
      <c r="R4624" s="30"/>
      <c r="S4624" s="8"/>
      <c r="T4624" s="123"/>
      <c r="U4624" s="122"/>
      <c r="V4624" s="122"/>
      <c r="W4624" s="121"/>
      <c r="X4624" s="114"/>
      <c r="Y4624" s="114"/>
      <c r="Z4624" s="126"/>
      <c r="AA4624" s="119"/>
    </row>
    <row r="4625" spans="1:27" ht="12.75" x14ac:dyDescent="0.2">
      <c r="A4625" s="113"/>
      <c r="B4625" s="114"/>
      <c r="C4625" s="114"/>
      <c r="D4625" s="115"/>
      <c r="E4625" s="116"/>
      <c r="F4625" s="117"/>
      <c r="G4625" s="118"/>
      <c r="H4625" s="119"/>
      <c r="I4625" s="119"/>
      <c r="J4625" s="120"/>
      <c r="K4625" s="120"/>
      <c r="L4625" s="8"/>
      <c r="M4625" s="121"/>
      <c r="N4625" s="121"/>
      <c r="O4625" s="114"/>
      <c r="P4625" s="114"/>
      <c r="Q4625" s="11"/>
      <c r="R4625" s="30"/>
      <c r="S4625" s="8"/>
      <c r="T4625" s="123"/>
      <c r="U4625" s="122"/>
      <c r="V4625" s="122"/>
      <c r="W4625" s="121"/>
      <c r="X4625" s="114"/>
      <c r="Y4625" s="114"/>
      <c r="Z4625" s="126"/>
      <c r="AA4625" s="119"/>
    </row>
    <row r="4626" spans="1:27" ht="12.75" x14ac:dyDescent="0.2">
      <c r="A4626" s="113"/>
      <c r="B4626" s="114"/>
      <c r="C4626" s="114"/>
      <c r="D4626" s="115"/>
      <c r="E4626" s="116"/>
      <c r="F4626" s="117"/>
      <c r="G4626" s="118"/>
      <c r="H4626" s="119"/>
      <c r="I4626" s="119"/>
      <c r="J4626" s="120"/>
      <c r="K4626" s="120"/>
      <c r="L4626" s="8"/>
      <c r="M4626" s="121"/>
      <c r="N4626" s="121"/>
      <c r="O4626" s="114"/>
      <c r="P4626" s="114"/>
      <c r="Q4626" s="11"/>
      <c r="R4626" s="30"/>
      <c r="S4626" s="8"/>
      <c r="T4626" s="123"/>
      <c r="U4626" s="122"/>
      <c r="V4626" s="122"/>
      <c r="W4626" s="121"/>
      <c r="X4626" s="114"/>
      <c r="Y4626" s="114"/>
      <c r="Z4626" s="126"/>
      <c r="AA4626" s="119"/>
    </row>
    <row r="4627" spans="1:27" ht="12.75" x14ac:dyDescent="0.2">
      <c r="A4627" s="113"/>
      <c r="B4627" s="114"/>
      <c r="C4627" s="114"/>
      <c r="D4627" s="115"/>
      <c r="E4627" s="116"/>
      <c r="F4627" s="117"/>
      <c r="G4627" s="118"/>
      <c r="H4627" s="119"/>
      <c r="I4627" s="119"/>
      <c r="J4627" s="120"/>
      <c r="K4627" s="120"/>
      <c r="L4627" s="8"/>
      <c r="M4627" s="121"/>
      <c r="N4627" s="121"/>
      <c r="O4627" s="114"/>
      <c r="P4627" s="114"/>
      <c r="Q4627" s="11"/>
      <c r="R4627" s="30"/>
      <c r="S4627" s="8"/>
      <c r="T4627" s="123"/>
      <c r="U4627" s="122"/>
      <c r="V4627" s="122"/>
      <c r="W4627" s="121"/>
      <c r="X4627" s="114"/>
      <c r="Y4627" s="114"/>
      <c r="Z4627" s="126"/>
      <c r="AA4627" s="119"/>
    </row>
    <row r="4628" spans="1:27" ht="12.75" x14ac:dyDescent="0.2">
      <c r="A4628" s="113"/>
      <c r="B4628" s="114"/>
      <c r="C4628" s="114"/>
      <c r="D4628" s="115"/>
      <c r="E4628" s="116"/>
      <c r="F4628" s="117"/>
      <c r="G4628" s="118"/>
      <c r="H4628" s="119"/>
      <c r="I4628" s="119"/>
      <c r="J4628" s="120"/>
      <c r="K4628" s="120"/>
      <c r="L4628" s="8"/>
      <c r="M4628" s="121"/>
      <c r="N4628" s="121"/>
      <c r="O4628" s="114"/>
      <c r="P4628" s="114"/>
      <c r="Q4628" s="11"/>
      <c r="R4628" s="30"/>
      <c r="S4628" s="8"/>
      <c r="T4628" s="123"/>
      <c r="U4628" s="122"/>
      <c r="V4628" s="122"/>
      <c r="W4628" s="121"/>
      <c r="X4628" s="114"/>
      <c r="Y4628" s="114"/>
      <c r="Z4628" s="126"/>
      <c r="AA4628" s="119"/>
    </row>
    <row r="4629" spans="1:27" ht="12.75" x14ac:dyDescent="0.2">
      <c r="A4629" s="113"/>
      <c r="B4629" s="114"/>
      <c r="C4629" s="114"/>
      <c r="D4629" s="115"/>
      <c r="E4629" s="116"/>
      <c r="F4629" s="117"/>
      <c r="G4629" s="118"/>
      <c r="H4629" s="119"/>
      <c r="I4629" s="119"/>
      <c r="J4629" s="120"/>
      <c r="K4629" s="120"/>
      <c r="L4629" s="8"/>
      <c r="M4629" s="121"/>
      <c r="N4629" s="121"/>
      <c r="O4629" s="114"/>
      <c r="P4629" s="114"/>
      <c r="Q4629" s="11"/>
      <c r="R4629" s="30"/>
      <c r="S4629" s="8"/>
      <c r="T4629" s="123"/>
      <c r="U4629" s="122"/>
      <c r="V4629" s="122"/>
      <c r="W4629" s="121"/>
      <c r="X4629" s="114"/>
      <c r="Y4629" s="114"/>
      <c r="Z4629" s="126"/>
      <c r="AA4629" s="119"/>
    </row>
    <row r="4630" spans="1:27" ht="12.75" x14ac:dyDescent="0.2">
      <c r="A4630" s="113"/>
      <c r="B4630" s="114"/>
      <c r="C4630" s="114"/>
      <c r="D4630" s="115"/>
      <c r="E4630" s="116"/>
      <c r="F4630" s="117"/>
      <c r="G4630" s="118"/>
      <c r="H4630" s="119"/>
      <c r="I4630" s="119"/>
      <c r="J4630" s="120"/>
      <c r="K4630" s="120"/>
      <c r="L4630" s="8"/>
      <c r="M4630" s="121"/>
      <c r="N4630" s="121"/>
      <c r="O4630" s="114"/>
      <c r="P4630" s="114"/>
      <c r="Q4630" s="11"/>
      <c r="R4630" s="30"/>
      <c r="S4630" s="8"/>
      <c r="T4630" s="123"/>
      <c r="U4630" s="122"/>
      <c r="V4630" s="122"/>
      <c r="W4630" s="121"/>
      <c r="X4630" s="114"/>
      <c r="Y4630" s="114"/>
      <c r="Z4630" s="126"/>
      <c r="AA4630" s="119"/>
    </row>
    <row r="4631" spans="1:27" ht="12.75" x14ac:dyDescent="0.2">
      <c r="A4631" s="113"/>
      <c r="B4631" s="114"/>
      <c r="C4631" s="114"/>
      <c r="D4631" s="115"/>
      <c r="E4631" s="116"/>
      <c r="F4631" s="117"/>
      <c r="G4631" s="118"/>
      <c r="H4631" s="119"/>
      <c r="I4631" s="119"/>
      <c r="J4631" s="120"/>
      <c r="K4631" s="120"/>
      <c r="L4631" s="8"/>
      <c r="M4631" s="121"/>
      <c r="N4631" s="121"/>
      <c r="O4631" s="114"/>
      <c r="P4631" s="114"/>
      <c r="Q4631" s="11"/>
      <c r="R4631" s="30"/>
      <c r="S4631" s="8"/>
      <c r="T4631" s="123"/>
      <c r="U4631" s="122"/>
      <c r="V4631" s="122"/>
      <c r="W4631" s="121"/>
      <c r="X4631" s="114"/>
      <c r="Y4631" s="114"/>
      <c r="Z4631" s="126"/>
      <c r="AA4631" s="119"/>
    </row>
    <row r="4632" spans="1:27" ht="12.75" x14ac:dyDescent="0.2">
      <c r="A4632" s="113"/>
      <c r="B4632" s="114"/>
      <c r="C4632" s="114"/>
      <c r="D4632" s="115"/>
      <c r="E4632" s="116"/>
      <c r="F4632" s="117"/>
      <c r="G4632" s="118"/>
      <c r="H4632" s="119"/>
      <c r="I4632" s="119"/>
      <c r="J4632" s="120"/>
      <c r="K4632" s="120"/>
      <c r="L4632" s="8"/>
      <c r="M4632" s="121"/>
      <c r="N4632" s="121"/>
      <c r="O4632" s="114"/>
      <c r="P4632" s="114"/>
      <c r="Q4632" s="11"/>
      <c r="R4632" s="30"/>
      <c r="S4632" s="8"/>
      <c r="T4632" s="123"/>
      <c r="U4632" s="122"/>
      <c r="V4632" s="122"/>
      <c r="W4632" s="121"/>
      <c r="X4632" s="114"/>
      <c r="Y4632" s="114"/>
      <c r="Z4632" s="126"/>
      <c r="AA4632" s="119"/>
    </row>
    <row r="4633" spans="1:27" ht="12.75" x14ac:dyDescent="0.2">
      <c r="A4633" s="113"/>
      <c r="B4633" s="114"/>
      <c r="C4633" s="114"/>
      <c r="D4633" s="115"/>
      <c r="E4633" s="116"/>
      <c r="F4633" s="117"/>
      <c r="G4633" s="118"/>
      <c r="H4633" s="119"/>
      <c r="I4633" s="119"/>
      <c r="J4633" s="120"/>
      <c r="K4633" s="120"/>
      <c r="L4633" s="8"/>
      <c r="M4633" s="121"/>
      <c r="N4633" s="121"/>
      <c r="O4633" s="114"/>
      <c r="P4633" s="114"/>
      <c r="Q4633" s="11"/>
      <c r="R4633" s="30"/>
      <c r="S4633" s="8"/>
      <c r="T4633" s="123"/>
      <c r="U4633" s="122"/>
      <c r="V4633" s="122"/>
      <c r="W4633" s="121"/>
      <c r="X4633" s="114"/>
      <c r="Y4633" s="114"/>
      <c r="Z4633" s="126"/>
      <c r="AA4633" s="119"/>
    </row>
    <row r="4634" spans="1:27" ht="12.75" x14ac:dyDescent="0.2">
      <c r="A4634" s="113"/>
      <c r="B4634" s="114"/>
      <c r="C4634" s="114"/>
      <c r="D4634" s="115"/>
      <c r="E4634" s="116"/>
      <c r="F4634" s="117"/>
      <c r="G4634" s="118"/>
      <c r="H4634" s="119"/>
      <c r="I4634" s="119"/>
      <c r="J4634" s="120"/>
      <c r="K4634" s="120"/>
      <c r="L4634" s="8"/>
      <c r="M4634" s="121"/>
      <c r="N4634" s="121"/>
      <c r="O4634" s="114"/>
      <c r="P4634" s="114"/>
      <c r="Q4634" s="11"/>
      <c r="R4634" s="30"/>
      <c r="S4634" s="8"/>
      <c r="T4634" s="123"/>
      <c r="U4634" s="122"/>
      <c r="V4634" s="122"/>
      <c r="W4634" s="121"/>
      <c r="X4634" s="114"/>
      <c r="Y4634" s="114"/>
      <c r="Z4634" s="126"/>
      <c r="AA4634" s="119"/>
    </row>
    <row r="4635" spans="1:27" ht="12.75" x14ac:dyDescent="0.2">
      <c r="A4635" s="113"/>
      <c r="B4635" s="114"/>
      <c r="C4635" s="114"/>
      <c r="D4635" s="115"/>
      <c r="E4635" s="116"/>
      <c r="F4635" s="117"/>
      <c r="G4635" s="118"/>
      <c r="H4635" s="119"/>
      <c r="I4635" s="119"/>
      <c r="J4635" s="120"/>
      <c r="K4635" s="120"/>
      <c r="L4635" s="8"/>
      <c r="M4635" s="121"/>
      <c r="N4635" s="121"/>
      <c r="O4635" s="114"/>
      <c r="P4635" s="114"/>
      <c r="Q4635" s="11"/>
      <c r="R4635" s="30"/>
      <c r="S4635" s="8"/>
      <c r="T4635" s="123"/>
      <c r="U4635" s="122"/>
      <c r="V4635" s="122"/>
      <c r="W4635" s="121"/>
      <c r="X4635" s="114"/>
      <c r="Y4635" s="114"/>
      <c r="Z4635" s="126"/>
      <c r="AA4635" s="119"/>
    </row>
    <row r="4636" spans="1:27" ht="12.75" x14ac:dyDescent="0.2">
      <c r="A4636" s="113"/>
      <c r="B4636" s="114"/>
      <c r="C4636" s="114"/>
      <c r="D4636" s="115"/>
      <c r="E4636" s="116"/>
      <c r="F4636" s="117"/>
      <c r="G4636" s="118"/>
      <c r="H4636" s="119"/>
      <c r="I4636" s="119"/>
      <c r="J4636" s="120"/>
      <c r="K4636" s="120"/>
      <c r="L4636" s="8"/>
      <c r="M4636" s="121"/>
      <c r="N4636" s="121"/>
      <c r="O4636" s="114"/>
      <c r="P4636" s="114"/>
      <c r="Q4636" s="11"/>
      <c r="R4636" s="30"/>
      <c r="S4636" s="8"/>
      <c r="T4636" s="123"/>
      <c r="U4636" s="122"/>
      <c r="V4636" s="122"/>
      <c r="W4636" s="121"/>
      <c r="X4636" s="114"/>
      <c r="Y4636" s="114"/>
      <c r="Z4636" s="126"/>
      <c r="AA4636" s="119"/>
    </row>
    <row r="4637" spans="1:27" ht="12.75" x14ac:dyDescent="0.2">
      <c r="A4637" s="113"/>
      <c r="B4637" s="114"/>
      <c r="C4637" s="114"/>
      <c r="D4637" s="115"/>
      <c r="E4637" s="116"/>
      <c r="F4637" s="117"/>
      <c r="G4637" s="118"/>
      <c r="H4637" s="119"/>
      <c r="I4637" s="119"/>
      <c r="J4637" s="120"/>
      <c r="K4637" s="120"/>
      <c r="L4637" s="8"/>
      <c r="M4637" s="121"/>
      <c r="N4637" s="121"/>
      <c r="O4637" s="114"/>
      <c r="P4637" s="114"/>
      <c r="Q4637" s="11"/>
      <c r="R4637" s="30"/>
      <c r="S4637" s="8"/>
      <c r="T4637" s="123"/>
      <c r="U4637" s="122"/>
      <c r="V4637" s="122"/>
      <c r="W4637" s="121"/>
      <c r="X4637" s="114"/>
      <c r="Y4637" s="114"/>
      <c r="Z4637" s="126"/>
      <c r="AA4637" s="119"/>
    </row>
    <row r="4638" spans="1:27" ht="12.75" x14ac:dyDescent="0.2">
      <c r="A4638" s="113"/>
      <c r="B4638" s="114"/>
      <c r="C4638" s="114"/>
      <c r="D4638" s="115"/>
      <c r="E4638" s="116"/>
      <c r="F4638" s="117"/>
      <c r="G4638" s="118"/>
      <c r="H4638" s="119"/>
      <c r="I4638" s="119"/>
      <c r="J4638" s="120"/>
      <c r="K4638" s="120"/>
      <c r="L4638" s="8"/>
      <c r="M4638" s="121"/>
      <c r="N4638" s="121"/>
      <c r="O4638" s="114"/>
      <c r="P4638" s="114"/>
      <c r="Q4638" s="11"/>
      <c r="R4638" s="30"/>
      <c r="S4638" s="8"/>
      <c r="T4638" s="123"/>
      <c r="U4638" s="122"/>
      <c r="V4638" s="122"/>
      <c r="W4638" s="121"/>
      <c r="X4638" s="114"/>
      <c r="Y4638" s="114"/>
      <c r="Z4638" s="126"/>
      <c r="AA4638" s="119"/>
    </row>
    <row r="4639" spans="1:27" ht="12.75" x14ac:dyDescent="0.2">
      <c r="A4639" s="113"/>
      <c r="B4639" s="114"/>
      <c r="C4639" s="114"/>
      <c r="D4639" s="115"/>
      <c r="E4639" s="116"/>
      <c r="F4639" s="117"/>
      <c r="G4639" s="118"/>
      <c r="H4639" s="119"/>
      <c r="I4639" s="119"/>
      <c r="J4639" s="120"/>
      <c r="K4639" s="120"/>
      <c r="L4639" s="8"/>
      <c r="M4639" s="121"/>
      <c r="N4639" s="121"/>
      <c r="O4639" s="114"/>
      <c r="P4639" s="114"/>
      <c r="Q4639" s="11"/>
      <c r="R4639" s="30"/>
      <c r="S4639" s="8"/>
      <c r="T4639" s="123"/>
      <c r="U4639" s="122"/>
      <c r="V4639" s="122"/>
      <c r="W4639" s="121"/>
      <c r="X4639" s="114"/>
      <c r="Y4639" s="114"/>
      <c r="Z4639" s="126"/>
      <c r="AA4639" s="119"/>
    </row>
    <row r="4640" spans="1:27" ht="12.75" x14ac:dyDescent="0.2">
      <c r="A4640" s="113"/>
      <c r="B4640" s="114"/>
      <c r="C4640" s="114"/>
      <c r="D4640" s="115"/>
      <c r="E4640" s="116"/>
      <c r="F4640" s="117"/>
      <c r="G4640" s="118"/>
      <c r="H4640" s="119"/>
      <c r="I4640" s="119"/>
      <c r="J4640" s="120"/>
      <c r="K4640" s="120"/>
      <c r="L4640" s="8"/>
      <c r="M4640" s="121"/>
      <c r="N4640" s="121"/>
      <c r="O4640" s="114"/>
      <c r="P4640" s="114"/>
      <c r="Q4640" s="11"/>
      <c r="R4640" s="30"/>
      <c r="S4640" s="8"/>
      <c r="T4640" s="123"/>
      <c r="U4640" s="122"/>
      <c r="V4640" s="122"/>
      <c r="W4640" s="121"/>
      <c r="X4640" s="114"/>
      <c r="Y4640" s="114"/>
      <c r="Z4640" s="126"/>
      <c r="AA4640" s="119"/>
    </row>
    <row r="4641" spans="1:27" ht="12.75" x14ac:dyDescent="0.2">
      <c r="A4641" s="113"/>
      <c r="B4641" s="114"/>
      <c r="C4641" s="114"/>
      <c r="D4641" s="115"/>
      <c r="E4641" s="116"/>
      <c r="F4641" s="117"/>
      <c r="G4641" s="118"/>
      <c r="H4641" s="119"/>
      <c r="I4641" s="119"/>
      <c r="J4641" s="120"/>
      <c r="K4641" s="120"/>
      <c r="L4641" s="8"/>
      <c r="M4641" s="121"/>
      <c r="N4641" s="121"/>
      <c r="O4641" s="114"/>
      <c r="P4641" s="114"/>
      <c r="Q4641" s="11"/>
      <c r="R4641" s="30"/>
      <c r="S4641" s="8"/>
      <c r="T4641" s="123"/>
      <c r="U4641" s="122"/>
      <c r="V4641" s="122"/>
      <c r="W4641" s="121"/>
      <c r="X4641" s="114"/>
      <c r="Y4641" s="114"/>
      <c r="Z4641" s="126"/>
      <c r="AA4641" s="119"/>
    </row>
    <row r="4642" spans="1:27" ht="12.75" x14ac:dyDescent="0.2">
      <c r="A4642" s="113"/>
      <c r="B4642" s="114"/>
      <c r="C4642" s="114"/>
      <c r="D4642" s="115"/>
      <c r="E4642" s="116"/>
      <c r="F4642" s="117"/>
      <c r="G4642" s="118"/>
      <c r="H4642" s="119"/>
      <c r="I4642" s="119"/>
      <c r="J4642" s="120"/>
      <c r="K4642" s="120"/>
      <c r="L4642" s="8"/>
      <c r="M4642" s="121"/>
      <c r="N4642" s="121"/>
      <c r="O4642" s="114"/>
      <c r="P4642" s="114"/>
      <c r="Q4642" s="11"/>
      <c r="R4642" s="30"/>
      <c r="S4642" s="8"/>
      <c r="T4642" s="123"/>
      <c r="U4642" s="122"/>
      <c r="V4642" s="122"/>
      <c r="W4642" s="121"/>
      <c r="X4642" s="114"/>
      <c r="Y4642" s="114"/>
      <c r="Z4642" s="126"/>
      <c r="AA4642" s="119"/>
    </row>
    <row r="4643" spans="1:27" ht="12.75" x14ac:dyDescent="0.2">
      <c r="A4643" s="113"/>
      <c r="B4643" s="114"/>
      <c r="C4643" s="114"/>
      <c r="D4643" s="115"/>
      <c r="E4643" s="116"/>
      <c r="F4643" s="117"/>
      <c r="G4643" s="118"/>
      <c r="H4643" s="119"/>
      <c r="I4643" s="119"/>
      <c r="J4643" s="120"/>
      <c r="K4643" s="120"/>
      <c r="L4643" s="8"/>
      <c r="M4643" s="121"/>
      <c r="N4643" s="121"/>
      <c r="O4643" s="114"/>
      <c r="P4643" s="114"/>
      <c r="Q4643" s="11"/>
      <c r="R4643" s="30"/>
      <c r="S4643" s="8"/>
      <c r="T4643" s="123"/>
      <c r="U4643" s="122"/>
      <c r="V4643" s="122"/>
      <c r="W4643" s="121"/>
      <c r="X4643" s="114"/>
      <c r="Y4643" s="114"/>
      <c r="Z4643" s="126"/>
      <c r="AA4643" s="119"/>
    </row>
    <row r="4644" spans="1:27" ht="12.75" x14ac:dyDescent="0.2">
      <c r="A4644" s="113"/>
      <c r="B4644" s="114"/>
      <c r="C4644" s="114"/>
      <c r="D4644" s="115"/>
      <c r="E4644" s="116"/>
      <c r="F4644" s="117"/>
      <c r="G4644" s="118"/>
      <c r="H4644" s="119"/>
      <c r="I4644" s="119"/>
      <c r="J4644" s="120"/>
      <c r="K4644" s="120"/>
      <c r="L4644" s="8"/>
      <c r="M4644" s="121"/>
      <c r="N4644" s="121"/>
      <c r="O4644" s="114"/>
      <c r="P4644" s="114"/>
      <c r="Q4644" s="11"/>
      <c r="R4644" s="30"/>
      <c r="S4644" s="8"/>
      <c r="T4644" s="123"/>
      <c r="U4644" s="122"/>
      <c r="V4644" s="122"/>
      <c r="W4644" s="121"/>
      <c r="X4644" s="114"/>
      <c r="Y4644" s="114"/>
      <c r="Z4644" s="126"/>
      <c r="AA4644" s="119"/>
    </row>
    <row r="4645" spans="1:27" ht="12.75" x14ac:dyDescent="0.2">
      <c r="A4645" s="113"/>
      <c r="B4645" s="114"/>
      <c r="C4645" s="114"/>
      <c r="D4645" s="115"/>
      <c r="E4645" s="116"/>
      <c r="F4645" s="117"/>
      <c r="G4645" s="118"/>
      <c r="H4645" s="119"/>
      <c r="I4645" s="119"/>
      <c r="J4645" s="120"/>
      <c r="K4645" s="120"/>
      <c r="L4645" s="8"/>
      <c r="M4645" s="121"/>
      <c r="N4645" s="121"/>
      <c r="O4645" s="114"/>
      <c r="P4645" s="114"/>
      <c r="Q4645" s="11"/>
      <c r="R4645" s="30"/>
      <c r="S4645" s="8"/>
      <c r="T4645" s="123"/>
      <c r="U4645" s="122"/>
      <c r="V4645" s="122"/>
      <c r="W4645" s="121"/>
      <c r="X4645" s="114"/>
      <c r="Y4645" s="114"/>
      <c r="Z4645" s="126"/>
      <c r="AA4645" s="119"/>
    </row>
    <row r="4646" spans="1:27" ht="12.75" x14ac:dyDescent="0.2">
      <c r="A4646" s="113"/>
      <c r="B4646" s="114"/>
      <c r="C4646" s="114"/>
      <c r="D4646" s="115"/>
      <c r="E4646" s="116"/>
      <c r="F4646" s="117"/>
      <c r="G4646" s="118"/>
      <c r="H4646" s="119"/>
      <c r="I4646" s="119"/>
      <c r="J4646" s="120"/>
      <c r="K4646" s="120"/>
      <c r="L4646" s="8"/>
      <c r="M4646" s="121"/>
      <c r="N4646" s="121"/>
      <c r="O4646" s="114"/>
      <c r="P4646" s="114"/>
      <c r="Q4646" s="11"/>
      <c r="R4646" s="30"/>
      <c r="S4646" s="8"/>
      <c r="T4646" s="123"/>
      <c r="U4646" s="122"/>
      <c r="V4646" s="122"/>
      <c r="W4646" s="121"/>
      <c r="X4646" s="114"/>
      <c r="Y4646" s="114"/>
      <c r="Z4646" s="126"/>
      <c r="AA4646" s="119"/>
    </row>
    <row r="4647" spans="1:27" ht="12.75" x14ac:dyDescent="0.2">
      <c r="A4647" s="113"/>
      <c r="B4647" s="114"/>
      <c r="C4647" s="114"/>
      <c r="D4647" s="115"/>
      <c r="E4647" s="116"/>
      <c r="F4647" s="117"/>
      <c r="G4647" s="118"/>
      <c r="H4647" s="119"/>
      <c r="I4647" s="119"/>
      <c r="J4647" s="120"/>
      <c r="K4647" s="120"/>
      <c r="L4647" s="8"/>
      <c r="M4647" s="121"/>
      <c r="N4647" s="121"/>
      <c r="O4647" s="114"/>
      <c r="P4647" s="114"/>
      <c r="Q4647" s="11"/>
      <c r="R4647" s="30"/>
      <c r="S4647" s="8"/>
      <c r="T4647" s="123"/>
      <c r="U4647" s="122"/>
      <c r="V4647" s="122"/>
      <c r="W4647" s="121"/>
      <c r="X4647" s="114"/>
      <c r="Y4647" s="114"/>
      <c r="Z4647" s="126"/>
      <c r="AA4647" s="119"/>
    </row>
    <row r="4648" spans="1:27" ht="12.75" x14ac:dyDescent="0.2">
      <c r="A4648" s="113"/>
      <c r="B4648" s="114"/>
      <c r="C4648" s="114"/>
      <c r="D4648" s="115"/>
      <c r="E4648" s="116"/>
      <c r="F4648" s="117"/>
      <c r="G4648" s="118"/>
      <c r="H4648" s="119"/>
      <c r="I4648" s="119"/>
      <c r="J4648" s="120"/>
      <c r="K4648" s="120"/>
      <c r="L4648" s="8"/>
      <c r="M4648" s="121"/>
      <c r="N4648" s="121"/>
      <c r="O4648" s="114"/>
      <c r="P4648" s="114"/>
      <c r="Q4648" s="11"/>
      <c r="R4648" s="30"/>
      <c r="S4648" s="8"/>
      <c r="T4648" s="123"/>
      <c r="U4648" s="122"/>
      <c r="V4648" s="122"/>
      <c r="W4648" s="121"/>
      <c r="X4648" s="114"/>
      <c r="Y4648" s="114"/>
      <c r="Z4648" s="126"/>
      <c r="AA4648" s="119"/>
    </row>
    <row r="4649" spans="1:27" ht="12.75" x14ac:dyDescent="0.2">
      <c r="A4649" s="113"/>
      <c r="B4649" s="114"/>
      <c r="C4649" s="114"/>
      <c r="D4649" s="115"/>
      <c r="E4649" s="116"/>
      <c r="F4649" s="117"/>
      <c r="G4649" s="118"/>
      <c r="H4649" s="119"/>
      <c r="I4649" s="119"/>
      <c r="J4649" s="120"/>
      <c r="K4649" s="120"/>
      <c r="L4649" s="8"/>
      <c r="M4649" s="121"/>
      <c r="N4649" s="121"/>
      <c r="O4649" s="114"/>
      <c r="P4649" s="114"/>
      <c r="Q4649" s="11"/>
      <c r="R4649" s="30"/>
      <c r="S4649" s="8"/>
      <c r="T4649" s="123"/>
      <c r="U4649" s="122"/>
      <c r="V4649" s="122"/>
      <c r="W4649" s="121"/>
      <c r="X4649" s="114"/>
      <c r="Y4649" s="114"/>
      <c r="Z4649" s="126"/>
      <c r="AA4649" s="119"/>
    </row>
    <row r="4650" spans="1:27" ht="12.75" x14ac:dyDescent="0.2">
      <c r="A4650" s="113"/>
      <c r="B4650" s="114"/>
      <c r="C4650" s="114"/>
      <c r="D4650" s="115"/>
      <c r="E4650" s="116"/>
      <c r="F4650" s="117"/>
      <c r="G4650" s="118"/>
      <c r="H4650" s="119"/>
      <c r="I4650" s="119"/>
      <c r="J4650" s="120"/>
      <c r="K4650" s="120"/>
      <c r="L4650" s="8"/>
      <c r="M4650" s="121"/>
      <c r="N4650" s="121"/>
      <c r="O4650" s="114"/>
      <c r="P4650" s="114"/>
      <c r="Q4650" s="11"/>
      <c r="R4650" s="30"/>
      <c r="S4650" s="8"/>
      <c r="T4650" s="123"/>
      <c r="U4650" s="122"/>
      <c r="V4650" s="122"/>
      <c r="W4650" s="121"/>
      <c r="X4650" s="114"/>
      <c r="Y4650" s="114"/>
      <c r="Z4650" s="126"/>
      <c r="AA4650" s="119"/>
    </row>
    <row r="4651" spans="1:27" ht="12.75" x14ac:dyDescent="0.2">
      <c r="A4651" s="113"/>
      <c r="B4651" s="114"/>
      <c r="C4651" s="114"/>
      <c r="D4651" s="115"/>
      <c r="E4651" s="116"/>
      <c r="F4651" s="117"/>
      <c r="G4651" s="118"/>
      <c r="H4651" s="119"/>
      <c r="I4651" s="119"/>
      <c r="J4651" s="120"/>
      <c r="K4651" s="120"/>
      <c r="L4651" s="8"/>
      <c r="M4651" s="121"/>
      <c r="N4651" s="121"/>
      <c r="O4651" s="114"/>
      <c r="P4651" s="114"/>
      <c r="Q4651" s="11"/>
      <c r="R4651" s="30"/>
      <c r="S4651" s="8"/>
      <c r="T4651" s="123"/>
      <c r="U4651" s="122"/>
      <c r="V4651" s="122"/>
      <c r="W4651" s="121"/>
      <c r="X4651" s="114"/>
      <c r="Y4651" s="114"/>
      <c r="Z4651" s="126"/>
      <c r="AA4651" s="119"/>
    </row>
    <row r="4652" spans="1:27" ht="12.75" x14ac:dyDescent="0.2">
      <c r="A4652" s="113"/>
      <c r="B4652" s="114"/>
      <c r="C4652" s="114"/>
      <c r="D4652" s="115"/>
      <c r="E4652" s="116"/>
      <c r="F4652" s="117"/>
      <c r="G4652" s="118"/>
      <c r="H4652" s="119"/>
      <c r="I4652" s="119"/>
      <c r="J4652" s="120"/>
      <c r="K4652" s="120"/>
      <c r="L4652" s="8"/>
      <c r="M4652" s="121"/>
      <c r="N4652" s="121"/>
      <c r="O4652" s="114"/>
      <c r="P4652" s="114"/>
      <c r="Q4652" s="11"/>
      <c r="R4652" s="30"/>
      <c r="S4652" s="8"/>
      <c r="T4652" s="123"/>
      <c r="U4652" s="122"/>
      <c r="V4652" s="122"/>
      <c r="W4652" s="121"/>
      <c r="X4652" s="114"/>
      <c r="Y4652" s="114"/>
      <c r="Z4652" s="126"/>
      <c r="AA4652" s="119"/>
    </row>
    <row r="4653" spans="1:27" ht="12.75" x14ac:dyDescent="0.2">
      <c r="A4653" s="113"/>
      <c r="B4653" s="114"/>
      <c r="C4653" s="114"/>
      <c r="D4653" s="115"/>
      <c r="E4653" s="116"/>
      <c r="F4653" s="117"/>
      <c r="G4653" s="118"/>
      <c r="H4653" s="119"/>
      <c r="I4653" s="119"/>
      <c r="J4653" s="120"/>
      <c r="K4653" s="120"/>
      <c r="L4653" s="8"/>
      <c r="M4653" s="121"/>
      <c r="N4653" s="121"/>
      <c r="O4653" s="114"/>
      <c r="P4653" s="114"/>
      <c r="Q4653" s="11"/>
      <c r="R4653" s="30"/>
      <c r="S4653" s="8"/>
      <c r="T4653" s="123"/>
      <c r="U4653" s="122"/>
      <c r="V4653" s="122"/>
      <c r="W4653" s="121"/>
      <c r="X4653" s="114"/>
      <c r="Y4653" s="114"/>
      <c r="Z4653" s="126"/>
      <c r="AA4653" s="119"/>
    </row>
    <row r="4654" spans="1:27" ht="12.75" x14ac:dyDescent="0.2">
      <c r="A4654" s="113"/>
      <c r="B4654" s="114"/>
      <c r="C4654" s="114"/>
      <c r="D4654" s="115"/>
      <c r="E4654" s="116"/>
      <c r="F4654" s="117"/>
      <c r="G4654" s="118"/>
      <c r="H4654" s="119"/>
      <c r="I4654" s="119"/>
      <c r="J4654" s="120"/>
      <c r="K4654" s="120"/>
      <c r="L4654" s="8"/>
      <c r="M4654" s="121"/>
      <c r="N4654" s="121"/>
      <c r="O4654" s="114"/>
      <c r="P4654" s="114"/>
      <c r="Q4654" s="11"/>
      <c r="R4654" s="30"/>
      <c r="S4654" s="8"/>
      <c r="T4654" s="123"/>
      <c r="U4654" s="122"/>
      <c r="V4654" s="122"/>
      <c r="W4654" s="121"/>
      <c r="X4654" s="114"/>
      <c r="Y4654" s="114"/>
      <c r="Z4654" s="126"/>
      <c r="AA4654" s="119"/>
    </row>
    <row r="4655" spans="1:27" ht="12.75" x14ac:dyDescent="0.2">
      <c r="A4655" s="113"/>
      <c r="B4655" s="114"/>
      <c r="C4655" s="114"/>
      <c r="D4655" s="115"/>
      <c r="E4655" s="116"/>
      <c r="F4655" s="117"/>
      <c r="G4655" s="118"/>
      <c r="H4655" s="119"/>
      <c r="I4655" s="119"/>
      <c r="J4655" s="120"/>
      <c r="K4655" s="120"/>
      <c r="L4655" s="8"/>
      <c r="M4655" s="121"/>
      <c r="N4655" s="121"/>
      <c r="O4655" s="114"/>
      <c r="P4655" s="114"/>
      <c r="Q4655" s="11"/>
      <c r="R4655" s="30"/>
      <c r="S4655" s="8"/>
      <c r="T4655" s="123"/>
      <c r="U4655" s="122"/>
      <c r="V4655" s="122"/>
      <c r="W4655" s="121"/>
      <c r="X4655" s="114"/>
      <c r="Y4655" s="114"/>
      <c r="Z4655" s="126"/>
      <c r="AA4655" s="119"/>
    </row>
    <row r="4656" spans="1:27" ht="12.75" x14ac:dyDescent="0.2">
      <c r="A4656" s="113"/>
      <c r="B4656" s="114"/>
      <c r="C4656" s="114"/>
      <c r="D4656" s="115"/>
      <c r="E4656" s="116"/>
      <c r="F4656" s="117"/>
      <c r="G4656" s="118"/>
      <c r="H4656" s="119"/>
      <c r="I4656" s="119"/>
      <c r="J4656" s="120"/>
      <c r="K4656" s="120"/>
      <c r="L4656" s="8"/>
      <c r="M4656" s="121"/>
      <c r="N4656" s="121"/>
      <c r="O4656" s="114"/>
      <c r="P4656" s="114"/>
      <c r="Q4656" s="11"/>
      <c r="R4656" s="30"/>
      <c r="S4656" s="8"/>
      <c r="T4656" s="123"/>
      <c r="U4656" s="122"/>
      <c r="V4656" s="122"/>
      <c r="W4656" s="121"/>
      <c r="X4656" s="114"/>
      <c r="Y4656" s="114"/>
      <c r="Z4656" s="126"/>
      <c r="AA4656" s="119"/>
    </row>
    <row r="4657" spans="1:27" ht="12.75" x14ac:dyDescent="0.2">
      <c r="A4657" s="113"/>
      <c r="B4657" s="114"/>
      <c r="C4657" s="114"/>
      <c r="D4657" s="115"/>
      <c r="E4657" s="116"/>
      <c r="F4657" s="117"/>
      <c r="G4657" s="118"/>
      <c r="H4657" s="119"/>
      <c r="I4657" s="119"/>
      <c r="J4657" s="120"/>
      <c r="K4657" s="120"/>
      <c r="L4657" s="8"/>
      <c r="M4657" s="121"/>
      <c r="N4657" s="121"/>
      <c r="O4657" s="114"/>
      <c r="P4657" s="114"/>
      <c r="Q4657" s="11"/>
      <c r="R4657" s="30"/>
      <c r="S4657" s="8"/>
      <c r="T4657" s="123"/>
      <c r="U4657" s="122"/>
      <c r="V4657" s="122"/>
      <c r="W4657" s="121"/>
      <c r="X4657" s="114"/>
      <c r="Y4657" s="114"/>
      <c r="Z4657" s="126"/>
      <c r="AA4657" s="119"/>
    </row>
    <row r="4658" spans="1:27" ht="12.75" x14ac:dyDescent="0.2">
      <c r="A4658" s="113"/>
      <c r="B4658" s="114"/>
      <c r="C4658" s="114"/>
      <c r="D4658" s="115"/>
      <c r="E4658" s="116"/>
      <c r="F4658" s="117"/>
      <c r="G4658" s="118"/>
      <c r="H4658" s="119"/>
      <c r="I4658" s="119"/>
      <c r="J4658" s="120"/>
      <c r="K4658" s="120"/>
      <c r="L4658" s="8"/>
      <c r="M4658" s="121"/>
      <c r="N4658" s="121"/>
      <c r="O4658" s="114"/>
      <c r="P4658" s="114"/>
      <c r="Q4658" s="11"/>
      <c r="R4658" s="30"/>
      <c r="S4658" s="8"/>
      <c r="T4658" s="123"/>
      <c r="U4658" s="122"/>
      <c r="V4658" s="122"/>
      <c r="W4658" s="121"/>
      <c r="X4658" s="114"/>
      <c r="Y4658" s="114"/>
      <c r="Z4658" s="126"/>
      <c r="AA4658" s="119"/>
    </row>
    <row r="4659" spans="1:27" ht="12.75" x14ac:dyDescent="0.2">
      <c r="A4659" s="113"/>
      <c r="B4659" s="114"/>
      <c r="C4659" s="114"/>
      <c r="D4659" s="115"/>
      <c r="E4659" s="116"/>
      <c r="F4659" s="117"/>
      <c r="G4659" s="118"/>
      <c r="H4659" s="119"/>
      <c r="I4659" s="119"/>
      <c r="J4659" s="120"/>
      <c r="K4659" s="120"/>
      <c r="L4659" s="8"/>
      <c r="M4659" s="121"/>
      <c r="N4659" s="121"/>
      <c r="O4659" s="114"/>
      <c r="P4659" s="114"/>
      <c r="Q4659" s="11"/>
      <c r="R4659" s="30"/>
      <c r="S4659" s="8"/>
      <c r="T4659" s="123"/>
      <c r="U4659" s="122"/>
      <c r="V4659" s="122"/>
      <c r="W4659" s="121"/>
      <c r="X4659" s="114"/>
      <c r="Y4659" s="114"/>
      <c r="Z4659" s="126"/>
      <c r="AA4659" s="119"/>
    </row>
    <row r="4660" spans="1:27" ht="12.75" x14ac:dyDescent="0.2">
      <c r="A4660" s="113"/>
      <c r="B4660" s="114"/>
      <c r="C4660" s="114"/>
      <c r="D4660" s="115"/>
      <c r="E4660" s="116"/>
      <c r="F4660" s="117"/>
      <c r="G4660" s="118"/>
      <c r="H4660" s="119"/>
      <c r="I4660" s="119"/>
      <c r="J4660" s="120"/>
      <c r="K4660" s="120"/>
      <c r="L4660" s="8"/>
      <c r="M4660" s="121"/>
      <c r="N4660" s="121"/>
      <c r="O4660" s="114"/>
      <c r="P4660" s="114"/>
      <c r="Q4660" s="11"/>
      <c r="R4660" s="30"/>
      <c r="S4660" s="8"/>
      <c r="T4660" s="123"/>
      <c r="U4660" s="122"/>
      <c r="V4660" s="122"/>
      <c r="W4660" s="121"/>
      <c r="X4660" s="114"/>
      <c r="Y4660" s="114"/>
      <c r="Z4660" s="126"/>
      <c r="AA4660" s="119"/>
    </row>
    <row r="4661" spans="1:27" ht="12.75" x14ac:dyDescent="0.2">
      <c r="A4661" s="113"/>
      <c r="B4661" s="114"/>
      <c r="C4661" s="114"/>
      <c r="D4661" s="115"/>
      <c r="E4661" s="116"/>
      <c r="F4661" s="117"/>
      <c r="G4661" s="118"/>
      <c r="H4661" s="119"/>
      <c r="I4661" s="119"/>
      <c r="J4661" s="120"/>
      <c r="K4661" s="120"/>
      <c r="L4661" s="8"/>
      <c r="M4661" s="121"/>
      <c r="N4661" s="121"/>
      <c r="O4661" s="114"/>
      <c r="P4661" s="114"/>
      <c r="Q4661" s="11"/>
      <c r="R4661" s="30"/>
      <c r="S4661" s="8"/>
      <c r="T4661" s="123"/>
      <c r="U4661" s="122"/>
      <c r="V4661" s="122"/>
      <c r="W4661" s="121"/>
      <c r="X4661" s="114"/>
      <c r="Y4661" s="114"/>
      <c r="Z4661" s="126"/>
      <c r="AA4661" s="119"/>
    </row>
    <row r="4662" spans="1:27" ht="12.75" x14ac:dyDescent="0.2">
      <c r="A4662" s="113"/>
      <c r="B4662" s="114"/>
      <c r="C4662" s="114"/>
      <c r="D4662" s="115"/>
      <c r="E4662" s="116"/>
      <c r="F4662" s="117"/>
      <c r="G4662" s="118"/>
      <c r="H4662" s="119"/>
      <c r="I4662" s="119"/>
      <c r="J4662" s="120"/>
      <c r="K4662" s="120"/>
      <c r="L4662" s="8"/>
      <c r="M4662" s="121"/>
      <c r="N4662" s="121"/>
      <c r="O4662" s="114"/>
      <c r="P4662" s="114"/>
      <c r="Q4662" s="11"/>
      <c r="R4662" s="30"/>
      <c r="S4662" s="8"/>
      <c r="T4662" s="123"/>
      <c r="U4662" s="122"/>
      <c r="V4662" s="122"/>
      <c r="W4662" s="121"/>
      <c r="X4662" s="114"/>
      <c r="Y4662" s="114"/>
      <c r="Z4662" s="126"/>
      <c r="AA4662" s="119"/>
    </row>
    <row r="4663" spans="1:27" ht="12.75" x14ac:dyDescent="0.2">
      <c r="A4663" s="113"/>
      <c r="B4663" s="114"/>
      <c r="C4663" s="114"/>
      <c r="D4663" s="115"/>
      <c r="E4663" s="116"/>
      <c r="F4663" s="117"/>
      <c r="G4663" s="118"/>
      <c r="H4663" s="119"/>
      <c r="I4663" s="119"/>
      <c r="J4663" s="120"/>
      <c r="K4663" s="120"/>
      <c r="L4663" s="8"/>
      <c r="M4663" s="121"/>
      <c r="N4663" s="121"/>
      <c r="O4663" s="114"/>
      <c r="P4663" s="114"/>
      <c r="Q4663" s="11"/>
      <c r="R4663" s="30"/>
      <c r="S4663" s="8"/>
      <c r="T4663" s="123"/>
      <c r="U4663" s="122"/>
      <c r="V4663" s="122"/>
      <c r="W4663" s="121"/>
      <c r="X4663" s="114"/>
      <c r="Y4663" s="114"/>
      <c r="Z4663" s="126"/>
      <c r="AA4663" s="119"/>
    </row>
    <row r="4664" spans="1:27" ht="12.75" x14ac:dyDescent="0.2">
      <c r="A4664" s="113"/>
      <c r="B4664" s="114"/>
      <c r="C4664" s="114"/>
      <c r="D4664" s="115"/>
      <c r="E4664" s="116"/>
      <c r="F4664" s="117"/>
      <c r="G4664" s="118"/>
      <c r="H4664" s="119"/>
      <c r="I4664" s="119"/>
      <c r="J4664" s="120"/>
      <c r="K4664" s="120"/>
      <c r="L4664" s="8"/>
      <c r="M4664" s="121"/>
      <c r="N4664" s="121"/>
      <c r="O4664" s="114"/>
      <c r="P4664" s="114"/>
      <c r="Q4664" s="11"/>
      <c r="R4664" s="30"/>
      <c r="S4664" s="8"/>
      <c r="T4664" s="123"/>
      <c r="U4664" s="122"/>
      <c r="V4664" s="122"/>
      <c r="W4664" s="121"/>
      <c r="X4664" s="114"/>
      <c r="Y4664" s="114"/>
      <c r="Z4664" s="126"/>
      <c r="AA4664" s="119"/>
    </row>
    <row r="4665" spans="1:27" ht="12.75" x14ac:dyDescent="0.2">
      <c r="A4665" s="113"/>
      <c r="B4665" s="114"/>
      <c r="C4665" s="114"/>
      <c r="D4665" s="115"/>
      <c r="E4665" s="116"/>
      <c r="F4665" s="117"/>
      <c r="G4665" s="118"/>
      <c r="H4665" s="119"/>
      <c r="I4665" s="119"/>
      <c r="J4665" s="120"/>
      <c r="K4665" s="120"/>
      <c r="L4665" s="8"/>
      <c r="M4665" s="121"/>
      <c r="N4665" s="121"/>
      <c r="O4665" s="114"/>
      <c r="P4665" s="114"/>
      <c r="Q4665" s="11"/>
      <c r="R4665" s="30"/>
      <c r="S4665" s="8"/>
      <c r="T4665" s="123"/>
      <c r="U4665" s="122"/>
      <c r="V4665" s="122"/>
      <c r="W4665" s="121"/>
      <c r="X4665" s="114"/>
      <c r="Y4665" s="114"/>
      <c r="Z4665" s="126"/>
      <c r="AA4665" s="119"/>
    </row>
    <row r="4666" spans="1:27" ht="12.75" x14ac:dyDescent="0.2">
      <c r="A4666" s="113"/>
      <c r="B4666" s="114"/>
      <c r="C4666" s="114"/>
      <c r="D4666" s="115"/>
      <c r="E4666" s="116"/>
      <c r="F4666" s="117"/>
      <c r="G4666" s="118"/>
      <c r="H4666" s="119"/>
      <c r="I4666" s="119"/>
      <c r="J4666" s="120"/>
      <c r="K4666" s="120"/>
      <c r="L4666" s="8"/>
      <c r="M4666" s="121"/>
      <c r="N4666" s="121"/>
      <c r="O4666" s="114"/>
      <c r="P4666" s="114"/>
      <c r="Q4666" s="11"/>
      <c r="R4666" s="30"/>
      <c r="S4666" s="8"/>
      <c r="T4666" s="123"/>
      <c r="U4666" s="122"/>
      <c r="V4666" s="122"/>
      <c r="W4666" s="121"/>
      <c r="X4666" s="114"/>
      <c r="Y4666" s="114"/>
      <c r="Z4666" s="126"/>
      <c r="AA4666" s="119"/>
    </row>
    <row r="4667" spans="1:27" ht="12.75" x14ac:dyDescent="0.2">
      <c r="A4667" s="113"/>
      <c r="B4667" s="114"/>
      <c r="C4667" s="114"/>
      <c r="D4667" s="115"/>
      <c r="E4667" s="116"/>
      <c r="F4667" s="117"/>
      <c r="G4667" s="118"/>
      <c r="H4667" s="119"/>
      <c r="I4667" s="119"/>
      <c r="J4667" s="120"/>
      <c r="K4667" s="120"/>
      <c r="L4667" s="8"/>
      <c r="M4667" s="121"/>
      <c r="N4667" s="121"/>
      <c r="O4667" s="114"/>
      <c r="P4667" s="114"/>
      <c r="Q4667" s="11"/>
      <c r="R4667" s="30"/>
      <c r="S4667" s="8"/>
      <c r="T4667" s="123"/>
      <c r="U4667" s="122"/>
      <c r="V4667" s="122"/>
      <c r="W4667" s="121"/>
      <c r="X4667" s="114"/>
      <c r="Y4667" s="114"/>
      <c r="Z4667" s="126"/>
      <c r="AA4667" s="119"/>
    </row>
    <row r="4668" spans="1:27" ht="12.75" x14ac:dyDescent="0.2">
      <c r="A4668" s="113"/>
      <c r="B4668" s="114"/>
      <c r="C4668" s="114"/>
      <c r="D4668" s="115"/>
      <c r="E4668" s="116"/>
      <c r="F4668" s="117"/>
      <c r="G4668" s="118"/>
      <c r="H4668" s="119"/>
      <c r="I4668" s="119"/>
      <c r="J4668" s="120"/>
      <c r="K4668" s="120"/>
      <c r="L4668" s="8"/>
      <c r="M4668" s="121"/>
      <c r="N4668" s="121"/>
      <c r="O4668" s="114"/>
      <c r="P4668" s="114"/>
      <c r="Q4668" s="11"/>
      <c r="R4668" s="30"/>
      <c r="S4668" s="8"/>
      <c r="T4668" s="123"/>
      <c r="U4668" s="122"/>
      <c r="V4668" s="122"/>
      <c r="W4668" s="121"/>
      <c r="X4668" s="114"/>
      <c r="Y4668" s="114"/>
      <c r="Z4668" s="126"/>
      <c r="AA4668" s="119"/>
    </row>
    <row r="4669" spans="1:27" ht="12.75" x14ac:dyDescent="0.2">
      <c r="A4669" s="113"/>
      <c r="B4669" s="114"/>
      <c r="C4669" s="114"/>
      <c r="D4669" s="115"/>
      <c r="E4669" s="116"/>
      <c r="F4669" s="117"/>
      <c r="G4669" s="118"/>
      <c r="H4669" s="119"/>
      <c r="I4669" s="119"/>
      <c r="J4669" s="120"/>
      <c r="K4669" s="120"/>
      <c r="L4669" s="8"/>
      <c r="M4669" s="121"/>
      <c r="N4669" s="121"/>
      <c r="O4669" s="114"/>
      <c r="P4669" s="114"/>
      <c r="Q4669" s="11"/>
      <c r="R4669" s="30"/>
      <c r="S4669" s="8"/>
      <c r="T4669" s="123"/>
      <c r="U4669" s="122"/>
      <c r="V4669" s="122"/>
      <c r="W4669" s="121"/>
      <c r="X4669" s="114"/>
      <c r="Y4669" s="114"/>
      <c r="Z4669" s="126"/>
      <c r="AA4669" s="119"/>
    </row>
    <row r="4670" spans="1:27" ht="12.75" x14ac:dyDescent="0.2">
      <c r="A4670" s="113"/>
      <c r="B4670" s="114"/>
      <c r="C4670" s="114"/>
      <c r="D4670" s="115"/>
      <c r="E4670" s="116"/>
      <c r="F4670" s="117"/>
      <c r="G4670" s="118"/>
      <c r="H4670" s="119"/>
      <c r="I4670" s="119"/>
      <c r="J4670" s="120"/>
      <c r="K4670" s="120"/>
      <c r="L4670" s="8"/>
      <c r="M4670" s="121"/>
      <c r="N4670" s="121"/>
      <c r="O4670" s="114"/>
      <c r="P4670" s="114"/>
      <c r="Q4670" s="11"/>
      <c r="R4670" s="30"/>
      <c r="S4670" s="8"/>
      <c r="T4670" s="123"/>
      <c r="U4670" s="122"/>
      <c r="V4670" s="122"/>
      <c r="W4670" s="121"/>
      <c r="X4670" s="114"/>
      <c r="Y4670" s="114"/>
      <c r="Z4670" s="126"/>
      <c r="AA4670" s="119"/>
    </row>
    <row r="4671" spans="1:27" ht="12.75" x14ac:dyDescent="0.2">
      <c r="A4671" s="113"/>
      <c r="B4671" s="114"/>
      <c r="C4671" s="114"/>
      <c r="D4671" s="115"/>
      <c r="E4671" s="116"/>
      <c r="F4671" s="117"/>
      <c r="G4671" s="118"/>
      <c r="H4671" s="119"/>
      <c r="I4671" s="119"/>
      <c r="J4671" s="120"/>
      <c r="K4671" s="120"/>
      <c r="L4671" s="8"/>
      <c r="M4671" s="121"/>
      <c r="N4671" s="121"/>
      <c r="O4671" s="114"/>
      <c r="P4671" s="114"/>
      <c r="Q4671" s="11"/>
      <c r="R4671" s="30"/>
      <c r="S4671" s="8"/>
      <c r="T4671" s="123"/>
      <c r="U4671" s="122"/>
      <c r="V4671" s="122"/>
      <c r="W4671" s="121"/>
      <c r="X4671" s="114"/>
      <c r="Y4671" s="114"/>
      <c r="Z4671" s="126"/>
      <c r="AA4671" s="119"/>
    </row>
    <row r="4672" spans="1:27" ht="12.75" x14ac:dyDescent="0.2">
      <c r="A4672" s="113"/>
      <c r="B4672" s="114"/>
      <c r="C4672" s="114"/>
      <c r="D4672" s="115"/>
      <c r="E4672" s="116"/>
      <c r="F4672" s="117"/>
      <c r="G4672" s="118"/>
      <c r="H4672" s="119"/>
      <c r="I4672" s="119"/>
      <c r="J4672" s="120"/>
      <c r="K4672" s="120"/>
      <c r="L4672" s="8"/>
      <c r="M4672" s="121"/>
      <c r="N4672" s="121"/>
      <c r="O4672" s="114"/>
      <c r="P4672" s="114"/>
      <c r="Q4672" s="11"/>
      <c r="R4672" s="30"/>
      <c r="S4672" s="8"/>
      <c r="T4672" s="123"/>
      <c r="U4672" s="122"/>
      <c r="V4672" s="122"/>
      <c r="W4672" s="121"/>
      <c r="X4672" s="114"/>
      <c r="Y4672" s="114"/>
      <c r="Z4672" s="126"/>
      <c r="AA4672" s="119"/>
    </row>
    <row r="4673" spans="1:27" ht="12.75" x14ac:dyDescent="0.2">
      <c r="A4673" s="113"/>
      <c r="B4673" s="114"/>
      <c r="C4673" s="114"/>
      <c r="D4673" s="115"/>
      <c r="E4673" s="116"/>
      <c r="F4673" s="117"/>
      <c r="G4673" s="118"/>
      <c r="H4673" s="119"/>
      <c r="I4673" s="119"/>
      <c r="J4673" s="120"/>
      <c r="K4673" s="120"/>
      <c r="L4673" s="8"/>
      <c r="M4673" s="121"/>
      <c r="N4673" s="121"/>
      <c r="O4673" s="114"/>
      <c r="P4673" s="114"/>
      <c r="Q4673" s="11"/>
      <c r="R4673" s="30"/>
      <c r="S4673" s="8"/>
      <c r="T4673" s="123"/>
      <c r="U4673" s="122"/>
      <c r="V4673" s="122"/>
      <c r="W4673" s="121"/>
      <c r="X4673" s="114"/>
      <c r="Y4673" s="114"/>
      <c r="Z4673" s="126"/>
      <c r="AA4673" s="119"/>
    </row>
    <row r="4674" spans="1:27" ht="12.75" x14ac:dyDescent="0.2">
      <c r="A4674" s="113"/>
      <c r="B4674" s="114"/>
      <c r="C4674" s="114"/>
      <c r="D4674" s="115"/>
      <c r="E4674" s="116"/>
      <c r="F4674" s="117"/>
      <c r="G4674" s="118"/>
      <c r="H4674" s="119"/>
      <c r="I4674" s="119"/>
      <c r="J4674" s="120"/>
      <c r="K4674" s="120"/>
      <c r="L4674" s="8"/>
      <c r="M4674" s="121"/>
      <c r="N4674" s="121"/>
      <c r="O4674" s="114"/>
      <c r="P4674" s="114"/>
      <c r="Q4674" s="11"/>
      <c r="R4674" s="30"/>
      <c r="S4674" s="8"/>
      <c r="T4674" s="123"/>
      <c r="U4674" s="122"/>
      <c r="V4674" s="122"/>
      <c r="W4674" s="121"/>
      <c r="X4674" s="114"/>
      <c r="Y4674" s="114"/>
      <c r="Z4674" s="126"/>
      <c r="AA4674" s="119"/>
    </row>
    <row r="4675" spans="1:27" ht="12.75" x14ac:dyDescent="0.2">
      <c r="A4675" s="113"/>
      <c r="B4675" s="114"/>
      <c r="C4675" s="114"/>
      <c r="D4675" s="115"/>
      <c r="E4675" s="116"/>
      <c r="F4675" s="117"/>
      <c r="G4675" s="118"/>
      <c r="H4675" s="119"/>
      <c r="I4675" s="119"/>
      <c r="J4675" s="120"/>
      <c r="K4675" s="120"/>
      <c r="L4675" s="8"/>
      <c r="M4675" s="121"/>
      <c r="N4675" s="121"/>
      <c r="O4675" s="114"/>
      <c r="P4675" s="114"/>
      <c r="Q4675" s="11"/>
      <c r="R4675" s="30"/>
      <c r="S4675" s="8"/>
      <c r="T4675" s="123"/>
      <c r="U4675" s="122"/>
      <c r="V4675" s="122"/>
      <c r="W4675" s="121"/>
      <c r="X4675" s="114"/>
      <c r="Y4675" s="114"/>
      <c r="Z4675" s="126"/>
      <c r="AA4675" s="119"/>
    </row>
    <row r="4676" spans="1:27" ht="12.75" x14ac:dyDescent="0.2">
      <c r="A4676" s="113"/>
      <c r="B4676" s="114"/>
      <c r="C4676" s="114"/>
      <c r="D4676" s="115"/>
      <c r="E4676" s="116"/>
      <c r="F4676" s="117"/>
      <c r="G4676" s="118"/>
      <c r="H4676" s="119"/>
      <c r="I4676" s="119"/>
      <c r="J4676" s="120"/>
      <c r="K4676" s="120"/>
      <c r="L4676" s="8"/>
      <c r="M4676" s="121"/>
      <c r="N4676" s="121"/>
      <c r="O4676" s="114"/>
      <c r="P4676" s="114"/>
      <c r="Q4676" s="11"/>
      <c r="R4676" s="30"/>
      <c r="S4676" s="8"/>
      <c r="T4676" s="123"/>
      <c r="U4676" s="122"/>
      <c r="V4676" s="122"/>
      <c r="W4676" s="121"/>
      <c r="X4676" s="114"/>
      <c r="Y4676" s="114"/>
      <c r="Z4676" s="126"/>
      <c r="AA4676" s="119"/>
    </row>
    <row r="4677" spans="1:27" ht="12.75" x14ac:dyDescent="0.2">
      <c r="A4677" s="113"/>
      <c r="B4677" s="114"/>
      <c r="C4677" s="114"/>
      <c r="D4677" s="115"/>
      <c r="E4677" s="116"/>
      <c r="F4677" s="117"/>
      <c r="G4677" s="118"/>
      <c r="H4677" s="119"/>
      <c r="I4677" s="119"/>
      <c r="J4677" s="120"/>
      <c r="K4677" s="120"/>
      <c r="L4677" s="8"/>
      <c r="M4677" s="121"/>
      <c r="N4677" s="121"/>
      <c r="O4677" s="114"/>
      <c r="P4677" s="114"/>
      <c r="Q4677" s="11"/>
      <c r="R4677" s="30"/>
      <c r="S4677" s="8"/>
      <c r="T4677" s="123"/>
      <c r="U4677" s="122"/>
      <c r="V4677" s="122"/>
      <c r="W4677" s="121"/>
      <c r="X4677" s="114"/>
      <c r="Y4677" s="114"/>
      <c r="Z4677" s="126"/>
      <c r="AA4677" s="119"/>
    </row>
    <row r="4678" spans="1:27" ht="12.75" x14ac:dyDescent="0.2">
      <c r="A4678" s="113"/>
      <c r="B4678" s="114"/>
      <c r="C4678" s="114"/>
      <c r="D4678" s="115"/>
      <c r="E4678" s="116"/>
      <c r="F4678" s="117"/>
      <c r="G4678" s="118"/>
      <c r="H4678" s="119"/>
      <c r="I4678" s="119"/>
      <c r="J4678" s="120"/>
      <c r="K4678" s="120"/>
      <c r="L4678" s="8"/>
      <c r="M4678" s="121"/>
      <c r="N4678" s="121"/>
      <c r="O4678" s="114"/>
      <c r="P4678" s="114"/>
      <c r="Q4678" s="11"/>
      <c r="R4678" s="30"/>
      <c r="S4678" s="8"/>
      <c r="T4678" s="123"/>
      <c r="U4678" s="122"/>
      <c r="V4678" s="122"/>
      <c r="W4678" s="121"/>
      <c r="X4678" s="114"/>
      <c r="Y4678" s="114"/>
      <c r="Z4678" s="126"/>
      <c r="AA4678" s="119"/>
    </row>
    <row r="4679" spans="1:27" ht="12.75" x14ac:dyDescent="0.2">
      <c r="A4679" s="113"/>
      <c r="B4679" s="114"/>
      <c r="C4679" s="114"/>
      <c r="D4679" s="115"/>
      <c r="E4679" s="116"/>
      <c r="F4679" s="117"/>
      <c r="G4679" s="118"/>
      <c r="H4679" s="119"/>
      <c r="I4679" s="119"/>
      <c r="J4679" s="120"/>
      <c r="K4679" s="120"/>
      <c r="L4679" s="8"/>
      <c r="M4679" s="121"/>
      <c r="N4679" s="121"/>
      <c r="O4679" s="114"/>
      <c r="P4679" s="114"/>
      <c r="Q4679" s="11"/>
      <c r="R4679" s="30"/>
      <c r="S4679" s="8"/>
      <c r="T4679" s="123"/>
      <c r="U4679" s="122"/>
      <c r="V4679" s="122"/>
      <c r="W4679" s="121"/>
      <c r="X4679" s="114"/>
      <c r="Y4679" s="114"/>
      <c r="Z4679" s="126"/>
      <c r="AA4679" s="119"/>
    </row>
    <row r="4680" spans="1:27" ht="12.75" x14ac:dyDescent="0.2">
      <c r="A4680" s="113"/>
      <c r="B4680" s="114"/>
      <c r="C4680" s="114"/>
      <c r="D4680" s="115"/>
      <c r="E4680" s="116"/>
      <c r="F4680" s="117"/>
      <c r="G4680" s="118"/>
      <c r="H4680" s="119"/>
      <c r="I4680" s="119"/>
      <c r="J4680" s="120"/>
      <c r="K4680" s="120"/>
      <c r="L4680" s="8"/>
      <c r="M4680" s="121"/>
      <c r="N4680" s="121"/>
      <c r="O4680" s="114"/>
      <c r="P4680" s="114"/>
      <c r="Q4680" s="11"/>
      <c r="R4680" s="30"/>
      <c r="S4680" s="8"/>
      <c r="T4680" s="123"/>
      <c r="U4680" s="122"/>
      <c r="V4680" s="122"/>
      <c r="W4680" s="121"/>
      <c r="X4680" s="114"/>
      <c r="Y4680" s="114"/>
      <c r="Z4680" s="126"/>
      <c r="AA4680" s="119"/>
    </row>
    <row r="4681" spans="1:27" ht="12.75" x14ac:dyDescent="0.2">
      <c r="A4681" s="113"/>
      <c r="B4681" s="114"/>
      <c r="C4681" s="114"/>
      <c r="D4681" s="115"/>
      <c r="E4681" s="116"/>
      <c r="F4681" s="117"/>
      <c r="G4681" s="118"/>
      <c r="H4681" s="119"/>
      <c r="I4681" s="119"/>
      <c r="J4681" s="120"/>
      <c r="K4681" s="120"/>
      <c r="L4681" s="8"/>
      <c r="M4681" s="121"/>
      <c r="N4681" s="121"/>
      <c r="O4681" s="114"/>
      <c r="P4681" s="114"/>
      <c r="Q4681" s="11"/>
      <c r="R4681" s="30"/>
      <c r="S4681" s="8"/>
      <c r="T4681" s="123"/>
      <c r="U4681" s="122"/>
      <c r="V4681" s="122"/>
      <c r="W4681" s="121"/>
      <c r="X4681" s="114"/>
      <c r="Y4681" s="114"/>
      <c r="Z4681" s="126"/>
      <c r="AA4681" s="119"/>
    </row>
    <row r="4682" spans="1:27" ht="12.75" x14ac:dyDescent="0.2">
      <c r="A4682" s="113"/>
      <c r="B4682" s="114"/>
      <c r="C4682" s="114"/>
      <c r="D4682" s="115"/>
      <c r="E4682" s="116"/>
      <c r="F4682" s="117"/>
      <c r="G4682" s="118"/>
      <c r="H4682" s="119"/>
      <c r="I4682" s="119"/>
      <c r="J4682" s="120"/>
      <c r="K4682" s="120"/>
      <c r="L4682" s="8"/>
      <c r="M4682" s="121"/>
      <c r="N4682" s="121"/>
      <c r="O4682" s="114"/>
      <c r="P4682" s="114"/>
      <c r="Q4682" s="11"/>
      <c r="R4682" s="30"/>
      <c r="S4682" s="8"/>
      <c r="T4682" s="123"/>
      <c r="U4682" s="122"/>
      <c r="V4682" s="122"/>
      <c r="W4682" s="121"/>
      <c r="X4682" s="114"/>
      <c r="Y4682" s="114"/>
      <c r="Z4682" s="126"/>
      <c r="AA4682" s="119"/>
    </row>
    <row r="4683" spans="1:27" ht="12.75" x14ac:dyDescent="0.2">
      <c r="A4683" s="113"/>
      <c r="B4683" s="114"/>
      <c r="C4683" s="114"/>
      <c r="D4683" s="115"/>
      <c r="E4683" s="116"/>
      <c r="F4683" s="117"/>
      <c r="G4683" s="118"/>
      <c r="H4683" s="119"/>
      <c r="I4683" s="119"/>
      <c r="J4683" s="120"/>
      <c r="K4683" s="120"/>
      <c r="L4683" s="8"/>
      <c r="M4683" s="121"/>
      <c r="N4683" s="121"/>
      <c r="O4683" s="114"/>
      <c r="P4683" s="114"/>
      <c r="Q4683" s="11"/>
      <c r="R4683" s="30"/>
      <c r="S4683" s="8"/>
      <c r="T4683" s="123"/>
      <c r="U4683" s="122"/>
      <c r="V4683" s="122"/>
      <c r="W4683" s="121"/>
      <c r="X4683" s="114"/>
      <c r="Y4683" s="114"/>
      <c r="Z4683" s="126"/>
      <c r="AA4683" s="119"/>
    </row>
    <row r="4684" spans="1:27" ht="12.75" x14ac:dyDescent="0.2">
      <c r="A4684" s="113"/>
      <c r="B4684" s="114"/>
      <c r="C4684" s="114"/>
      <c r="D4684" s="115"/>
      <c r="E4684" s="116"/>
      <c r="F4684" s="117"/>
      <c r="G4684" s="118"/>
      <c r="H4684" s="119"/>
      <c r="I4684" s="119"/>
      <c r="J4684" s="120"/>
      <c r="K4684" s="120"/>
      <c r="L4684" s="8"/>
      <c r="M4684" s="121"/>
      <c r="N4684" s="121"/>
      <c r="O4684" s="114"/>
      <c r="P4684" s="114"/>
      <c r="Q4684" s="11"/>
      <c r="R4684" s="30"/>
      <c r="S4684" s="8"/>
      <c r="T4684" s="123"/>
      <c r="U4684" s="122"/>
      <c r="V4684" s="122"/>
      <c r="W4684" s="121"/>
      <c r="X4684" s="114"/>
      <c r="Y4684" s="114"/>
      <c r="Z4684" s="126"/>
      <c r="AA4684" s="119"/>
    </row>
    <row r="4685" spans="1:27" ht="12.75" x14ac:dyDescent="0.2">
      <c r="A4685" s="113"/>
      <c r="B4685" s="114"/>
      <c r="C4685" s="114"/>
      <c r="D4685" s="115"/>
      <c r="E4685" s="116"/>
      <c r="F4685" s="117"/>
      <c r="G4685" s="118"/>
      <c r="H4685" s="119"/>
      <c r="I4685" s="119"/>
      <c r="J4685" s="120"/>
      <c r="K4685" s="120"/>
      <c r="L4685" s="8"/>
      <c r="M4685" s="121"/>
      <c r="N4685" s="121"/>
      <c r="O4685" s="114"/>
      <c r="P4685" s="114"/>
      <c r="Q4685" s="11"/>
      <c r="R4685" s="30"/>
      <c r="S4685" s="8"/>
      <c r="T4685" s="123"/>
      <c r="U4685" s="122"/>
      <c r="V4685" s="122"/>
      <c r="W4685" s="121"/>
      <c r="X4685" s="114"/>
      <c r="Y4685" s="114"/>
      <c r="Z4685" s="126"/>
      <c r="AA4685" s="119"/>
    </row>
    <row r="4686" spans="1:27" ht="12.75" x14ac:dyDescent="0.2">
      <c r="A4686" s="113"/>
      <c r="B4686" s="114"/>
      <c r="C4686" s="114"/>
      <c r="D4686" s="115"/>
      <c r="E4686" s="116"/>
      <c r="F4686" s="117"/>
      <c r="G4686" s="118"/>
      <c r="H4686" s="119"/>
      <c r="I4686" s="119"/>
      <c r="J4686" s="120"/>
      <c r="K4686" s="120"/>
      <c r="L4686" s="8"/>
      <c r="M4686" s="121"/>
      <c r="N4686" s="121"/>
      <c r="O4686" s="114"/>
      <c r="P4686" s="114"/>
      <c r="Q4686" s="11"/>
      <c r="R4686" s="30"/>
      <c r="S4686" s="8"/>
      <c r="T4686" s="123"/>
      <c r="U4686" s="122"/>
      <c r="V4686" s="122"/>
      <c r="W4686" s="121"/>
      <c r="X4686" s="114"/>
      <c r="Y4686" s="114"/>
      <c r="Z4686" s="126"/>
      <c r="AA4686" s="119"/>
    </row>
    <row r="4687" spans="1:27" ht="12.75" x14ac:dyDescent="0.2">
      <c r="A4687" s="113"/>
      <c r="B4687" s="114"/>
      <c r="C4687" s="114"/>
      <c r="D4687" s="115"/>
      <c r="E4687" s="116"/>
      <c r="F4687" s="117"/>
      <c r="G4687" s="118"/>
      <c r="H4687" s="119"/>
      <c r="I4687" s="119"/>
      <c r="J4687" s="120"/>
      <c r="K4687" s="120"/>
      <c r="L4687" s="8"/>
      <c r="M4687" s="121"/>
      <c r="N4687" s="121"/>
      <c r="O4687" s="114"/>
      <c r="P4687" s="114"/>
      <c r="Q4687" s="11"/>
      <c r="R4687" s="30"/>
      <c r="S4687" s="8"/>
      <c r="T4687" s="123"/>
      <c r="U4687" s="122"/>
      <c r="V4687" s="122"/>
      <c r="W4687" s="121"/>
      <c r="X4687" s="114"/>
      <c r="Y4687" s="114"/>
      <c r="Z4687" s="126"/>
      <c r="AA4687" s="119"/>
    </row>
    <row r="4688" spans="1:27" ht="12.75" x14ac:dyDescent="0.2">
      <c r="A4688" s="113"/>
      <c r="B4688" s="114"/>
      <c r="C4688" s="114"/>
      <c r="D4688" s="115"/>
      <c r="E4688" s="116"/>
      <c r="F4688" s="117"/>
      <c r="G4688" s="118"/>
      <c r="H4688" s="119"/>
      <c r="I4688" s="119"/>
      <c r="J4688" s="120"/>
      <c r="K4688" s="120"/>
      <c r="L4688" s="8"/>
      <c r="M4688" s="121"/>
      <c r="N4688" s="121"/>
      <c r="O4688" s="114"/>
      <c r="P4688" s="114"/>
      <c r="Q4688" s="11"/>
      <c r="R4688" s="30"/>
      <c r="S4688" s="8"/>
      <c r="T4688" s="123"/>
      <c r="U4688" s="122"/>
      <c r="V4688" s="122"/>
      <c r="W4688" s="121"/>
      <c r="X4688" s="114"/>
      <c r="Y4688" s="114"/>
      <c r="Z4688" s="126"/>
      <c r="AA4688" s="119"/>
    </row>
    <row r="4689" spans="1:27" ht="12.75" x14ac:dyDescent="0.2">
      <c r="A4689" s="113"/>
      <c r="B4689" s="114"/>
      <c r="C4689" s="114"/>
      <c r="D4689" s="115"/>
      <c r="E4689" s="116"/>
      <c r="F4689" s="117"/>
      <c r="G4689" s="118"/>
      <c r="H4689" s="119"/>
      <c r="I4689" s="119"/>
      <c r="J4689" s="120"/>
      <c r="K4689" s="120"/>
      <c r="L4689" s="8"/>
      <c r="M4689" s="121"/>
      <c r="N4689" s="121"/>
      <c r="O4689" s="114"/>
      <c r="P4689" s="114"/>
      <c r="Q4689" s="11"/>
      <c r="R4689" s="30"/>
      <c r="S4689" s="8"/>
      <c r="T4689" s="123"/>
      <c r="U4689" s="122"/>
      <c r="V4689" s="122"/>
      <c r="W4689" s="121"/>
      <c r="X4689" s="114"/>
      <c r="Y4689" s="114"/>
      <c r="Z4689" s="126"/>
      <c r="AA4689" s="119"/>
    </row>
    <row r="4690" spans="1:27" ht="12.75" x14ac:dyDescent="0.2">
      <c r="A4690" s="113"/>
      <c r="B4690" s="114"/>
      <c r="C4690" s="114"/>
      <c r="D4690" s="115"/>
      <c r="E4690" s="116"/>
      <c r="F4690" s="117"/>
      <c r="G4690" s="118"/>
      <c r="H4690" s="119"/>
      <c r="I4690" s="119"/>
      <c r="J4690" s="120"/>
      <c r="K4690" s="120"/>
      <c r="L4690" s="8"/>
      <c r="M4690" s="121"/>
      <c r="N4690" s="121"/>
      <c r="O4690" s="114"/>
      <c r="P4690" s="114"/>
      <c r="Q4690" s="11"/>
      <c r="R4690" s="30"/>
      <c r="S4690" s="8"/>
      <c r="T4690" s="123"/>
      <c r="U4690" s="122"/>
      <c r="V4690" s="122"/>
      <c r="W4690" s="121"/>
      <c r="X4690" s="114"/>
      <c r="Y4690" s="114"/>
      <c r="Z4690" s="126"/>
      <c r="AA4690" s="119"/>
    </row>
    <row r="4691" spans="1:27" ht="12.75" x14ac:dyDescent="0.2">
      <c r="A4691" s="113"/>
      <c r="B4691" s="114"/>
      <c r="C4691" s="114"/>
      <c r="D4691" s="115"/>
      <c r="E4691" s="116"/>
      <c r="F4691" s="117"/>
      <c r="G4691" s="118"/>
      <c r="H4691" s="119"/>
      <c r="I4691" s="119"/>
      <c r="J4691" s="120"/>
      <c r="K4691" s="120"/>
      <c r="L4691" s="8"/>
      <c r="M4691" s="121"/>
      <c r="N4691" s="121"/>
      <c r="O4691" s="114"/>
      <c r="P4691" s="114"/>
      <c r="Q4691" s="11"/>
      <c r="R4691" s="30"/>
      <c r="S4691" s="8"/>
      <c r="T4691" s="123"/>
      <c r="U4691" s="122"/>
      <c r="V4691" s="122"/>
      <c r="W4691" s="121"/>
      <c r="X4691" s="114"/>
      <c r="Y4691" s="114"/>
      <c r="Z4691" s="126"/>
      <c r="AA4691" s="119"/>
    </row>
    <row r="4692" spans="1:27" ht="12.75" x14ac:dyDescent="0.2">
      <c r="A4692" s="113"/>
      <c r="B4692" s="114"/>
      <c r="C4692" s="114"/>
      <c r="D4692" s="115"/>
      <c r="E4692" s="116"/>
      <c r="F4692" s="117"/>
      <c r="G4692" s="118"/>
      <c r="H4692" s="119"/>
      <c r="I4692" s="119"/>
      <c r="J4692" s="120"/>
      <c r="K4692" s="120"/>
      <c r="L4692" s="8"/>
      <c r="M4692" s="121"/>
      <c r="N4692" s="121"/>
      <c r="O4692" s="114"/>
      <c r="P4692" s="114"/>
      <c r="Q4692" s="11"/>
      <c r="R4692" s="30"/>
      <c r="S4692" s="8"/>
      <c r="T4692" s="123"/>
      <c r="U4692" s="122"/>
      <c r="V4692" s="122"/>
      <c r="W4692" s="121"/>
      <c r="X4692" s="114"/>
      <c r="Y4692" s="114"/>
      <c r="Z4692" s="126"/>
      <c r="AA4692" s="119"/>
    </row>
    <row r="4693" spans="1:27" ht="12.75" x14ac:dyDescent="0.2">
      <c r="A4693" s="113"/>
      <c r="B4693" s="114"/>
      <c r="C4693" s="114"/>
      <c r="D4693" s="115"/>
      <c r="E4693" s="116"/>
      <c r="F4693" s="117"/>
      <c r="G4693" s="118"/>
      <c r="H4693" s="119"/>
      <c r="I4693" s="119"/>
      <c r="J4693" s="120"/>
      <c r="K4693" s="120"/>
      <c r="L4693" s="8"/>
      <c r="M4693" s="121"/>
      <c r="N4693" s="121"/>
      <c r="O4693" s="114"/>
      <c r="P4693" s="114"/>
      <c r="Q4693" s="11"/>
      <c r="R4693" s="30"/>
      <c r="S4693" s="8"/>
      <c r="T4693" s="123"/>
      <c r="U4693" s="122"/>
      <c r="V4693" s="122"/>
      <c r="W4693" s="121"/>
      <c r="X4693" s="114"/>
      <c r="Y4693" s="114"/>
      <c r="Z4693" s="126"/>
      <c r="AA4693" s="119"/>
    </row>
    <row r="4694" spans="1:27" ht="12.75" x14ac:dyDescent="0.2">
      <c r="A4694" s="113"/>
      <c r="B4694" s="114"/>
      <c r="C4694" s="114"/>
      <c r="D4694" s="115"/>
      <c r="E4694" s="116"/>
      <c r="F4694" s="117"/>
      <c r="G4694" s="118"/>
      <c r="H4694" s="119"/>
      <c r="I4694" s="119"/>
      <c r="J4694" s="120"/>
      <c r="K4694" s="120"/>
      <c r="L4694" s="8"/>
      <c r="M4694" s="121"/>
      <c r="N4694" s="121"/>
      <c r="O4694" s="114"/>
      <c r="P4694" s="114"/>
      <c r="Q4694" s="11"/>
      <c r="R4694" s="30"/>
      <c r="S4694" s="8"/>
      <c r="T4694" s="123"/>
      <c r="U4694" s="122"/>
      <c r="V4694" s="122"/>
      <c r="W4694" s="121"/>
      <c r="X4694" s="114"/>
      <c r="Y4694" s="114"/>
      <c r="Z4694" s="126"/>
      <c r="AA4694" s="119"/>
    </row>
    <row r="4695" spans="1:27" ht="12.75" x14ac:dyDescent="0.2">
      <c r="A4695" s="113"/>
      <c r="B4695" s="114"/>
      <c r="C4695" s="114"/>
      <c r="D4695" s="115"/>
      <c r="E4695" s="116"/>
      <c r="F4695" s="117"/>
      <c r="G4695" s="118"/>
      <c r="H4695" s="119"/>
      <c r="I4695" s="119"/>
      <c r="J4695" s="120"/>
      <c r="K4695" s="120"/>
      <c r="L4695" s="8"/>
      <c r="M4695" s="121"/>
      <c r="N4695" s="121"/>
      <c r="O4695" s="114"/>
      <c r="P4695" s="114"/>
      <c r="Q4695" s="11"/>
      <c r="R4695" s="30"/>
      <c r="S4695" s="8"/>
      <c r="T4695" s="123"/>
      <c r="U4695" s="122"/>
      <c r="V4695" s="122"/>
      <c r="W4695" s="121"/>
      <c r="X4695" s="114"/>
      <c r="Y4695" s="114"/>
      <c r="Z4695" s="126"/>
      <c r="AA4695" s="119"/>
    </row>
    <row r="4696" spans="1:27" ht="12.75" x14ac:dyDescent="0.2">
      <c r="A4696" s="113"/>
      <c r="B4696" s="114"/>
      <c r="C4696" s="114"/>
      <c r="D4696" s="115"/>
      <c r="E4696" s="116"/>
      <c r="F4696" s="117"/>
      <c r="G4696" s="118"/>
      <c r="H4696" s="119"/>
      <c r="I4696" s="119"/>
      <c r="J4696" s="120"/>
      <c r="K4696" s="120"/>
      <c r="L4696" s="8"/>
      <c r="M4696" s="121"/>
      <c r="N4696" s="121"/>
      <c r="O4696" s="114"/>
      <c r="P4696" s="114"/>
      <c r="Q4696" s="11"/>
      <c r="R4696" s="30"/>
      <c r="S4696" s="8"/>
      <c r="T4696" s="123"/>
      <c r="U4696" s="122"/>
      <c r="V4696" s="122"/>
      <c r="W4696" s="121"/>
      <c r="X4696" s="114"/>
      <c r="Y4696" s="114"/>
      <c r="Z4696" s="126"/>
      <c r="AA4696" s="119"/>
    </row>
    <row r="4697" spans="1:27" ht="12.75" x14ac:dyDescent="0.2">
      <c r="A4697" s="113"/>
      <c r="B4697" s="114"/>
      <c r="C4697" s="114"/>
      <c r="D4697" s="115"/>
      <c r="E4697" s="116"/>
      <c r="F4697" s="117"/>
      <c r="G4697" s="118"/>
      <c r="H4697" s="119"/>
      <c r="I4697" s="119"/>
      <c r="J4697" s="120"/>
      <c r="K4697" s="120"/>
      <c r="L4697" s="8"/>
      <c r="M4697" s="121"/>
      <c r="N4697" s="121"/>
      <c r="O4697" s="114"/>
      <c r="P4697" s="114"/>
      <c r="Q4697" s="11"/>
      <c r="R4697" s="30"/>
      <c r="S4697" s="8"/>
      <c r="T4697" s="123"/>
      <c r="U4697" s="122"/>
      <c r="V4697" s="122"/>
      <c r="W4697" s="121"/>
      <c r="X4697" s="114"/>
      <c r="Y4697" s="114"/>
      <c r="Z4697" s="126"/>
      <c r="AA4697" s="119"/>
    </row>
    <row r="4698" spans="1:27" ht="12.75" x14ac:dyDescent="0.2">
      <c r="A4698" s="113"/>
      <c r="B4698" s="114"/>
      <c r="C4698" s="114"/>
      <c r="D4698" s="115"/>
      <c r="E4698" s="116"/>
      <c r="F4698" s="117"/>
      <c r="G4698" s="118"/>
      <c r="H4698" s="119"/>
      <c r="I4698" s="119"/>
      <c r="J4698" s="120"/>
      <c r="K4698" s="120"/>
      <c r="L4698" s="8"/>
      <c r="M4698" s="121"/>
      <c r="N4698" s="121"/>
      <c r="O4698" s="114"/>
      <c r="P4698" s="114"/>
      <c r="Q4698" s="11"/>
      <c r="R4698" s="30"/>
      <c r="S4698" s="8"/>
      <c r="T4698" s="123"/>
      <c r="U4698" s="122"/>
      <c r="V4698" s="122"/>
      <c r="W4698" s="121"/>
      <c r="X4698" s="114"/>
      <c r="Y4698" s="114"/>
      <c r="Z4698" s="126"/>
      <c r="AA4698" s="119"/>
    </row>
    <row r="4699" spans="1:27" ht="12.75" x14ac:dyDescent="0.2">
      <c r="A4699" s="113"/>
      <c r="B4699" s="114"/>
      <c r="C4699" s="114"/>
      <c r="D4699" s="115"/>
      <c r="E4699" s="116"/>
      <c r="F4699" s="117"/>
      <c r="G4699" s="118"/>
      <c r="H4699" s="119"/>
      <c r="I4699" s="119"/>
      <c r="J4699" s="120"/>
      <c r="K4699" s="120"/>
      <c r="L4699" s="8"/>
      <c r="M4699" s="121"/>
      <c r="N4699" s="121"/>
      <c r="O4699" s="114"/>
      <c r="P4699" s="114"/>
      <c r="Q4699" s="11"/>
      <c r="R4699" s="30"/>
      <c r="S4699" s="8"/>
      <c r="T4699" s="123"/>
      <c r="U4699" s="122"/>
      <c r="V4699" s="122"/>
      <c r="W4699" s="121"/>
      <c r="X4699" s="114"/>
      <c r="Y4699" s="114"/>
      <c r="Z4699" s="126"/>
      <c r="AA4699" s="119"/>
    </row>
    <row r="4700" spans="1:27" ht="12.75" x14ac:dyDescent="0.2">
      <c r="A4700" s="113"/>
      <c r="B4700" s="114"/>
      <c r="C4700" s="114"/>
      <c r="D4700" s="115"/>
      <c r="E4700" s="116"/>
      <c r="F4700" s="117"/>
      <c r="G4700" s="118"/>
      <c r="H4700" s="119"/>
      <c r="I4700" s="119"/>
      <c r="J4700" s="120"/>
      <c r="K4700" s="120"/>
      <c r="L4700" s="8"/>
      <c r="M4700" s="121"/>
      <c r="N4700" s="121"/>
      <c r="O4700" s="114"/>
      <c r="P4700" s="114"/>
      <c r="Q4700" s="11"/>
      <c r="R4700" s="30"/>
      <c r="S4700" s="8"/>
      <c r="T4700" s="123"/>
      <c r="U4700" s="122"/>
      <c r="V4700" s="122"/>
      <c r="W4700" s="121"/>
      <c r="X4700" s="114"/>
      <c r="Y4700" s="114"/>
      <c r="Z4700" s="126"/>
      <c r="AA4700" s="119"/>
    </row>
    <row r="4701" spans="1:27" ht="12.75" x14ac:dyDescent="0.2">
      <c r="A4701" s="113"/>
      <c r="B4701" s="114"/>
      <c r="C4701" s="114"/>
      <c r="D4701" s="115"/>
      <c r="E4701" s="116"/>
      <c r="F4701" s="117"/>
      <c r="G4701" s="118"/>
      <c r="H4701" s="119"/>
      <c r="I4701" s="119"/>
      <c r="J4701" s="120"/>
      <c r="K4701" s="120"/>
      <c r="L4701" s="8"/>
      <c r="M4701" s="121"/>
      <c r="N4701" s="121"/>
      <c r="O4701" s="114"/>
      <c r="P4701" s="114"/>
      <c r="Q4701" s="11"/>
      <c r="R4701" s="30"/>
      <c r="S4701" s="8"/>
      <c r="T4701" s="123"/>
      <c r="U4701" s="122"/>
      <c r="V4701" s="122"/>
      <c r="W4701" s="121"/>
      <c r="X4701" s="114"/>
      <c r="Y4701" s="114"/>
      <c r="Z4701" s="126"/>
      <c r="AA4701" s="119"/>
    </row>
    <row r="4702" spans="1:27" ht="12.75" x14ac:dyDescent="0.2">
      <c r="A4702" s="113"/>
      <c r="B4702" s="114"/>
      <c r="C4702" s="114"/>
      <c r="D4702" s="115"/>
      <c r="E4702" s="116"/>
      <c r="F4702" s="117"/>
      <c r="G4702" s="118"/>
      <c r="H4702" s="119"/>
      <c r="I4702" s="119"/>
      <c r="J4702" s="120"/>
      <c r="K4702" s="120"/>
      <c r="L4702" s="8"/>
      <c r="M4702" s="121"/>
      <c r="N4702" s="121"/>
      <c r="O4702" s="114"/>
      <c r="P4702" s="114"/>
      <c r="Q4702" s="11"/>
      <c r="R4702" s="30"/>
      <c r="S4702" s="8"/>
      <c r="T4702" s="123"/>
      <c r="U4702" s="122"/>
      <c r="V4702" s="122"/>
      <c r="W4702" s="121"/>
      <c r="X4702" s="114"/>
      <c r="Y4702" s="114"/>
      <c r="Z4702" s="126"/>
      <c r="AA4702" s="119"/>
    </row>
    <row r="4703" spans="1:27" ht="12.75" x14ac:dyDescent="0.2">
      <c r="A4703" s="113"/>
      <c r="B4703" s="114"/>
      <c r="C4703" s="114"/>
      <c r="D4703" s="115"/>
      <c r="E4703" s="116"/>
      <c r="F4703" s="117"/>
      <c r="G4703" s="118"/>
      <c r="H4703" s="119"/>
      <c r="I4703" s="119"/>
      <c r="J4703" s="120"/>
      <c r="K4703" s="120"/>
      <c r="L4703" s="8"/>
      <c r="M4703" s="121"/>
      <c r="N4703" s="121"/>
      <c r="O4703" s="114"/>
      <c r="P4703" s="114"/>
      <c r="Q4703" s="11"/>
      <c r="R4703" s="30"/>
      <c r="S4703" s="8"/>
      <c r="T4703" s="123"/>
      <c r="U4703" s="122"/>
      <c r="V4703" s="122"/>
      <c r="W4703" s="121"/>
      <c r="X4703" s="114"/>
      <c r="Y4703" s="114"/>
      <c r="Z4703" s="126"/>
      <c r="AA4703" s="119"/>
    </row>
    <row r="4704" spans="1:27" ht="12.75" x14ac:dyDescent="0.2">
      <c r="A4704" s="113"/>
      <c r="B4704" s="114"/>
      <c r="C4704" s="114"/>
      <c r="D4704" s="115"/>
      <c r="E4704" s="116"/>
      <c r="F4704" s="117"/>
      <c r="G4704" s="118"/>
      <c r="H4704" s="119"/>
      <c r="I4704" s="119"/>
      <c r="J4704" s="120"/>
      <c r="K4704" s="120"/>
      <c r="L4704" s="8"/>
      <c r="M4704" s="121"/>
      <c r="N4704" s="121"/>
      <c r="O4704" s="114"/>
      <c r="P4704" s="114"/>
      <c r="Q4704" s="11"/>
      <c r="R4704" s="30"/>
      <c r="S4704" s="8"/>
      <c r="T4704" s="123"/>
      <c r="U4704" s="122"/>
      <c r="V4704" s="122"/>
      <c r="W4704" s="121"/>
      <c r="X4704" s="114"/>
      <c r="Y4704" s="114"/>
      <c r="Z4704" s="126"/>
      <c r="AA4704" s="119"/>
    </row>
    <row r="4705" spans="1:27" ht="12.75" x14ac:dyDescent="0.2">
      <c r="A4705" s="113"/>
      <c r="B4705" s="114"/>
      <c r="C4705" s="114"/>
      <c r="D4705" s="115"/>
      <c r="E4705" s="116"/>
      <c r="F4705" s="117"/>
      <c r="G4705" s="118"/>
      <c r="H4705" s="119"/>
      <c r="I4705" s="119"/>
      <c r="J4705" s="120"/>
      <c r="K4705" s="120"/>
      <c r="L4705" s="8"/>
      <c r="M4705" s="121"/>
      <c r="N4705" s="121"/>
      <c r="O4705" s="114"/>
      <c r="P4705" s="114"/>
      <c r="Q4705" s="11"/>
      <c r="R4705" s="30"/>
      <c r="S4705" s="8"/>
      <c r="T4705" s="123"/>
      <c r="U4705" s="122"/>
      <c r="V4705" s="122"/>
      <c r="W4705" s="121"/>
      <c r="X4705" s="114"/>
      <c r="Y4705" s="114"/>
      <c r="Z4705" s="126"/>
      <c r="AA4705" s="119"/>
    </row>
    <row r="4706" spans="1:27" ht="12.75" x14ac:dyDescent="0.2">
      <c r="A4706" s="113"/>
      <c r="B4706" s="114"/>
      <c r="C4706" s="114"/>
      <c r="D4706" s="115"/>
      <c r="E4706" s="116"/>
      <c r="F4706" s="117"/>
      <c r="G4706" s="118"/>
      <c r="H4706" s="119"/>
      <c r="I4706" s="119"/>
      <c r="J4706" s="120"/>
      <c r="K4706" s="120"/>
      <c r="L4706" s="8"/>
      <c r="M4706" s="121"/>
      <c r="N4706" s="121"/>
      <c r="O4706" s="114"/>
      <c r="P4706" s="114"/>
      <c r="Q4706" s="11"/>
      <c r="R4706" s="30"/>
      <c r="S4706" s="8"/>
      <c r="T4706" s="123"/>
      <c r="U4706" s="122"/>
      <c r="V4706" s="122"/>
      <c r="W4706" s="121"/>
      <c r="X4706" s="114"/>
      <c r="Y4706" s="114"/>
      <c r="Z4706" s="126"/>
      <c r="AA4706" s="119"/>
    </row>
    <row r="4707" spans="1:27" ht="12.75" x14ac:dyDescent="0.2">
      <c r="A4707" s="113"/>
      <c r="B4707" s="114"/>
      <c r="C4707" s="114"/>
      <c r="D4707" s="115"/>
      <c r="E4707" s="116"/>
      <c r="F4707" s="117"/>
      <c r="G4707" s="118"/>
      <c r="H4707" s="119"/>
      <c r="I4707" s="119"/>
      <c r="J4707" s="120"/>
      <c r="K4707" s="120"/>
      <c r="L4707" s="8"/>
      <c r="M4707" s="121"/>
      <c r="N4707" s="121"/>
      <c r="O4707" s="114"/>
      <c r="P4707" s="114"/>
      <c r="Q4707" s="11"/>
      <c r="R4707" s="30"/>
      <c r="S4707" s="8"/>
      <c r="T4707" s="123"/>
      <c r="U4707" s="122"/>
      <c r="V4707" s="122"/>
      <c r="W4707" s="121"/>
      <c r="X4707" s="114"/>
      <c r="Y4707" s="114"/>
      <c r="Z4707" s="126"/>
      <c r="AA4707" s="119"/>
    </row>
    <row r="4708" spans="1:27" ht="12.75" x14ac:dyDescent="0.2">
      <c r="A4708" s="113"/>
      <c r="B4708" s="114"/>
      <c r="C4708" s="114"/>
      <c r="D4708" s="115"/>
      <c r="E4708" s="116"/>
      <c r="F4708" s="117"/>
      <c r="G4708" s="118"/>
      <c r="H4708" s="119"/>
      <c r="I4708" s="119"/>
      <c r="J4708" s="120"/>
      <c r="K4708" s="120"/>
      <c r="L4708" s="8"/>
      <c r="M4708" s="121"/>
      <c r="N4708" s="121"/>
      <c r="O4708" s="114"/>
      <c r="P4708" s="114"/>
      <c r="Q4708" s="11"/>
      <c r="R4708" s="30"/>
      <c r="S4708" s="8"/>
      <c r="T4708" s="123"/>
      <c r="U4708" s="122"/>
      <c r="V4708" s="122"/>
      <c r="W4708" s="121"/>
      <c r="X4708" s="114"/>
      <c r="Y4708" s="114"/>
      <c r="Z4708" s="126"/>
      <c r="AA4708" s="119"/>
    </row>
    <row r="4709" spans="1:27" ht="12.75" x14ac:dyDescent="0.2">
      <c r="A4709" s="113"/>
      <c r="B4709" s="114"/>
      <c r="C4709" s="114"/>
      <c r="D4709" s="115"/>
      <c r="E4709" s="116"/>
      <c r="F4709" s="117"/>
      <c r="G4709" s="118"/>
      <c r="H4709" s="119"/>
      <c r="I4709" s="119"/>
      <c r="J4709" s="120"/>
      <c r="K4709" s="120"/>
      <c r="L4709" s="8"/>
      <c r="M4709" s="121"/>
      <c r="N4709" s="121"/>
      <c r="O4709" s="114"/>
      <c r="P4709" s="114"/>
      <c r="Q4709" s="11"/>
      <c r="R4709" s="30"/>
      <c r="S4709" s="8"/>
      <c r="T4709" s="123"/>
      <c r="U4709" s="122"/>
      <c r="V4709" s="122"/>
      <c r="W4709" s="121"/>
      <c r="X4709" s="114"/>
      <c r="Y4709" s="114"/>
      <c r="Z4709" s="126"/>
      <c r="AA4709" s="119"/>
    </row>
    <row r="4710" spans="1:27" ht="12.75" x14ac:dyDescent="0.2">
      <c r="A4710" s="113"/>
      <c r="B4710" s="114"/>
      <c r="C4710" s="114"/>
      <c r="D4710" s="115"/>
      <c r="E4710" s="116"/>
      <c r="F4710" s="117"/>
      <c r="G4710" s="118"/>
      <c r="H4710" s="119"/>
      <c r="I4710" s="119"/>
      <c r="J4710" s="120"/>
      <c r="K4710" s="120"/>
      <c r="L4710" s="8"/>
      <c r="M4710" s="121"/>
      <c r="N4710" s="121"/>
      <c r="O4710" s="114"/>
      <c r="P4710" s="114"/>
      <c r="Q4710" s="11"/>
      <c r="R4710" s="30"/>
      <c r="S4710" s="8"/>
      <c r="T4710" s="123"/>
      <c r="U4710" s="122"/>
      <c r="V4710" s="122"/>
      <c r="W4710" s="121"/>
      <c r="X4710" s="114"/>
      <c r="Y4710" s="114"/>
      <c r="Z4710" s="126"/>
      <c r="AA4710" s="119"/>
    </row>
    <row r="4711" spans="1:27" ht="12.75" x14ac:dyDescent="0.2">
      <c r="A4711" s="113"/>
      <c r="B4711" s="114"/>
      <c r="C4711" s="114"/>
      <c r="D4711" s="115"/>
      <c r="E4711" s="116"/>
      <c r="F4711" s="117"/>
      <c r="G4711" s="118"/>
      <c r="H4711" s="119"/>
      <c r="I4711" s="119"/>
      <c r="J4711" s="120"/>
      <c r="K4711" s="120"/>
      <c r="L4711" s="8"/>
      <c r="M4711" s="121"/>
      <c r="N4711" s="121"/>
      <c r="O4711" s="114"/>
      <c r="P4711" s="114"/>
      <c r="Q4711" s="11"/>
      <c r="R4711" s="30"/>
      <c r="S4711" s="8"/>
      <c r="T4711" s="123"/>
      <c r="U4711" s="122"/>
      <c r="V4711" s="122"/>
      <c r="W4711" s="121"/>
      <c r="X4711" s="114"/>
      <c r="Y4711" s="114"/>
      <c r="Z4711" s="126"/>
      <c r="AA4711" s="119"/>
    </row>
    <row r="4712" spans="1:27" ht="12.75" x14ac:dyDescent="0.2">
      <c r="A4712" s="113"/>
      <c r="B4712" s="114"/>
      <c r="C4712" s="114"/>
      <c r="D4712" s="115"/>
      <c r="E4712" s="116"/>
      <c r="F4712" s="117"/>
      <c r="G4712" s="118"/>
      <c r="H4712" s="119"/>
      <c r="I4712" s="119"/>
      <c r="J4712" s="120"/>
      <c r="K4712" s="120"/>
      <c r="L4712" s="8"/>
      <c r="M4712" s="121"/>
      <c r="N4712" s="121"/>
      <c r="O4712" s="114"/>
      <c r="P4712" s="114"/>
      <c r="Q4712" s="11"/>
      <c r="R4712" s="30"/>
      <c r="S4712" s="8"/>
      <c r="T4712" s="123"/>
      <c r="U4712" s="122"/>
      <c r="V4712" s="122"/>
      <c r="W4712" s="121"/>
      <c r="X4712" s="114"/>
      <c r="Y4712" s="114"/>
      <c r="Z4712" s="126"/>
      <c r="AA4712" s="119"/>
    </row>
    <row r="4713" spans="1:27" ht="12.75" x14ac:dyDescent="0.2">
      <c r="A4713" s="113"/>
      <c r="B4713" s="114"/>
      <c r="C4713" s="114"/>
      <c r="D4713" s="115"/>
      <c r="E4713" s="116"/>
      <c r="F4713" s="117"/>
      <c r="G4713" s="118"/>
      <c r="H4713" s="119"/>
      <c r="I4713" s="119"/>
      <c r="J4713" s="120"/>
      <c r="K4713" s="120"/>
      <c r="L4713" s="8"/>
      <c r="M4713" s="121"/>
      <c r="N4713" s="121"/>
      <c r="O4713" s="114"/>
      <c r="P4713" s="114"/>
      <c r="Q4713" s="11"/>
      <c r="R4713" s="30"/>
      <c r="S4713" s="8"/>
      <c r="T4713" s="123"/>
      <c r="U4713" s="122"/>
      <c r="V4713" s="122"/>
      <c r="W4713" s="121"/>
      <c r="X4713" s="114"/>
      <c r="Y4713" s="114"/>
      <c r="Z4713" s="126"/>
      <c r="AA4713" s="119"/>
    </row>
    <row r="4714" spans="1:27" ht="12.75" x14ac:dyDescent="0.2">
      <c r="A4714" s="113"/>
      <c r="B4714" s="114"/>
      <c r="C4714" s="114"/>
      <c r="D4714" s="115"/>
      <c r="E4714" s="116"/>
      <c r="F4714" s="117"/>
      <c r="G4714" s="118"/>
      <c r="H4714" s="119"/>
      <c r="I4714" s="119"/>
      <c r="J4714" s="120"/>
      <c r="K4714" s="120"/>
      <c r="L4714" s="8"/>
      <c r="M4714" s="121"/>
      <c r="N4714" s="121"/>
      <c r="O4714" s="114"/>
      <c r="P4714" s="114"/>
      <c r="Q4714" s="11"/>
      <c r="R4714" s="30"/>
      <c r="S4714" s="8"/>
      <c r="T4714" s="123"/>
      <c r="U4714" s="122"/>
      <c r="V4714" s="122"/>
      <c r="W4714" s="121"/>
      <c r="X4714" s="114"/>
      <c r="Y4714" s="114"/>
      <c r="Z4714" s="126"/>
      <c r="AA4714" s="119"/>
    </row>
    <row r="4715" spans="1:27" ht="12.75" x14ac:dyDescent="0.2">
      <c r="A4715" s="113"/>
      <c r="B4715" s="114"/>
      <c r="C4715" s="114"/>
      <c r="D4715" s="115"/>
      <c r="E4715" s="116"/>
      <c r="F4715" s="117"/>
      <c r="G4715" s="118"/>
      <c r="H4715" s="119"/>
      <c r="I4715" s="119"/>
      <c r="J4715" s="120"/>
      <c r="K4715" s="120"/>
      <c r="L4715" s="8"/>
      <c r="M4715" s="121"/>
      <c r="N4715" s="121"/>
      <c r="O4715" s="114"/>
      <c r="P4715" s="114"/>
      <c r="Q4715" s="11"/>
      <c r="R4715" s="30"/>
      <c r="S4715" s="8"/>
      <c r="T4715" s="123"/>
      <c r="U4715" s="122"/>
      <c r="V4715" s="122"/>
      <c r="W4715" s="121"/>
      <c r="X4715" s="114"/>
      <c r="Y4715" s="114"/>
      <c r="Z4715" s="126"/>
      <c r="AA4715" s="119"/>
    </row>
    <row r="4716" spans="1:27" ht="12.75" x14ac:dyDescent="0.2">
      <c r="A4716" s="113"/>
      <c r="B4716" s="114"/>
      <c r="C4716" s="114"/>
      <c r="D4716" s="115"/>
      <c r="E4716" s="116"/>
      <c r="F4716" s="117"/>
      <c r="G4716" s="118"/>
      <c r="H4716" s="119"/>
      <c r="I4716" s="119"/>
      <c r="J4716" s="120"/>
      <c r="K4716" s="120"/>
      <c r="L4716" s="8"/>
      <c r="M4716" s="121"/>
      <c r="N4716" s="121"/>
      <c r="O4716" s="114"/>
      <c r="P4716" s="114"/>
      <c r="Q4716" s="11"/>
      <c r="R4716" s="30"/>
      <c r="S4716" s="8"/>
      <c r="T4716" s="123"/>
      <c r="U4716" s="122"/>
      <c r="V4716" s="122"/>
      <c r="W4716" s="121"/>
      <c r="X4716" s="114"/>
      <c r="Y4716" s="114"/>
      <c r="Z4716" s="126"/>
      <c r="AA4716" s="119"/>
    </row>
    <row r="4717" spans="1:27" ht="12.75" x14ac:dyDescent="0.2">
      <c r="A4717" s="113"/>
      <c r="B4717" s="114"/>
      <c r="C4717" s="114"/>
      <c r="D4717" s="115"/>
      <c r="E4717" s="116"/>
      <c r="F4717" s="117"/>
      <c r="G4717" s="118"/>
      <c r="H4717" s="119"/>
      <c r="I4717" s="119"/>
      <c r="J4717" s="120"/>
      <c r="K4717" s="120"/>
      <c r="L4717" s="8"/>
      <c r="M4717" s="121"/>
      <c r="N4717" s="121"/>
      <c r="O4717" s="114"/>
      <c r="P4717" s="114"/>
      <c r="Q4717" s="11"/>
      <c r="R4717" s="30"/>
      <c r="S4717" s="8"/>
      <c r="T4717" s="123"/>
      <c r="U4717" s="122"/>
      <c r="V4717" s="122"/>
      <c r="W4717" s="121"/>
      <c r="X4717" s="114"/>
      <c r="Y4717" s="114"/>
      <c r="Z4717" s="126"/>
      <c r="AA4717" s="119"/>
    </row>
    <row r="4718" spans="1:27" ht="12.75" x14ac:dyDescent="0.2">
      <c r="A4718" s="113"/>
      <c r="B4718" s="114"/>
      <c r="C4718" s="114"/>
      <c r="D4718" s="115"/>
      <c r="E4718" s="116"/>
      <c r="F4718" s="117"/>
      <c r="G4718" s="118"/>
      <c r="H4718" s="119"/>
      <c r="I4718" s="119"/>
      <c r="J4718" s="120"/>
      <c r="K4718" s="120"/>
      <c r="L4718" s="8"/>
      <c r="M4718" s="121"/>
      <c r="N4718" s="121"/>
      <c r="O4718" s="114"/>
      <c r="P4718" s="114"/>
      <c r="Q4718" s="11"/>
      <c r="R4718" s="30"/>
      <c r="S4718" s="8"/>
      <c r="T4718" s="123"/>
      <c r="U4718" s="122"/>
      <c r="V4718" s="122"/>
      <c r="W4718" s="121"/>
      <c r="X4718" s="114"/>
      <c r="Y4718" s="114"/>
      <c r="Z4718" s="126"/>
      <c r="AA4718" s="119"/>
    </row>
    <row r="4719" spans="1:27" ht="12.75" x14ac:dyDescent="0.2">
      <c r="A4719" s="113"/>
      <c r="B4719" s="114"/>
      <c r="C4719" s="114"/>
      <c r="D4719" s="115"/>
      <c r="E4719" s="116"/>
      <c r="F4719" s="117"/>
      <c r="G4719" s="118"/>
      <c r="H4719" s="119"/>
      <c r="I4719" s="119"/>
      <c r="J4719" s="120"/>
      <c r="K4719" s="120"/>
      <c r="L4719" s="8"/>
      <c r="M4719" s="121"/>
      <c r="N4719" s="121"/>
      <c r="O4719" s="114"/>
      <c r="P4719" s="114"/>
      <c r="Q4719" s="11"/>
      <c r="R4719" s="30"/>
      <c r="S4719" s="8"/>
      <c r="T4719" s="123"/>
      <c r="U4719" s="122"/>
      <c r="V4719" s="122"/>
      <c r="W4719" s="121"/>
      <c r="X4719" s="114"/>
      <c r="Y4719" s="114"/>
      <c r="Z4719" s="126"/>
      <c r="AA4719" s="119"/>
    </row>
    <row r="4720" spans="1:27" ht="12.75" x14ac:dyDescent="0.2">
      <c r="A4720" s="113"/>
      <c r="B4720" s="114"/>
      <c r="C4720" s="114"/>
      <c r="D4720" s="115"/>
      <c r="E4720" s="116"/>
      <c r="F4720" s="117"/>
      <c r="G4720" s="118"/>
      <c r="H4720" s="119"/>
      <c r="I4720" s="119"/>
      <c r="J4720" s="120"/>
      <c r="K4720" s="120"/>
      <c r="L4720" s="8"/>
      <c r="M4720" s="121"/>
      <c r="N4720" s="121"/>
      <c r="O4720" s="114"/>
      <c r="P4720" s="114"/>
      <c r="Q4720" s="11"/>
      <c r="R4720" s="30"/>
      <c r="S4720" s="8"/>
      <c r="T4720" s="123"/>
      <c r="U4720" s="122"/>
      <c r="V4720" s="122"/>
      <c r="W4720" s="121"/>
      <c r="X4720" s="114"/>
      <c r="Y4720" s="114"/>
      <c r="Z4720" s="126"/>
      <c r="AA4720" s="119"/>
    </row>
    <row r="4721" spans="1:27" ht="12.75" x14ac:dyDescent="0.2">
      <c r="A4721" s="113"/>
      <c r="B4721" s="114"/>
      <c r="C4721" s="114"/>
      <c r="D4721" s="115"/>
      <c r="E4721" s="116"/>
      <c r="F4721" s="117"/>
      <c r="G4721" s="118"/>
      <c r="H4721" s="119"/>
      <c r="I4721" s="119"/>
      <c r="J4721" s="120"/>
      <c r="K4721" s="120"/>
      <c r="L4721" s="8"/>
      <c r="M4721" s="121"/>
      <c r="N4721" s="121"/>
      <c r="O4721" s="114"/>
      <c r="P4721" s="114"/>
      <c r="Q4721" s="11"/>
      <c r="R4721" s="30"/>
      <c r="S4721" s="8"/>
      <c r="T4721" s="123"/>
      <c r="U4721" s="122"/>
      <c r="V4721" s="122"/>
      <c r="W4721" s="121"/>
      <c r="X4721" s="114"/>
      <c r="Y4721" s="114"/>
      <c r="Z4721" s="126"/>
      <c r="AA4721" s="119"/>
    </row>
    <row r="4722" spans="1:27" ht="12.75" x14ac:dyDescent="0.2">
      <c r="A4722" s="113"/>
      <c r="B4722" s="114"/>
      <c r="C4722" s="114"/>
      <c r="D4722" s="115"/>
      <c r="E4722" s="116"/>
      <c r="F4722" s="117"/>
      <c r="G4722" s="118"/>
      <c r="H4722" s="119"/>
      <c r="I4722" s="119"/>
      <c r="J4722" s="120"/>
      <c r="K4722" s="120"/>
      <c r="L4722" s="8"/>
      <c r="M4722" s="121"/>
      <c r="N4722" s="121"/>
      <c r="O4722" s="114"/>
      <c r="P4722" s="114"/>
      <c r="Q4722" s="11"/>
      <c r="R4722" s="30"/>
      <c r="S4722" s="8"/>
      <c r="T4722" s="123"/>
      <c r="U4722" s="122"/>
      <c r="V4722" s="122"/>
      <c r="W4722" s="121"/>
      <c r="X4722" s="114"/>
      <c r="Y4722" s="114"/>
      <c r="Z4722" s="126"/>
      <c r="AA4722" s="119"/>
    </row>
    <row r="4723" spans="1:27" ht="12.75" x14ac:dyDescent="0.2">
      <c r="A4723" s="113"/>
      <c r="B4723" s="114"/>
      <c r="C4723" s="114"/>
      <c r="D4723" s="115"/>
      <c r="E4723" s="116"/>
      <c r="F4723" s="117"/>
      <c r="G4723" s="118"/>
      <c r="H4723" s="119"/>
      <c r="I4723" s="119"/>
      <c r="J4723" s="120"/>
      <c r="K4723" s="120"/>
      <c r="L4723" s="8"/>
      <c r="M4723" s="121"/>
      <c r="N4723" s="121"/>
      <c r="O4723" s="114"/>
      <c r="P4723" s="114"/>
      <c r="Q4723" s="11"/>
      <c r="R4723" s="30"/>
      <c r="S4723" s="8"/>
      <c r="T4723" s="123"/>
      <c r="U4723" s="122"/>
      <c r="V4723" s="122"/>
      <c r="W4723" s="121"/>
      <c r="X4723" s="114"/>
      <c r="Y4723" s="114"/>
      <c r="Z4723" s="126"/>
      <c r="AA4723" s="119"/>
    </row>
    <row r="4724" spans="1:27" ht="12.75" x14ac:dyDescent="0.2">
      <c r="A4724" s="113"/>
      <c r="B4724" s="114"/>
      <c r="C4724" s="114"/>
      <c r="D4724" s="115"/>
      <c r="E4724" s="116"/>
      <c r="F4724" s="117"/>
      <c r="G4724" s="118"/>
      <c r="H4724" s="119"/>
      <c r="I4724" s="119"/>
      <c r="J4724" s="120"/>
      <c r="K4724" s="120"/>
      <c r="L4724" s="8"/>
      <c r="M4724" s="121"/>
      <c r="N4724" s="121"/>
      <c r="O4724" s="114"/>
      <c r="P4724" s="114"/>
      <c r="Q4724" s="11"/>
      <c r="R4724" s="30"/>
      <c r="S4724" s="8"/>
      <c r="T4724" s="123"/>
      <c r="U4724" s="122"/>
      <c r="V4724" s="122"/>
      <c r="W4724" s="121"/>
      <c r="X4724" s="114"/>
      <c r="Y4724" s="114"/>
      <c r="Z4724" s="126"/>
      <c r="AA4724" s="119"/>
    </row>
    <row r="4725" spans="1:27" ht="12.75" x14ac:dyDescent="0.2">
      <c r="A4725" s="113"/>
      <c r="B4725" s="114"/>
      <c r="C4725" s="114"/>
      <c r="D4725" s="115"/>
      <c r="E4725" s="116"/>
      <c r="F4725" s="117"/>
      <c r="G4725" s="118"/>
      <c r="H4725" s="119"/>
      <c r="I4725" s="119"/>
      <c r="J4725" s="120"/>
      <c r="K4725" s="120"/>
      <c r="L4725" s="8"/>
      <c r="M4725" s="121"/>
      <c r="N4725" s="121"/>
      <c r="O4725" s="114"/>
      <c r="P4725" s="114"/>
      <c r="Q4725" s="11"/>
      <c r="R4725" s="30"/>
      <c r="S4725" s="8"/>
      <c r="T4725" s="123"/>
      <c r="U4725" s="122"/>
      <c r="V4725" s="122"/>
      <c r="W4725" s="121"/>
      <c r="X4725" s="114"/>
      <c r="Y4725" s="114"/>
      <c r="Z4725" s="126"/>
      <c r="AA4725" s="119"/>
    </row>
    <row r="4726" spans="1:27" ht="12.75" x14ac:dyDescent="0.2">
      <c r="A4726" s="113"/>
      <c r="B4726" s="114"/>
      <c r="C4726" s="114"/>
      <c r="D4726" s="115"/>
      <c r="E4726" s="116"/>
      <c r="F4726" s="117"/>
      <c r="G4726" s="118"/>
      <c r="H4726" s="119"/>
      <c r="I4726" s="119"/>
      <c r="J4726" s="120"/>
      <c r="K4726" s="120"/>
      <c r="L4726" s="8"/>
      <c r="M4726" s="121"/>
      <c r="N4726" s="121"/>
      <c r="O4726" s="114"/>
      <c r="P4726" s="114"/>
      <c r="Q4726" s="11"/>
      <c r="R4726" s="30"/>
      <c r="S4726" s="8"/>
      <c r="T4726" s="123"/>
      <c r="U4726" s="122"/>
      <c r="V4726" s="122"/>
      <c r="W4726" s="121"/>
      <c r="X4726" s="114"/>
      <c r="Y4726" s="114"/>
      <c r="Z4726" s="126"/>
      <c r="AA4726" s="119"/>
    </row>
    <row r="4727" spans="1:27" ht="12.75" x14ac:dyDescent="0.2">
      <c r="A4727" s="113"/>
      <c r="B4727" s="114"/>
      <c r="C4727" s="114"/>
      <c r="D4727" s="115"/>
      <c r="E4727" s="116"/>
      <c r="F4727" s="117"/>
      <c r="G4727" s="118"/>
      <c r="H4727" s="119"/>
      <c r="I4727" s="119"/>
      <c r="J4727" s="120"/>
      <c r="K4727" s="120"/>
      <c r="L4727" s="8"/>
      <c r="M4727" s="121"/>
      <c r="N4727" s="121"/>
      <c r="O4727" s="114"/>
      <c r="P4727" s="114"/>
      <c r="Q4727" s="11"/>
      <c r="R4727" s="30"/>
      <c r="S4727" s="8"/>
      <c r="T4727" s="123"/>
      <c r="U4727" s="122"/>
      <c r="V4727" s="122"/>
      <c r="W4727" s="121"/>
      <c r="X4727" s="114"/>
      <c r="Y4727" s="114"/>
      <c r="Z4727" s="126"/>
      <c r="AA4727" s="119"/>
    </row>
    <row r="4728" spans="1:27" ht="12.75" x14ac:dyDescent="0.2">
      <c r="A4728" s="113"/>
      <c r="B4728" s="114"/>
      <c r="C4728" s="114"/>
      <c r="D4728" s="115"/>
      <c r="E4728" s="116"/>
      <c r="F4728" s="117"/>
      <c r="G4728" s="118"/>
      <c r="H4728" s="119"/>
      <c r="I4728" s="119"/>
      <c r="J4728" s="120"/>
      <c r="K4728" s="120"/>
      <c r="L4728" s="8"/>
      <c r="M4728" s="121"/>
      <c r="N4728" s="121"/>
      <c r="O4728" s="114"/>
      <c r="P4728" s="114"/>
      <c r="Q4728" s="153"/>
      <c r="R4728" s="30"/>
      <c r="S4728" s="114"/>
      <c r="T4728" s="123"/>
      <c r="U4728" s="122"/>
      <c r="V4728" s="122"/>
      <c r="W4728" s="121"/>
      <c r="X4728" s="114"/>
      <c r="Y4728" s="114"/>
      <c r="Z4728" s="126"/>
      <c r="AA4728" s="119"/>
    </row>
    <row r="4729" spans="1:27" ht="12.75" x14ac:dyDescent="0.2">
      <c r="A4729" s="113"/>
      <c r="B4729" s="114"/>
      <c r="C4729" s="114"/>
      <c r="D4729" s="115"/>
      <c r="E4729" s="116"/>
      <c r="F4729" s="117"/>
      <c r="G4729" s="118"/>
      <c r="H4729" s="119"/>
      <c r="I4729" s="119"/>
      <c r="J4729" s="120"/>
      <c r="K4729" s="120"/>
      <c r="L4729" s="8"/>
      <c r="M4729" s="121"/>
      <c r="N4729" s="121"/>
      <c r="O4729" s="114"/>
      <c r="P4729" s="114"/>
      <c r="Q4729" s="153"/>
      <c r="R4729" s="30"/>
      <c r="S4729" s="114"/>
      <c r="T4729" s="123"/>
      <c r="U4729" s="122"/>
      <c r="V4729" s="122"/>
      <c r="W4729" s="121"/>
      <c r="X4729" s="114"/>
      <c r="Y4729" s="114"/>
      <c r="Z4729" s="126"/>
      <c r="AA4729" s="119"/>
    </row>
    <row r="4730" spans="1:27" ht="12.75" x14ac:dyDescent="0.2">
      <c r="A4730" s="113"/>
      <c r="B4730" s="114"/>
      <c r="C4730" s="114"/>
      <c r="D4730" s="115"/>
      <c r="E4730" s="116"/>
      <c r="F4730" s="117"/>
      <c r="G4730" s="118"/>
      <c r="H4730" s="119"/>
      <c r="I4730" s="119"/>
      <c r="J4730" s="120"/>
      <c r="K4730" s="120"/>
      <c r="L4730" s="8"/>
      <c r="M4730" s="121"/>
      <c r="N4730" s="121"/>
      <c r="O4730" s="114"/>
      <c r="P4730" s="114"/>
      <c r="Q4730" s="153"/>
      <c r="R4730" s="30"/>
      <c r="S4730" s="114"/>
      <c r="T4730" s="123"/>
      <c r="U4730" s="122"/>
      <c r="V4730" s="122"/>
      <c r="W4730" s="121"/>
      <c r="X4730" s="114"/>
      <c r="Y4730" s="114"/>
      <c r="Z4730" s="126"/>
      <c r="AA4730" s="119"/>
    </row>
    <row r="4731" spans="1:27" ht="12.75" x14ac:dyDescent="0.2">
      <c r="A4731" s="113"/>
      <c r="B4731" s="114"/>
      <c r="C4731" s="114"/>
      <c r="D4731" s="115"/>
      <c r="E4731" s="116"/>
      <c r="F4731" s="117"/>
      <c r="G4731" s="118"/>
      <c r="H4731" s="119"/>
      <c r="I4731" s="119"/>
      <c r="J4731" s="120"/>
      <c r="K4731" s="120"/>
      <c r="L4731" s="8"/>
      <c r="M4731" s="121"/>
      <c r="N4731" s="121"/>
      <c r="O4731" s="114"/>
      <c r="P4731" s="114"/>
      <c r="Q4731" s="153"/>
      <c r="R4731" s="30"/>
      <c r="S4731" s="114"/>
      <c r="T4731" s="123"/>
      <c r="U4731" s="122"/>
      <c r="V4731" s="122"/>
      <c r="W4731" s="121"/>
      <c r="X4731" s="114"/>
      <c r="Y4731" s="114"/>
      <c r="Z4731" s="126"/>
      <c r="AA4731" s="119"/>
    </row>
    <row r="4732" spans="1:27" ht="12.75" x14ac:dyDescent="0.2">
      <c r="A4732" s="113"/>
      <c r="B4732" s="114"/>
      <c r="C4732" s="114"/>
      <c r="D4732" s="115"/>
      <c r="E4732" s="116"/>
      <c r="F4732" s="117"/>
      <c r="G4732" s="118"/>
      <c r="H4732" s="119"/>
      <c r="I4732" s="119"/>
      <c r="J4732" s="120"/>
      <c r="K4732" s="120"/>
      <c r="L4732" s="8"/>
      <c r="M4732" s="121"/>
      <c r="N4732" s="121"/>
      <c r="O4732" s="114"/>
      <c r="P4732" s="114"/>
      <c r="Q4732" s="153"/>
      <c r="R4732" s="30"/>
      <c r="S4732" s="114"/>
      <c r="T4732" s="123"/>
      <c r="U4732" s="122"/>
      <c r="V4732" s="122"/>
      <c r="W4732" s="121"/>
      <c r="X4732" s="114"/>
      <c r="Y4732" s="114"/>
      <c r="Z4732" s="126"/>
      <c r="AA4732" s="119"/>
    </row>
    <row r="4733" spans="1:27" ht="12.75" x14ac:dyDescent="0.2">
      <c r="A4733" s="113"/>
      <c r="B4733" s="114"/>
      <c r="C4733" s="114"/>
      <c r="D4733" s="115"/>
      <c r="E4733" s="116"/>
      <c r="F4733" s="117"/>
      <c r="G4733" s="118"/>
      <c r="H4733" s="119"/>
      <c r="I4733" s="119"/>
      <c r="J4733" s="120"/>
      <c r="K4733" s="120"/>
      <c r="L4733" s="8"/>
      <c r="M4733" s="121"/>
      <c r="N4733" s="121"/>
      <c r="O4733" s="114"/>
      <c r="P4733" s="114"/>
      <c r="Q4733" s="153"/>
      <c r="R4733" s="30"/>
      <c r="S4733" s="114"/>
      <c r="T4733" s="123"/>
      <c r="U4733" s="122"/>
      <c r="V4733" s="122"/>
      <c r="W4733" s="121"/>
      <c r="X4733" s="114"/>
      <c r="Y4733" s="114"/>
      <c r="Z4733" s="126"/>
      <c r="AA4733" s="119"/>
    </row>
    <row r="4734" spans="1:27" ht="12.75" x14ac:dyDescent="0.2">
      <c r="A4734" s="113"/>
      <c r="B4734" s="114"/>
      <c r="C4734" s="114"/>
      <c r="D4734" s="115"/>
      <c r="E4734" s="116"/>
      <c r="F4734" s="117"/>
      <c r="G4734" s="118"/>
      <c r="H4734" s="119"/>
      <c r="I4734" s="119"/>
      <c r="J4734" s="120"/>
      <c r="K4734" s="120"/>
      <c r="L4734" s="8"/>
      <c r="M4734" s="121"/>
      <c r="N4734" s="121"/>
      <c r="O4734" s="114"/>
      <c r="P4734" s="114"/>
      <c r="Q4734" s="153"/>
      <c r="R4734" s="30"/>
      <c r="S4734" s="114"/>
      <c r="T4734" s="123"/>
      <c r="U4734" s="122"/>
      <c r="V4734" s="122"/>
      <c r="W4734" s="121"/>
      <c r="X4734" s="114"/>
      <c r="Y4734" s="114"/>
      <c r="Z4734" s="126"/>
      <c r="AA4734" s="119"/>
    </row>
    <row r="4735" spans="1:27" ht="12.75" x14ac:dyDescent="0.2">
      <c r="A4735" s="113"/>
      <c r="B4735" s="114"/>
      <c r="C4735" s="114"/>
      <c r="D4735" s="115"/>
      <c r="E4735" s="116"/>
      <c r="F4735" s="117"/>
      <c r="G4735" s="118"/>
      <c r="H4735" s="119"/>
      <c r="I4735" s="119"/>
      <c r="J4735" s="120"/>
      <c r="K4735" s="120"/>
      <c r="L4735" s="8"/>
      <c r="M4735" s="121"/>
      <c r="N4735" s="121"/>
      <c r="O4735" s="114"/>
      <c r="P4735" s="114"/>
      <c r="Q4735" s="153"/>
      <c r="R4735" s="30"/>
      <c r="S4735" s="114"/>
      <c r="T4735" s="123"/>
      <c r="U4735" s="122"/>
      <c r="V4735" s="122"/>
      <c r="W4735" s="121"/>
      <c r="X4735" s="114"/>
      <c r="Y4735" s="114"/>
      <c r="Z4735" s="126"/>
      <c r="AA4735" s="119"/>
    </row>
    <row r="4736" spans="1:27" ht="12.75" x14ac:dyDescent="0.2">
      <c r="A4736" s="113"/>
      <c r="B4736" s="114"/>
      <c r="C4736" s="114"/>
      <c r="D4736" s="115"/>
      <c r="E4736" s="116"/>
      <c r="F4736" s="117"/>
      <c r="G4736" s="118"/>
      <c r="H4736" s="119"/>
      <c r="I4736" s="119"/>
      <c r="J4736" s="120"/>
      <c r="K4736" s="120"/>
      <c r="L4736" s="8"/>
      <c r="M4736" s="121"/>
      <c r="N4736" s="121"/>
      <c r="O4736" s="114"/>
      <c r="P4736" s="114"/>
      <c r="Q4736" s="153"/>
      <c r="R4736" s="30"/>
      <c r="S4736" s="114"/>
      <c r="T4736" s="123"/>
      <c r="U4736" s="122"/>
      <c r="V4736" s="122"/>
      <c r="W4736" s="121"/>
      <c r="X4736" s="114"/>
      <c r="Y4736" s="114"/>
      <c r="Z4736" s="126"/>
      <c r="AA4736" s="119"/>
    </row>
    <row r="4737" spans="1:27" ht="12.75" x14ac:dyDescent="0.2">
      <c r="A4737" s="113"/>
      <c r="B4737" s="114"/>
      <c r="C4737" s="114"/>
      <c r="D4737" s="115"/>
      <c r="E4737" s="116"/>
      <c r="F4737" s="117"/>
      <c r="G4737" s="118"/>
      <c r="H4737" s="119"/>
      <c r="I4737" s="119"/>
      <c r="J4737" s="120"/>
      <c r="K4737" s="120"/>
      <c r="L4737" s="8"/>
      <c r="M4737" s="121"/>
      <c r="N4737" s="121"/>
      <c r="O4737" s="114"/>
      <c r="P4737" s="114"/>
      <c r="Q4737" s="153"/>
      <c r="R4737" s="30"/>
      <c r="S4737" s="114"/>
      <c r="T4737" s="123"/>
      <c r="U4737" s="122"/>
      <c r="V4737" s="122"/>
      <c r="W4737" s="121"/>
      <c r="X4737" s="114"/>
      <c r="Y4737" s="114"/>
      <c r="Z4737" s="126"/>
      <c r="AA4737" s="119"/>
    </row>
    <row r="4738" spans="1:27" ht="12.75" x14ac:dyDescent="0.2">
      <c r="A4738" s="113"/>
      <c r="B4738" s="114"/>
      <c r="C4738" s="114"/>
      <c r="D4738" s="115"/>
      <c r="E4738" s="116"/>
      <c r="F4738" s="117"/>
      <c r="G4738" s="118"/>
      <c r="H4738" s="119"/>
      <c r="I4738" s="119"/>
      <c r="J4738" s="120"/>
      <c r="K4738" s="120"/>
      <c r="L4738" s="8"/>
      <c r="M4738" s="121"/>
      <c r="N4738" s="121"/>
      <c r="O4738" s="114"/>
      <c r="P4738" s="114"/>
      <c r="Q4738" s="153"/>
      <c r="R4738" s="30"/>
      <c r="S4738" s="114"/>
      <c r="T4738" s="123"/>
      <c r="U4738" s="122"/>
      <c r="V4738" s="122"/>
      <c r="W4738" s="121"/>
      <c r="X4738" s="114"/>
      <c r="Y4738" s="114"/>
      <c r="Z4738" s="126"/>
      <c r="AA4738" s="119"/>
    </row>
    <row r="4739" spans="1:27" ht="12.75" x14ac:dyDescent="0.2">
      <c r="A4739" s="113"/>
      <c r="B4739" s="114"/>
      <c r="C4739" s="114"/>
      <c r="D4739" s="115"/>
      <c r="E4739" s="116"/>
      <c r="F4739" s="117"/>
      <c r="G4739" s="118"/>
      <c r="H4739" s="119"/>
      <c r="I4739" s="119"/>
      <c r="J4739" s="120"/>
      <c r="K4739" s="120"/>
      <c r="L4739" s="8"/>
      <c r="M4739" s="121"/>
      <c r="N4739" s="121"/>
      <c r="O4739" s="114"/>
      <c r="P4739" s="114"/>
      <c r="Q4739" s="153"/>
      <c r="R4739" s="30"/>
      <c r="S4739" s="114"/>
      <c r="T4739" s="123"/>
      <c r="U4739" s="122"/>
      <c r="V4739" s="122"/>
      <c r="W4739" s="121"/>
      <c r="X4739" s="114"/>
      <c r="Y4739" s="114"/>
      <c r="Z4739" s="126"/>
      <c r="AA4739" s="119"/>
    </row>
    <row r="4740" spans="1:27" ht="12.75" x14ac:dyDescent="0.2">
      <c r="A4740" s="113"/>
      <c r="B4740" s="114"/>
      <c r="C4740" s="114"/>
      <c r="D4740" s="115"/>
      <c r="E4740" s="116"/>
      <c r="F4740" s="117"/>
      <c r="G4740" s="118"/>
      <c r="H4740" s="119"/>
      <c r="I4740" s="119"/>
      <c r="J4740" s="120"/>
      <c r="K4740" s="120"/>
      <c r="L4740" s="8"/>
      <c r="M4740" s="121"/>
      <c r="N4740" s="121"/>
      <c r="O4740" s="114"/>
      <c r="P4740" s="114"/>
      <c r="Q4740" s="153"/>
      <c r="R4740" s="30"/>
      <c r="S4740" s="114"/>
      <c r="T4740" s="123"/>
      <c r="U4740" s="122"/>
      <c r="V4740" s="122"/>
      <c r="W4740" s="121"/>
      <c r="X4740" s="114"/>
      <c r="Y4740" s="114"/>
      <c r="Z4740" s="126"/>
      <c r="AA4740" s="119"/>
    </row>
    <row r="4741" spans="1:27" ht="12.75" x14ac:dyDescent="0.2">
      <c r="A4741" s="113"/>
      <c r="B4741" s="114"/>
      <c r="C4741" s="114"/>
      <c r="D4741" s="115"/>
      <c r="E4741" s="116"/>
      <c r="F4741" s="117"/>
      <c r="G4741" s="118"/>
      <c r="H4741" s="119"/>
      <c r="I4741" s="119"/>
      <c r="J4741" s="120"/>
      <c r="K4741" s="120"/>
      <c r="L4741" s="8"/>
      <c r="M4741" s="121"/>
      <c r="N4741" s="121"/>
      <c r="O4741" s="114"/>
      <c r="P4741" s="114"/>
      <c r="Q4741" s="153"/>
      <c r="R4741" s="30"/>
      <c r="S4741" s="114"/>
      <c r="T4741" s="123"/>
      <c r="U4741" s="122"/>
      <c r="V4741" s="122"/>
      <c r="W4741" s="121"/>
      <c r="X4741" s="114"/>
      <c r="Y4741" s="114"/>
      <c r="Z4741" s="126"/>
      <c r="AA4741" s="119"/>
    </row>
    <row r="4742" spans="1:27" ht="12.75" x14ac:dyDescent="0.2">
      <c r="A4742" s="113"/>
      <c r="B4742" s="114"/>
      <c r="C4742" s="114"/>
      <c r="D4742" s="115"/>
      <c r="E4742" s="116"/>
      <c r="F4742" s="117"/>
      <c r="G4742" s="118"/>
      <c r="H4742" s="119"/>
      <c r="I4742" s="119"/>
      <c r="J4742" s="120"/>
      <c r="K4742" s="120"/>
      <c r="L4742" s="8"/>
      <c r="M4742" s="121"/>
      <c r="N4742" s="121"/>
      <c r="O4742" s="114"/>
      <c r="P4742" s="114"/>
      <c r="Q4742" s="153"/>
      <c r="R4742" s="30"/>
      <c r="S4742" s="114"/>
      <c r="T4742" s="123"/>
      <c r="U4742" s="122"/>
      <c r="V4742" s="122"/>
      <c r="W4742" s="121"/>
      <c r="X4742" s="114"/>
      <c r="Y4742" s="114"/>
      <c r="Z4742" s="126"/>
      <c r="AA4742" s="119"/>
    </row>
    <row r="4743" spans="1:27" ht="12.75" x14ac:dyDescent="0.2">
      <c r="A4743" s="113"/>
      <c r="B4743" s="114"/>
      <c r="C4743" s="114"/>
      <c r="D4743" s="115"/>
      <c r="E4743" s="116"/>
      <c r="F4743" s="117"/>
      <c r="G4743" s="118"/>
      <c r="H4743" s="119"/>
      <c r="I4743" s="119"/>
      <c r="J4743" s="120"/>
      <c r="K4743" s="120"/>
      <c r="L4743" s="8"/>
      <c r="M4743" s="121"/>
      <c r="N4743" s="121"/>
      <c r="O4743" s="114"/>
      <c r="P4743" s="114"/>
      <c r="Q4743" s="153"/>
      <c r="R4743" s="30"/>
      <c r="S4743" s="114"/>
      <c r="T4743" s="123"/>
      <c r="U4743" s="122"/>
      <c r="V4743" s="122"/>
      <c r="W4743" s="121"/>
      <c r="X4743" s="114"/>
      <c r="Y4743" s="114"/>
      <c r="Z4743" s="126"/>
      <c r="AA4743" s="119"/>
    </row>
    <row r="4744" spans="1:27" ht="12.75" x14ac:dyDescent="0.2">
      <c r="A4744" s="113"/>
      <c r="B4744" s="114"/>
      <c r="C4744" s="114"/>
      <c r="D4744" s="115"/>
      <c r="E4744" s="116"/>
      <c r="F4744" s="117"/>
      <c r="G4744" s="118"/>
      <c r="H4744" s="119"/>
      <c r="I4744" s="119"/>
      <c r="J4744" s="120"/>
      <c r="K4744" s="120"/>
      <c r="L4744" s="8"/>
      <c r="M4744" s="121"/>
      <c r="N4744" s="121"/>
      <c r="O4744" s="114"/>
      <c r="P4744" s="114"/>
      <c r="Q4744" s="153"/>
      <c r="R4744" s="30"/>
      <c r="S4744" s="114"/>
      <c r="T4744" s="123"/>
      <c r="U4744" s="122"/>
      <c r="V4744" s="122"/>
      <c r="W4744" s="121"/>
      <c r="X4744" s="114"/>
      <c r="Y4744" s="114"/>
      <c r="Z4744" s="126"/>
      <c r="AA4744" s="119"/>
    </row>
    <row r="4745" spans="1:27" ht="12.75" x14ac:dyDescent="0.2">
      <c r="A4745" s="113"/>
      <c r="B4745" s="114"/>
      <c r="C4745" s="114"/>
      <c r="D4745" s="115"/>
      <c r="E4745" s="116"/>
      <c r="F4745" s="117"/>
      <c r="G4745" s="118"/>
      <c r="H4745" s="119"/>
      <c r="I4745" s="119"/>
      <c r="J4745" s="120"/>
      <c r="K4745" s="120"/>
      <c r="L4745" s="8"/>
      <c r="M4745" s="121"/>
      <c r="N4745" s="121"/>
      <c r="O4745" s="114"/>
      <c r="P4745" s="114"/>
      <c r="Q4745" s="153"/>
      <c r="R4745" s="30"/>
      <c r="S4745" s="114"/>
      <c r="T4745" s="123"/>
      <c r="U4745" s="122"/>
      <c r="V4745" s="122"/>
      <c r="W4745" s="121"/>
      <c r="X4745" s="114"/>
      <c r="Y4745" s="114"/>
      <c r="Z4745" s="126"/>
      <c r="AA4745" s="119"/>
    </row>
    <row r="4746" spans="1:27" ht="12.75" x14ac:dyDescent="0.2">
      <c r="A4746" s="113"/>
      <c r="B4746" s="114"/>
      <c r="C4746" s="114"/>
      <c r="D4746" s="115"/>
      <c r="E4746" s="116"/>
      <c r="F4746" s="117"/>
      <c r="G4746" s="118"/>
      <c r="H4746" s="119"/>
      <c r="I4746" s="119"/>
      <c r="J4746" s="120"/>
      <c r="K4746" s="120"/>
      <c r="L4746" s="8"/>
      <c r="M4746" s="121"/>
      <c r="N4746" s="121"/>
      <c r="O4746" s="114"/>
      <c r="P4746" s="114"/>
      <c r="Q4746" s="153"/>
      <c r="R4746" s="30"/>
      <c r="S4746" s="114"/>
      <c r="T4746" s="123"/>
      <c r="U4746" s="122"/>
      <c r="V4746" s="122"/>
      <c r="W4746" s="121"/>
      <c r="X4746" s="114"/>
      <c r="Y4746" s="114"/>
      <c r="Z4746" s="126"/>
      <c r="AA4746" s="119"/>
    </row>
    <row r="4747" spans="1:27" ht="12.75" x14ac:dyDescent="0.2">
      <c r="A4747" s="113"/>
      <c r="B4747" s="114"/>
      <c r="C4747" s="114"/>
      <c r="D4747" s="115"/>
      <c r="E4747" s="116"/>
      <c r="F4747" s="117"/>
      <c r="G4747" s="118"/>
      <c r="H4747" s="119"/>
      <c r="I4747" s="119"/>
      <c r="J4747" s="120"/>
      <c r="K4747" s="120"/>
      <c r="L4747" s="8"/>
      <c r="M4747" s="121"/>
      <c r="N4747" s="121"/>
      <c r="O4747" s="114"/>
      <c r="P4747" s="114"/>
      <c r="Q4747" s="153"/>
      <c r="R4747" s="30"/>
      <c r="S4747" s="114"/>
      <c r="T4747" s="123"/>
      <c r="U4747" s="122"/>
      <c r="V4747" s="122"/>
      <c r="W4747" s="121"/>
      <c r="X4747" s="114"/>
      <c r="Y4747" s="114"/>
      <c r="Z4747" s="126"/>
      <c r="AA4747" s="119"/>
    </row>
    <row r="4748" spans="1:27" ht="12.75" x14ac:dyDescent="0.2">
      <c r="A4748" s="113"/>
      <c r="B4748" s="114"/>
      <c r="C4748" s="114"/>
      <c r="D4748" s="115"/>
      <c r="E4748" s="116"/>
      <c r="F4748" s="117"/>
      <c r="G4748" s="118"/>
      <c r="H4748" s="119"/>
      <c r="I4748" s="119"/>
      <c r="J4748" s="120"/>
      <c r="K4748" s="120"/>
      <c r="L4748" s="8"/>
      <c r="M4748" s="121"/>
      <c r="N4748" s="121"/>
      <c r="O4748" s="114"/>
      <c r="P4748" s="114"/>
      <c r="Q4748" s="153"/>
      <c r="R4748" s="30"/>
      <c r="S4748" s="114"/>
      <c r="T4748" s="123"/>
      <c r="U4748" s="122"/>
      <c r="V4748" s="122"/>
      <c r="W4748" s="121"/>
      <c r="X4748" s="114"/>
      <c r="Y4748" s="114"/>
      <c r="Z4748" s="126"/>
      <c r="AA4748" s="119"/>
    </row>
    <row r="4749" spans="1:27" ht="12.75" x14ac:dyDescent="0.2">
      <c r="A4749" s="113"/>
      <c r="B4749" s="114"/>
      <c r="C4749" s="114"/>
      <c r="D4749" s="115"/>
      <c r="E4749" s="116"/>
      <c r="F4749" s="117"/>
      <c r="G4749" s="118"/>
      <c r="H4749" s="119"/>
      <c r="I4749" s="119"/>
      <c r="J4749" s="120"/>
      <c r="K4749" s="120"/>
      <c r="L4749" s="8"/>
      <c r="M4749" s="121"/>
      <c r="N4749" s="121"/>
      <c r="O4749" s="114"/>
      <c r="P4749" s="114"/>
      <c r="Q4749" s="153"/>
      <c r="R4749" s="30"/>
      <c r="S4749" s="114"/>
      <c r="T4749" s="123"/>
      <c r="U4749" s="122"/>
      <c r="V4749" s="122"/>
      <c r="W4749" s="121"/>
      <c r="X4749" s="114"/>
      <c r="Y4749" s="114"/>
      <c r="Z4749" s="126"/>
      <c r="AA4749" s="119"/>
    </row>
    <row r="4750" spans="1:27" ht="12.75" x14ac:dyDescent="0.2">
      <c r="A4750" s="113"/>
      <c r="B4750" s="114"/>
      <c r="C4750" s="114"/>
      <c r="D4750" s="115"/>
      <c r="E4750" s="116"/>
      <c r="F4750" s="117"/>
      <c r="G4750" s="118"/>
      <c r="H4750" s="119"/>
      <c r="I4750" s="119"/>
      <c r="J4750" s="120"/>
      <c r="K4750" s="120"/>
      <c r="L4750" s="8"/>
      <c r="M4750" s="121"/>
      <c r="N4750" s="121"/>
      <c r="O4750" s="114"/>
      <c r="P4750" s="114"/>
      <c r="Q4750" s="153"/>
      <c r="R4750" s="30"/>
      <c r="S4750" s="114"/>
      <c r="T4750" s="123"/>
      <c r="U4750" s="122"/>
      <c r="V4750" s="122"/>
      <c r="W4750" s="121"/>
      <c r="X4750" s="114"/>
      <c r="Y4750" s="114"/>
      <c r="Z4750" s="126"/>
      <c r="AA4750" s="119"/>
    </row>
    <row r="4751" spans="1:27" ht="12.75" x14ac:dyDescent="0.2">
      <c r="A4751" s="113"/>
      <c r="B4751" s="114"/>
      <c r="C4751" s="114"/>
      <c r="D4751" s="115"/>
      <c r="E4751" s="116"/>
      <c r="F4751" s="117"/>
      <c r="G4751" s="118"/>
      <c r="H4751" s="119"/>
      <c r="I4751" s="119"/>
      <c r="J4751" s="120"/>
      <c r="K4751" s="120"/>
      <c r="L4751" s="8"/>
      <c r="M4751" s="121"/>
      <c r="N4751" s="121"/>
      <c r="O4751" s="114"/>
      <c r="P4751" s="114"/>
      <c r="Q4751" s="153"/>
      <c r="R4751" s="30"/>
      <c r="S4751" s="114"/>
      <c r="T4751" s="123"/>
      <c r="U4751" s="122"/>
      <c r="V4751" s="122"/>
      <c r="W4751" s="121"/>
      <c r="X4751" s="114"/>
      <c r="Y4751" s="114"/>
      <c r="Z4751" s="126"/>
      <c r="AA4751" s="119"/>
    </row>
    <row r="4752" spans="1:27" ht="12.75" x14ac:dyDescent="0.2">
      <c r="A4752" s="113"/>
      <c r="B4752" s="114"/>
      <c r="C4752" s="114"/>
      <c r="D4752" s="115"/>
      <c r="E4752" s="116"/>
      <c r="F4752" s="117"/>
      <c r="G4752" s="118"/>
      <c r="H4752" s="119"/>
      <c r="I4752" s="119"/>
      <c r="J4752" s="120"/>
      <c r="K4752" s="120"/>
      <c r="L4752" s="8"/>
      <c r="M4752" s="121"/>
      <c r="N4752" s="121"/>
      <c r="O4752" s="114"/>
      <c r="P4752" s="114"/>
      <c r="Q4752" s="153"/>
      <c r="R4752" s="30"/>
      <c r="S4752" s="114"/>
      <c r="T4752" s="123"/>
      <c r="U4752" s="122"/>
      <c r="V4752" s="122"/>
      <c r="W4752" s="121"/>
      <c r="X4752" s="114"/>
      <c r="Y4752" s="114"/>
      <c r="Z4752" s="126"/>
      <c r="AA4752" s="119"/>
    </row>
    <row r="4753" spans="1:27" ht="12.75" x14ac:dyDescent="0.2">
      <c r="A4753" s="113"/>
      <c r="B4753" s="114"/>
      <c r="C4753" s="114"/>
      <c r="D4753" s="115"/>
      <c r="E4753" s="116"/>
      <c r="F4753" s="117"/>
      <c r="G4753" s="118"/>
      <c r="H4753" s="119"/>
      <c r="I4753" s="119"/>
      <c r="J4753" s="120"/>
      <c r="K4753" s="120"/>
      <c r="L4753" s="8"/>
      <c r="M4753" s="121"/>
      <c r="N4753" s="121"/>
      <c r="O4753" s="114"/>
      <c r="P4753" s="114"/>
      <c r="Q4753" s="153"/>
      <c r="R4753" s="30"/>
      <c r="S4753" s="114"/>
      <c r="T4753" s="123"/>
      <c r="U4753" s="122"/>
      <c r="V4753" s="122"/>
      <c r="W4753" s="121"/>
      <c r="X4753" s="114"/>
      <c r="Y4753" s="114"/>
      <c r="Z4753" s="126"/>
      <c r="AA4753" s="119"/>
    </row>
    <row r="4754" spans="1:27" ht="12.75" x14ac:dyDescent="0.2">
      <c r="A4754" s="113"/>
      <c r="B4754" s="114"/>
      <c r="C4754" s="114"/>
      <c r="D4754" s="115"/>
      <c r="E4754" s="116"/>
      <c r="F4754" s="117"/>
      <c r="G4754" s="118"/>
      <c r="H4754" s="119"/>
      <c r="I4754" s="119"/>
      <c r="J4754" s="120"/>
      <c r="K4754" s="120"/>
      <c r="L4754" s="8"/>
      <c r="M4754" s="121"/>
      <c r="N4754" s="121"/>
      <c r="O4754" s="114"/>
      <c r="P4754" s="114"/>
      <c r="Q4754" s="153"/>
      <c r="R4754" s="30"/>
      <c r="S4754" s="114"/>
      <c r="T4754" s="123"/>
      <c r="U4754" s="122"/>
      <c r="V4754" s="122"/>
      <c r="W4754" s="121"/>
      <c r="X4754" s="114"/>
      <c r="Y4754" s="114"/>
      <c r="Z4754" s="126"/>
      <c r="AA4754" s="119"/>
    </row>
    <row r="4755" spans="1:27" ht="12.75" x14ac:dyDescent="0.2">
      <c r="A4755" s="113"/>
      <c r="B4755" s="114"/>
      <c r="C4755" s="114"/>
      <c r="D4755" s="115"/>
      <c r="E4755" s="116"/>
      <c r="F4755" s="117"/>
      <c r="G4755" s="118"/>
      <c r="H4755" s="119"/>
      <c r="I4755" s="119"/>
      <c r="J4755" s="120"/>
      <c r="K4755" s="120"/>
      <c r="L4755" s="8"/>
      <c r="M4755" s="121"/>
      <c r="N4755" s="121"/>
      <c r="O4755" s="114"/>
      <c r="P4755" s="114"/>
      <c r="Q4755" s="153"/>
      <c r="R4755" s="30"/>
      <c r="S4755" s="114"/>
      <c r="T4755" s="123"/>
      <c r="U4755" s="122"/>
      <c r="V4755" s="122"/>
      <c r="W4755" s="121"/>
      <c r="X4755" s="114"/>
      <c r="Y4755" s="114"/>
      <c r="Z4755" s="126"/>
      <c r="AA4755" s="119"/>
    </row>
    <row r="4756" spans="1:27" ht="12.75" x14ac:dyDescent="0.2">
      <c r="A4756" s="113"/>
      <c r="B4756" s="114"/>
      <c r="C4756" s="114"/>
      <c r="D4756" s="115"/>
      <c r="E4756" s="116"/>
      <c r="F4756" s="117"/>
      <c r="G4756" s="118"/>
      <c r="H4756" s="119"/>
      <c r="I4756" s="119"/>
      <c r="J4756" s="120"/>
      <c r="K4756" s="120"/>
      <c r="L4756" s="8"/>
      <c r="M4756" s="121"/>
      <c r="N4756" s="121"/>
      <c r="O4756" s="114"/>
      <c r="P4756" s="114"/>
      <c r="Q4756" s="153"/>
      <c r="R4756" s="30"/>
      <c r="S4756" s="114"/>
      <c r="T4756" s="123"/>
      <c r="U4756" s="122"/>
      <c r="V4756" s="122"/>
      <c r="W4756" s="121"/>
      <c r="X4756" s="114"/>
      <c r="Y4756" s="114"/>
      <c r="Z4756" s="126"/>
      <c r="AA4756" s="119"/>
    </row>
    <row r="4757" spans="1:27" ht="12.75" x14ac:dyDescent="0.2">
      <c r="A4757" s="113"/>
      <c r="B4757" s="114"/>
      <c r="C4757" s="114"/>
      <c r="D4757" s="115"/>
      <c r="E4757" s="116"/>
      <c r="F4757" s="117"/>
      <c r="G4757" s="118"/>
      <c r="H4757" s="119"/>
      <c r="I4757" s="119"/>
      <c r="J4757" s="120"/>
      <c r="K4757" s="120"/>
      <c r="L4757" s="8"/>
      <c r="M4757" s="121"/>
      <c r="N4757" s="121"/>
      <c r="O4757" s="114"/>
      <c r="P4757" s="114"/>
      <c r="Q4757" s="153"/>
      <c r="R4757" s="30"/>
      <c r="S4757" s="114"/>
      <c r="T4757" s="123"/>
      <c r="U4757" s="122"/>
      <c r="V4757" s="122"/>
      <c r="W4757" s="121"/>
      <c r="X4757" s="114"/>
      <c r="Y4757" s="114"/>
      <c r="Z4757" s="126"/>
      <c r="AA4757" s="119"/>
    </row>
    <row r="4758" spans="1:27" ht="12.75" x14ac:dyDescent="0.2">
      <c r="A4758" s="113"/>
      <c r="B4758" s="114"/>
      <c r="C4758" s="114"/>
      <c r="D4758" s="115"/>
      <c r="E4758" s="116"/>
      <c r="F4758" s="117"/>
      <c r="G4758" s="118"/>
      <c r="H4758" s="119"/>
      <c r="I4758" s="119"/>
      <c r="J4758" s="120"/>
      <c r="K4758" s="120"/>
      <c r="L4758" s="8"/>
      <c r="M4758" s="121"/>
      <c r="N4758" s="121"/>
      <c r="O4758" s="114"/>
      <c r="P4758" s="114"/>
      <c r="Q4758" s="153"/>
      <c r="R4758" s="30"/>
      <c r="S4758" s="114"/>
      <c r="T4758" s="123"/>
      <c r="U4758" s="122"/>
      <c r="V4758" s="122"/>
      <c r="W4758" s="121"/>
      <c r="X4758" s="114"/>
      <c r="Y4758" s="114"/>
      <c r="Z4758" s="126"/>
      <c r="AA4758" s="119"/>
    </row>
    <row r="4759" spans="1:27" ht="12.75" x14ac:dyDescent="0.2">
      <c r="A4759" s="113"/>
      <c r="B4759" s="114"/>
      <c r="C4759" s="114"/>
      <c r="D4759" s="115"/>
      <c r="E4759" s="116"/>
      <c r="F4759" s="117"/>
      <c r="G4759" s="118"/>
      <c r="H4759" s="119"/>
      <c r="I4759" s="119"/>
      <c r="J4759" s="120"/>
      <c r="K4759" s="120"/>
      <c r="L4759" s="8"/>
      <c r="M4759" s="121"/>
      <c r="N4759" s="121"/>
      <c r="O4759" s="114"/>
      <c r="P4759" s="114"/>
      <c r="Q4759" s="153"/>
      <c r="R4759" s="30"/>
      <c r="S4759" s="114"/>
      <c r="T4759" s="123"/>
      <c r="U4759" s="122"/>
      <c r="V4759" s="122"/>
      <c r="W4759" s="121"/>
      <c r="X4759" s="114"/>
      <c r="Y4759" s="114"/>
      <c r="Z4759" s="126"/>
      <c r="AA4759" s="119"/>
    </row>
    <row r="4760" spans="1:27" ht="12.75" x14ac:dyDescent="0.2">
      <c r="A4760" s="113"/>
      <c r="B4760" s="114"/>
      <c r="C4760" s="114"/>
      <c r="D4760" s="115"/>
      <c r="E4760" s="116"/>
      <c r="F4760" s="117"/>
      <c r="G4760" s="118"/>
      <c r="H4760" s="119"/>
      <c r="I4760" s="119"/>
      <c r="J4760" s="120"/>
      <c r="K4760" s="120"/>
      <c r="L4760" s="8"/>
      <c r="M4760" s="121"/>
      <c r="N4760" s="121"/>
      <c r="O4760" s="114"/>
      <c r="P4760" s="114"/>
      <c r="Q4760" s="153"/>
      <c r="R4760" s="30"/>
      <c r="S4760" s="114"/>
      <c r="T4760" s="123"/>
      <c r="U4760" s="122"/>
      <c r="V4760" s="122"/>
      <c r="W4760" s="121"/>
      <c r="X4760" s="114"/>
      <c r="Y4760" s="114"/>
      <c r="Z4760" s="126"/>
      <c r="AA4760" s="119"/>
    </row>
    <row r="4761" spans="1:27" ht="12.75" x14ac:dyDescent="0.2">
      <c r="A4761" s="113"/>
      <c r="B4761" s="114"/>
      <c r="C4761" s="114"/>
      <c r="D4761" s="115"/>
      <c r="E4761" s="116"/>
      <c r="F4761" s="117"/>
      <c r="G4761" s="118"/>
      <c r="H4761" s="119"/>
      <c r="I4761" s="119"/>
      <c r="J4761" s="120"/>
      <c r="K4761" s="120"/>
      <c r="L4761" s="8"/>
      <c r="M4761" s="121"/>
      <c r="N4761" s="121"/>
      <c r="O4761" s="114"/>
      <c r="P4761" s="114"/>
      <c r="Q4761" s="153"/>
      <c r="R4761" s="30"/>
      <c r="S4761" s="114"/>
      <c r="T4761" s="123"/>
      <c r="U4761" s="122"/>
      <c r="V4761" s="122"/>
      <c r="W4761" s="121"/>
      <c r="X4761" s="114"/>
      <c r="Y4761" s="114"/>
      <c r="Z4761" s="126"/>
      <c r="AA4761" s="119"/>
    </row>
    <row r="4762" spans="1:27" ht="12.75" x14ac:dyDescent="0.2">
      <c r="A4762" s="113"/>
      <c r="B4762" s="114"/>
      <c r="C4762" s="114"/>
      <c r="D4762" s="115"/>
      <c r="E4762" s="116"/>
      <c r="F4762" s="117"/>
      <c r="G4762" s="118"/>
      <c r="H4762" s="119"/>
      <c r="I4762" s="119"/>
      <c r="J4762" s="120"/>
      <c r="K4762" s="120"/>
      <c r="L4762" s="8"/>
      <c r="M4762" s="121"/>
      <c r="N4762" s="121"/>
      <c r="O4762" s="114"/>
      <c r="P4762" s="114"/>
      <c r="Q4762" s="153"/>
      <c r="R4762" s="30"/>
      <c r="S4762" s="114"/>
      <c r="T4762" s="123"/>
      <c r="U4762" s="122"/>
      <c r="V4762" s="122"/>
      <c r="W4762" s="121"/>
      <c r="X4762" s="114"/>
      <c r="Y4762" s="114"/>
      <c r="Z4762" s="126"/>
      <c r="AA4762" s="119"/>
    </row>
    <row r="4763" spans="1:27" ht="12.75" x14ac:dyDescent="0.2">
      <c r="A4763" s="113"/>
      <c r="B4763" s="114"/>
      <c r="C4763" s="114"/>
      <c r="D4763" s="115"/>
      <c r="E4763" s="116"/>
      <c r="F4763" s="117"/>
      <c r="G4763" s="118"/>
      <c r="H4763" s="119"/>
      <c r="I4763" s="119"/>
      <c r="J4763" s="120"/>
      <c r="K4763" s="120"/>
      <c r="L4763" s="8"/>
      <c r="M4763" s="121"/>
      <c r="N4763" s="121"/>
      <c r="O4763" s="114"/>
      <c r="P4763" s="114"/>
      <c r="Q4763" s="153"/>
      <c r="R4763" s="30"/>
      <c r="S4763" s="114"/>
      <c r="T4763" s="123"/>
      <c r="U4763" s="122"/>
      <c r="V4763" s="122"/>
      <c r="W4763" s="121"/>
      <c r="X4763" s="114"/>
      <c r="Y4763" s="114"/>
      <c r="Z4763" s="126"/>
      <c r="AA4763" s="119"/>
    </row>
    <row r="4764" spans="1:27" ht="12.75" x14ac:dyDescent="0.2">
      <c r="A4764" s="113"/>
      <c r="B4764" s="114"/>
      <c r="C4764" s="114"/>
      <c r="D4764" s="115"/>
      <c r="E4764" s="116"/>
      <c r="F4764" s="117"/>
      <c r="G4764" s="118"/>
      <c r="H4764" s="119"/>
      <c r="I4764" s="119"/>
      <c r="J4764" s="120"/>
      <c r="K4764" s="120"/>
      <c r="L4764" s="8"/>
      <c r="M4764" s="121"/>
      <c r="N4764" s="121"/>
      <c r="O4764" s="114"/>
      <c r="P4764" s="114"/>
      <c r="Q4764" s="153"/>
      <c r="R4764" s="30"/>
      <c r="S4764" s="114"/>
      <c r="T4764" s="123"/>
      <c r="U4764" s="122"/>
      <c r="V4764" s="122"/>
      <c r="W4764" s="121"/>
      <c r="X4764" s="114"/>
      <c r="Y4764" s="114"/>
      <c r="Z4764" s="126"/>
      <c r="AA4764" s="119"/>
    </row>
    <row r="4765" spans="1:27" ht="12.75" x14ac:dyDescent="0.2">
      <c r="A4765" s="113"/>
      <c r="B4765" s="114"/>
      <c r="C4765" s="114"/>
      <c r="D4765" s="115"/>
      <c r="E4765" s="116"/>
      <c r="F4765" s="117"/>
      <c r="G4765" s="118"/>
      <c r="H4765" s="119"/>
      <c r="I4765" s="119"/>
      <c r="J4765" s="120"/>
      <c r="K4765" s="120"/>
      <c r="L4765" s="8"/>
      <c r="M4765" s="121"/>
      <c r="N4765" s="121"/>
      <c r="O4765" s="114"/>
      <c r="P4765" s="114"/>
      <c r="Q4765" s="153"/>
      <c r="R4765" s="30"/>
      <c r="S4765" s="114"/>
      <c r="T4765" s="123"/>
      <c r="U4765" s="122"/>
      <c r="V4765" s="122"/>
      <c r="W4765" s="121"/>
      <c r="X4765" s="114"/>
      <c r="Y4765" s="114"/>
      <c r="Z4765" s="126"/>
      <c r="AA4765" s="119"/>
    </row>
    <row r="4766" spans="1:27" ht="12.75" x14ac:dyDescent="0.2">
      <c r="A4766" s="113"/>
      <c r="B4766" s="114"/>
      <c r="C4766" s="114"/>
      <c r="D4766" s="115"/>
      <c r="E4766" s="116"/>
      <c r="F4766" s="117"/>
      <c r="G4766" s="118"/>
      <c r="H4766" s="119"/>
      <c r="I4766" s="119"/>
      <c r="J4766" s="120"/>
      <c r="K4766" s="120"/>
      <c r="L4766" s="8"/>
      <c r="M4766" s="121"/>
      <c r="N4766" s="121"/>
      <c r="O4766" s="114"/>
      <c r="P4766" s="114"/>
      <c r="Q4766" s="153"/>
      <c r="R4766" s="30"/>
      <c r="S4766" s="114"/>
      <c r="T4766" s="123"/>
      <c r="U4766" s="122"/>
      <c r="V4766" s="122"/>
      <c r="W4766" s="121"/>
      <c r="X4766" s="114"/>
      <c r="Y4766" s="114"/>
      <c r="Z4766" s="126"/>
      <c r="AA4766" s="119"/>
    </row>
    <row r="4767" spans="1:27" ht="12.75" x14ac:dyDescent="0.2">
      <c r="A4767" s="113"/>
      <c r="B4767" s="114"/>
      <c r="C4767" s="114"/>
      <c r="D4767" s="115"/>
      <c r="E4767" s="116"/>
      <c r="F4767" s="117"/>
      <c r="G4767" s="118"/>
      <c r="H4767" s="119"/>
      <c r="I4767" s="119"/>
      <c r="J4767" s="120"/>
      <c r="K4767" s="120"/>
      <c r="L4767" s="8"/>
      <c r="M4767" s="121"/>
      <c r="N4767" s="121"/>
      <c r="O4767" s="114"/>
      <c r="P4767" s="114"/>
      <c r="Q4767" s="153"/>
      <c r="R4767" s="30"/>
      <c r="S4767" s="114"/>
      <c r="T4767" s="123"/>
      <c r="U4767" s="122"/>
      <c r="V4767" s="122"/>
      <c r="W4767" s="121"/>
      <c r="X4767" s="114"/>
      <c r="Y4767" s="114"/>
      <c r="Z4767" s="126"/>
      <c r="AA4767" s="119"/>
    </row>
    <row r="4768" spans="1:27" ht="12.75" x14ac:dyDescent="0.2">
      <c r="A4768" s="113"/>
      <c r="B4768" s="114"/>
      <c r="C4768" s="114"/>
      <c r="D4768" s="115"/>
      <c r="E4768" s="116"/>
      <c r="F4768" s="117"/>
      <c r="G4768" s="118"/>
      <c r="H4768" s="119"/>
      <c r="I4768" s="119"/>
      <c r="J4768" s="120"/>
      <c r="K4768" s="120"/>
      <c r="L4768" s="8"/>
      <c r="M4768" s="121"/>
      <c r="N4768" s="121"/>
      <c r="O4768" s="114"/>
      <c r="P4768" s="114"/>
      <c r="Q4768" s="153"/>
      <c r="R4768" s="30"/>
      <c r="S4768" s="114"/>
      <c r="T4768" s="123"/>
      <c r="U4768" s="122"/>
      <c r="V4768" s="122"/>
      <c r="W4768" s="121"/>
      <c r="X4768" s="114"/>
      <c r="Y4768" s="114"/>
      <c r="Z4768" s="126"/>
      <c r="AA4768" s="119"/>
    </row>
    <row r="4769" spans="1:27" ht="12.75" x14ac:dyDescent="0.2">
      <c r="A4769" s="113"/>
      <c r="B4769" s="114"/>
      <c r="C4769" s="114"/>
      <c r="D4769" s="115"/>
      <c r="E4769" s="116"/>
      <c r="F4769" s="117"/>
      <c r="G4769" s="118"/>
      <c r="H4769" s="119"/>
      <c r="I4769" s="119"/>
      <c r="J4769" s="120"/>
      <c r="K4769" s="120"/>
      <c r="L4769" s="8"/>
      <c r="M4769" s="121"/>
      <c r="N4769" s="121"/>
      <c r="O4769" s="114"/>
      <c r="P4769" s="114"/>
      <c r="Q4769" s="153"/>
      <c r="R4769" s="30"/>
      <c r="S4769" s="114"/>
      <c r="T4769" s="123"/>
      <c r="U4769" s="122"/>
      <c r="V4769" s="122"/>
      <c r="W4769" s="121"/>
      <c r="X4769" s="114"/>
      <c r="Y4769" s="114"/>
      <c r="Z4769" s="126"/>
      <c r="AA4769" s="119"/>
    </row>
    <row r="4770" spans="1:27" ht="12.75" x14ac:dyDescent="0.2">
      <c r="A4770" s="113"/>
      <c r="B4770" s="114"/>
      <c r="C4770" s="114"/>
      <c r="D4770" s="115"/>
      <c r="E4770" s="116"/>
      <c r="F4770" s="117"/>
      <c r="G4770" s="118"/>
      <c r="H4770" s="119"/>
      <c r="I4770" s="119"/>
      <c r="J4770" s="120"/>
      <c r="K4770" s="120"/>
      <c r="L4770" s="8"/>
      <c r="M4770" s="121"/>
      <c r="N4770" s="121"/>
      <c r="O4770" s="114"/>
      <c r="P4770" s="114"/>
      <c r="Q4770" s="153"/>
      <c r="R4770" s="30"/>
      <c r="S4770" s="114"/>
      <c r="T4770" s="123"/>
      <c r="U4770" s="122"/>
      <c r="V4770" s="122"/>
      <c r="W4770" s="121"/>
      <c r="X4770" s="114"/>
      <c r="Y4770" s="114"/>
      <c r="Z4770" s="126"/>
      <c r="AA4770" s="119"/>
    </row>
    <row r="4771" spans="1:27" ht="12.75" x14ac:dyDescent="0.2">
      <c r="A4771" s="113"/>
      <c r="B4771" s="114"/>
      <c r="C4771" s="114"/>
      <c r="D4771" s="115"/>
      <c r="E4771" s="116"/>
      <c r="F4771" s="117"/>
      <c r="G4771" s="118"/>
      <c r="H4771" s="119"/>
      <c r="I4771" s="119"/>
      <c r="J4771" s="120"/>
      <c r="K4771" s="120"/>
      <c r="L4771" s="8"/>
      <c r="M4771" s="121"/>
      <c r="N4771" s="121"/>
      <c r="O4771" s="114"/>
      <c r="P4771" s="114"/>
      <c r="Q4771" s="153"/>
      <c r="R4771" s="30"/>
      <c r="S4771" s="114"/>
      <c r="T4771" s="123"/>
      <c r="U4771" s="122"/>
      <c r="V4771" s="122"/>
      <c r="W4771" s="121"/>
      <c r="X4771" s="114"/>
      <c r="Y4771" s="114"/>
      <c r="Z4771" s="126"/>
      <c r="AA4771" s="119"/>
    </row>
    <row r="4772" spans="1:27" ht="12.75" x14ac:dyDescent="0.2">
      <c r="A4772" s="113"/>
      <c r="B4772" s="114"/>
      <c r="C4772" s="114"/>
      <c r="D4772" s="115"/>
      <c r="E4772" s="116"/>
      <c r="F4772" s="117"/>
      <c r="G4772" s="118"/>
      <c r="H4772" s="119"/>
      <c r="I4772" s="119"/>
      <c r="J4772" s="120"/>
      <c r="K4772" s="120"/>
      <c r="L4772" s="8"/>
      <c r="M4772" s="121"/>
      <c r="N4772" s="121"/>
      <c r="O4772" s="114"/>
      <c r="P4772" s="114"/>
      <c r="Q4772" s="153"/>
      <c r="R4772" s="30"/>
      <c r="S4772" s="114"/>
      <c r="T4772" s="123"/>
      <c r="U4772" s="122"/>
      <c r="V4772" s="122"/>
      <c r="W4772" s="121"/>
      <c r="X4772" s="114"/>
      <c r="Y4772" s="114"/>
      <c r="Z4772" s="126"/>
      <c r="AA4772" s="119"/>
    </row>
    <row r="4773" spans="1:27" ht="12.75" x14ac:dyDescent="0.2">
      <c r="A4773" s="113"/>
      <c r="B4773" s="114"/>
      <c r="C4773" s="114"/>
      <c r="D4773" s="115"/>
      <c r="E4773" s="116"/>
      <c r="F4773" s="117"/>
      <c r="G4773" s="118"/>
      <c r="H4773" s="119"/>
      <c r="I4773" s="119"/>
      <c r="J4773" s="120"/>
      <c r="K4773" s="120"/>
      <c r="L4773" s="8"/>
      <c r="M4773" s="121"/>
      <c r="N4773" s="121"/>
      <c r="O4773" s="114"/>
      <c r="P4773" s="114"/>
      <c r="Q4773" s="153"/>
      <c r="R4773" s="30"/>
      <c r="S4773" s="114"/>
      <c r="T4773" s="123"/>
      <c r="U4773" s="122"/>
      <c r="V4773" s="122"/>
      <c r="W4773" s="121"/>
      <c r="X4773" s="114"/>
      <c r="Y4773" s="114"/>
      <c r="Z4773" s="126"/>
      <c r="AA4773" s="119"/>
    </row>
    <row r="4774" spans="1:27" ht="12.75" x14ac:dyDescent="0.2">
      <c r="A4774" s="113"/>
      <c r="B4774" s="114"/>
      <c r="C4774" s="114"/>
      <c r="D4774" s="115"/>
      <c r="E4774" s="116"/>
      <c r="F4774" s="117"/>
      <c r="G4774" s="118"/>
      <c r="H4774" s="119"/>
      <c r="I4774" s="119"/>
      <c r="J4774" s="120"/>
      <c r="K4774" s="120"/>
      <c r="L4774" s="8"/>
      <c r="M4774" s="121"/>
      <c r="N4774" s="121"/>
      <c r="O4774" s="114"/>
      <c r="P4774" s="114"/>
      <c r="Q4774" s="153"/>
      <c r="R4774" s="30"/>
      <c r="S4774" s="114"/>
      <c r="T4774" s="123"/>
      <c r="U4774" s="122"/>
      <c r="V4774" s="122"/>
      <c r="W4774" s="121"/>
      <c r="X4774" s="114"/>
      <c r="Y4774" s="114"/>
      <c r="Z4774" s="126"/>
      <c r="AA4774" s="119"/>
    </row>
    <row r="4775" spans="1:27" ht="12.75" x14ac:dyDescent="0.2">
      <c r="A4775" s="113"/>
      <c r="B4775" s="114"/>
      <c r="C4775" s="114"/>
      <c r="D4775" s="115"/>
      <c r="E4775" s="116"/>
      <c r="F4775" s="117"/>
      <c r="G4775" s="118"/>
      <c r="H4775" s="119"/>
      <c r="I4775" s="119"/>
      <c r="J4775" s="120"/>
      <c r="K4775" s="120"/>
      <c r="L4775" s="8"/>
      <c r="M4775" s="121"/>
      <c r="N4775" s="121"/>
      <c r="O4775" s="114"/>
      <c r="P4775" s="114"/>
      <c r="Q4775" s="153"/>
      <c r="R4775" s="30"/>
      <c r="S4775" s="114"/>
      <c r="T4775" s="123"/>
      <c r="U4775" s="122"/>
      <c r="V4775" s="122"/>
      <c r="W4775" s="121"/>
      <c r="X4775" s="114"/>
      <c r="Y4775" s="114"/>
      <c r="Z4775" s="126"/>
      <c r="AA4775" s="119"/>
    </row>
    <row r="4776" spans="1:27" ht="12.75" x14ac:dyDescent="0.2">
      <c r="A4776" s="113"/>
      <c r="B4776" s="114"/>
      <c r="C4776" s="114"/>
      <c r="D4776" s="115"/>
      <c r="E4776" s="116"/>
      <c r="F4776" s="117"/>
      <c r="G4776" s="118"/>
      <c r="H4776" s="119"/>
      <c r="I4776" s="119"/>
      <c r="J4776" s="120"/>
      <c r="K4776" s="120"/>
      <c r="L4776" s="8"/>
      <c r="M4776" s="121"/>
      <c r="N4776" s="121"/>
      <c r="O4776" s="114"/>
      <c r="P4776" s="114"/>
      <c r="Q4776" s="153"/>
      <c r="R4776" s="30"/>
      <c r="S4776" s="114"/>
      <c r="T4776" s="123"/>
      <c r="U4776" s="122"/>
      <c r="V4776" s="122"/>
      <c r="W4776" s="121"/>
      <c r="X4776" s="114"/>
      <c r="Y4776" s="114"/>
      <c r="Z4776" s="126"/>
      <c r="AA4776" s="119"/>
    </row>
    <row r="4777" spans="1:27" ht="12.75" x14ac:dyDescent="0.2">
      <c r="A4777" s="113"/>
      <c r="B4777" s="114"/>
      <c r="C4777" s="114"/>
      <c r="D4777" s="115"/>
      <c r="E4777" s="116"/>
      <c r="F4777" s="117"/>
      <c r="G4777" s="118"/>
      <c r="H4777" s="119"/>
      <c r="I4777" s="119"/>
      <c r="J4777" s="120"/>
      <c r="K4777" s="120"/>
      <c r="L4777" s="8"/>
      <c r="M4777" s="121"/>
      <c r="N4777" s="121"/>
      <c r="O4777" s="114"/>
      <c r="P4777" s="114"/>
      <c r="Q4777" s="153"/>
      <c r="R4777" s="30"/>
      <c r="S4777" s="114"/>
      <c r="T4777" s="123"/>
      <c r="U4777" s="122"/>
      <c r="V4777" s="122"/>
      <c r="W4777" s="121"/>
      <c r="X4777" s="114"/>
      <c r="Y4777" s="114"/>
      <c r="Z4777" s="126"/>
      <c r="AA4777" s="119"/>
    </row>
    <row r="4778" spans="1:27" ht="12.75" x14ac:dyDescent="0.2">
      <c r="A4778" s="113"/>
      <c r="B4778" s="114"/>
      <c r="C4778" s="114"/>
      <c r="D4778" s="115"/>
      <c r="E4778" s="116"/>
      <c r="F4778" s="117"/>
      <c r="G4778" s="118"/>
      <c r="H4778" s="119"/>
      <c r="I4778" s="119"/>
      <c r="J4778" s="120"/>
      <c r="K4778" s="120"/>
      <c r="L4778" s="8"/>
      <c r="M4778" s="121"/>
      <c r="N4778" s="121"/>
      <c r="O4778" s="114"/>
      <c r="P4778" s="114"/>
      <c r="Q4778" s="153"/>
      <c r="R4778" s="30"/>
      <c r="S4778" s="114"/>
      <c r="T4778" s="123"/>
      <c r="U4778" s="122"/>
      <c r="V4778" s="122"/>
      <c r="W4778" s="121"/>
      <c r="X4778" s="114"/>
      <c r="Y4778" s="114"/>
      <c r="Z4778" s="126"/>
      <c r="AA4778" s="119"/>
    </row>
    <row r="4779" spans="1:27" ht="12.75" x14ac:dyDescent="0.2">
      <c r="A4779" s="113"/>
      <c r="B4779" s="114"/>
      <c r="C4779" s="114"/>
      <c r="D4779" s="115"/>
      <c r="E4779" s="116"/>
      <c r="F4779" s="117"/>
      <c r="G4779" s="118"/>
      <c r="H4779" s="119"/>
      <c r="I4779" s="119"/>
      <c r="J4779" s="120"/>
      <c r="K4779" s="120"/>
      <c r="L4779" s="8"/>
      <c r="M4779" s="121"/>
      <c r="N4779" s="121"/>
      <c r="O4779" s="114"/>
      <c r="P4779" s="114"/>
      <c r="Q4779" s="153"/>
      <c r="R4779" s="30"/>
      <c r="S4779" s="114"/>
      <c r="T4779" s="123"/>
      <c r="U4779" s="122"/>
      <c r="V4779" s="122"/>
      <c r="W4779" s="121"/>
      <c r="X4779" s="114"/>
      <c r="Y4779" s="114"/>
      <c r="Z4779" s="126"/>
      <c r="AA4779" s="119"/>
    </row>
    <row r="4780" spans="1:27" ht="12.75" x14ac:dyDescent="0.2">
      <c r="A4780" s="113"/>
      <c r="B4780" s="114"/>
      <c r="C4780" s="114"/>
      <c r="D4780" s="115"/>
      <c r="E4780" s="116"/>
      <c r="F4780" s="117"/>
      <c r="G4780" s="118"/>
      <c r="H4780" s="119"/>
      <c r="I4780" s="119"/>
      <c r="J4780" s="120"/>
      <c r="K4780" s="120"/>
      <c r="L4780" s="8"/>
      <c r="M4780" s="121"/>
      <c r="N4780" s="121"/>
      <c r="O4780" s="114"/>
      <c r="P4780" s="114"/>
      <c r="Q4780" s="153"/>
      <c r="R4780" s="30"/>
      <c r="S4780" s="114"/>
      <c r="T4780" s="123"/>
      <c r="U4780" s="122"/>
      <c r="V4780" s="122"/>
      <c r="W4780" s="121"/>
      <c r="X4780" s="114"/>
      <c r="Y4780" s="114"/>
      <c r="Z4780" s="126"/>
      <c r="AA4780" s="119"/>
    </row>
    <row r="4781" spans="1:27" ht="12.75" x14ac:dyDescent="0.2">
      <c r="A4781" s="113"/>
      <c r="B4781" s="114"/>
      <c r="C4781" s="114"/>
      <c r="D4781" s="115"/>
      <c r="E4781" s="116"/>
      <c r="F4781" s="117"/>
      <c r="G4781" s="118"/>
      <c r="H4781" s="119"/>
      <c r="I4781" s="119"/>
      <c r="J4781" s="120"/>
      <c r="K4781" s="120"/>
      <c r="L4781" s="8"/>
      <c r="M4781" s="121"/>
      <c r="N4781" s="121"/>
      <c r="O4781" s="114"/>
      <c r="P4781" s="114"/>
      <c r="Q4781" s="153"/>
      <c r="R4781" s="30"/>
      <c r="S4781" s="114"/>
      <c r="T4781" s="123"/>
      <c r="U4781" s="122"/>
      <c r="V4781" s="122"/>
      <c r="W4781" s="121"/>
      <c r="X4781" s="114"/>
      <c r="Y4781" s="114"/>
      <c r="Z4781" s="126"/>
      <c r="AA4781" s="119"/>
    </row>
    <row r="4782" spans="1:27" ht="12.75" x14ac:dyDescent="0.2">
      <c r="A4782" s="113"/>
      <c r="B4782" s="114"/>
      <c r="C4782" s="114"/>
      <c r="D4782" s="115"/>
      <c r="E4782" s="116"/>
      <c r="F4782" s="117"/>
      <c r="G4782" s="118"/>
      <c r="H4782" s="119"/>
      <c r="I4782" s="119"/>
      <c r="J4782" s="120"/>
      <c r="K4782" s="120"/>
      <c r="L4782" s="8"/>
      <c r="M4782" s="121"/>
      <c r="N4782" s="121"/>
      <c r="O4782" s="114"/>
      <c r="P4782" s="114"/>
      <c r="Q4782" s="153"/>
      <c r="R4782" s="30"/>
      <c r="S4782" s="114"/>
      <c r="T4782" s="123"/>
      <c r="U4782" s="122"/>
      <c r="V4782" s="122"/>
      <c r="W4782" s="121"/>
      <c r="X4782" s="114"/>
      <c r="Y4782" s="114"/>
      <c r="Z4782" s="126"/>
      <c r="AA4782" s="119"/>
    </row>
    <row r="4783" spans="1:27" ht="12.75" x14ac:dyDescent="0.2">
      <c r="A4783" s="113"/>
      <c r="B4783" s="114"/>
      <c r="C4783" s="114"/>
      <c r="D4783" s="115"/>
      <c r="E4783" s="116"/>
      <c r="F4783" s="117"/>
      <c r="G4783" s="118"/>
      <c r="H4783" s="119"/>
      <c r="I4783" s="119"/>
      <c r="J4783" s="120"/>
      <c r="K4783" s="120"/>
      <c r="L4783" s="8"/>
      <c r="M4783" s="121"/>
      <c r="N4783" s="121"/>
      <c r="O4783" s="114"/>
      <c r="P4783" s="114"/>
      <c r="Q4783" s="153"/>
      <c r="R4783" s="30"/>
      <c r="S4783" s="114"/>
      <c r="T4783" s="123"/>
      <c r="U4783" s="122"/>
      <c r="V4783" s="122"/>
      <c r="W4783" s="121"/>
      <c r="X4783" s="114"/>
      <c r="Y4783" s="114"/>
      <c r="Z4783" s="126"/>
      <c r="AA4783" s="119"/>
    </row>
    <row r="4784" spans="1:27" ht="12.75" x14ac:dyDescent="0.2">
      <c r="A4784" s="113"/>
      <c r="B4784" s="114"/>
      <c r="C4784" s="114"/>
      <c r="D4784" s="115"/>
      <c r="E4784" s="116"/>
      <c r="F4784" s="117"/>
      <c r="G4784" s="118"/>
      <c r="H4784" s="119"/>
      <c r="I4784" s="119"/>
      <c r="J4784" s="120"/>
      <c r="K4784" s="120"/>
      <c r="L4784" s="8"/>
      <c r="M4784" s="121"/>
      <c r="N4784" s="121"/>
      <c r="O4784" s="114"/>
      <c r="P4784" s="114"/>
      <c r="Q4784" s="153"/>
      <c r="R4784" s="30"/>
      <c r="S4784" s="114"/>
      <c r="T4784" s="123"/>
      <c r="U4784" s="122"/>
      <c r="V4784" s="122"/>
      <c r="W4784" s="121"/>
      <c r="X4784" s="114"/>
      <c r="Y4784" s="114"/>
      <c r="Z4784" s="126"/>
      <c r="AA4784" s="119"/>
    </row>
    <row r="4785" spans="1:27" ht="12.75" x14ac:dyDescent="0.2">
      <c r="A4785" s="113"/>
      <c r="B4785" s="114"/>
      <c r="C4785" s="114"/>
      <c r="D4785" s="115"/>
      <c r="E4785" s="116"/>
      <c r="F4785" s="117"/>
      <c r="G4785" s="118"/>
      <c r="H4785" s="119"/>
      <c r="I4785" s="119"/>
      <c r="J4785" s="120"/>
      <c r="K4785" s="120"/>
      <c r="L4785" s="8"/>
      <c r="M4785" s="121"/>
      <c r="N4785" s="121"/>
      <c r="O4785" s="114"/>
      <c r="P4785" s="114"/>
      <c r="Q4785" s="153"/>
      <c r="R4785" s="30"/>
      <c r="S4785" s="114"/>
      <c r="T4785" s="123"/>
      <c r="U4785" s="122"/>
      <c r="V4785" s="122"/>
      <c r="W4785" s="121"/>
      <c r="X4785" s="114"/>
      <c r="Y4785" s="114"/>
      <c r="Z4785" s="126"/>
      <c r="AA4785" s="119"/>
    </row>
    <row r="4786" spans="1:27" ht="12.75" x14ac:dyDescent="0.2">
      <c r="A4786" s="113"/>
      <c r="B4786" s="114"/>
      <c r="C4786" s="114"/>
      <c r="D4786" s="115"/>
      <c r="E4786" s="116"/>
      <c r="F4786" s="117"/>
      <c r="G4786" s="118"/>
      <c r="H4786" s="119"/>
      <c r="I4786" s="119"/>
      <c r="J4786" s="120"/>
      <c r="K4786" s="120"/>
      <c r="L4786" s="8"/>
      <c r="M4786" s="121"/>
      <c r="N4786" s="121"/>
      <c r="O4786" s="114"/>
      <c r="P4786" s="114"/>
      <c r="Q4786" s="153"/>
      <c r="R4786" s="30"/>
      <c r="S4786" s="114"/>
      <c r="T4786" s="123"/>
      <c r="U4786" s="122"/>
      <c r="V4786" s="122"/>
      <c r="W4786" s="121"/>
      <c r="X4786" s="114"/>
      <c r="Y4786" s="114"/>
      <c r="Z4786" s="126"/>
      <c r="AA4786" s="119"/>
    </row>
    <row r="4787" spans="1:27" ht="12.75" x14ac:dyDescent="0.2">
      <c r="A4787" s="113"/>
      <c r="B4787" s="114"/>
      <c r="C4787" s="114"/>
      <c r="D4787" s="115"/>
      <c r="E4787" s="116"/>
      <c r="F4787" s="117"/>
      <c r="G4787" s="118"/>
      <c r="H4787" s="119"/>
      <c r="I4787" s="119"/>
      <c r="J4787" s="120"/>
      <c r="K4787" s="120"/>
      <c r="L4787" s="8"/>
      <c r="M4787" s="121"/>
      <c r="N4787" s="121"/>
      <c r="O4787" s="114"/>
      <c r="P4787" s="114"/>
      <c r="Q4787" s="153"/>
      <c r="R4787" s="30"/>
      <c r="S4787" s="114"/>
      <c r="T4787" s="123"/>
      <c r="U4787" s="122"/>
      <c r="V4787" s="122"/>
      <c r="W4787" s="121"/>
      <c r="X4787" s="114"/>
      <c r="Y4787" s="114"/>
      <c r="Z4787" s="126"/>
      <c r="AA4787" s="119"/>
    </row>
    <row r="4788" spans="1:27" ht="12.75" x14ac:dyDescent="0.2">
      <c r="A4788" s="113"/>
      <c r="B4788" s="114"/>
      <c r="C4788" s="114"/>
      <c r="D4788" s="115"/>
      <c r="E4788" s="116"/>
      <c r="F4788" s="117"/>
      <c r="G4788" s="118"/>
      <c r="H4788" s="119"/>
      <c r="I4788" s="119"/>
      <c r="J4788" s="120"/>
      <c r="K4788" s="120"/>
      <c r="L4788" s="8"/>
      <c r="M4788" s="121"/>
      <c r="N4788" s="121"/>
      <c r="O4788" s="114"/>
      <c r="P4788" s="114"/>
      <c r="Q4788" s="153"/>
      <c r="R4788" s="30"/>
      <c r="S4788" s="114"/>
      <c r="T4788" s="123"/>
      <c r="U4788" s="122"/>
      <c r="V4788" s="122"/>
      <c r="W4788" s="121"/>
      <c r="X4788" s="114"/>
      <c r="Y4788" s="114"/>
      <c r="Z4788" s="126"/>
      <c r="AA4788" s="119"/>
    </row>
    <row r="4789" spans="1:27" ht="12.75" x14ac:dyDescent="0.2">
      <c r="A4789" s="113"/>
      <c r="B4789" s="114"/>
      <c r="C4789" s="114"/>
      <c r="D4789" s="115"/>
      <c r="E4789" s="116"/>
      <c r="F4789" s="117"/>
      <c r="G4789" s="118"/>
      <c r="H4789" s="119"/>
      <c r="I4789" s="119"/>
      <c r="J4789" s="120"/>
      <c r="K4789" s="120"/>
      <c r="L4789" s="8"/>
      <c r="M4789" s="121"/>
      <c r="N4789" s="121"/>
      <c r="O4789" s="114"/>
      <c r="P4789" s="114"/>
      <c r="Q4789" s="153"/>
      <c r="R4789" s="30"/>
      <c r="S4789" s="114"/>
      <c r="T4789" s="123"/>
      <c r="U4789" s="122"/>
      <c r="V4789" s="122"/>
      <c r="W4789" s="121"/>
      <c r="X4789" s="114"/>
      <c r="Y4789" s="114"/>
      <c r="Z4789" s="126"/>
      <c r="AA4789" s="119"/>
    </row>
    <row r="4790" spans="1:27" ht="12.75" x14ac:dyDescent="0.2">
      <c r="A4790" s="113"/>
      <c r="B4790" s="114"/>
      <c r="C4790" s="114"/>
      <c r="D4790" s="115"/>
      <c r="E4790" s="116"/>
      <c r="F4790" s="117"/>
      <c r="G4790" s="118"/>
      <c r="H4790" s="119"/>
      <c r="I4790" s="119"/>
      <c r="J4790" s="120"/>
      <c r="K4790" s="120"/>
      <c r="L4790" s="8"/>
      <c r="M4790" s="121"/>
      <c r="N4790" s="121"/>
      <c r="O4790" s="114"/>
      <c r="P4790" s="114"/>
      <c r="Q4790" s="153"/>
      <c r="R4790" s="30"/>
      <c r="S4790" s="114"/>
      <c r="T4790" s="123"/>
      <c r="U4790" s="122"/>
      <c r="V4790" s="122"/>
      <c r="W4790" s="121"/>
      <c r="X4790" s="114"/>
      <c r="Y4790" s="114"/>
      <c r="Z4790" s="126"/>
      <c r="AA4790" s="119"/>
    </row>
    <row r="4791" spans="1:27" ht="12.75" x14ac:dyDescent="0.2">
      <c r="A4791" s="113"/>
      <c r="B4791" s="114"/>
      <c r="C4791" s="114"/>
      <c r="D4791" s="115"/>
      <c r="E4791" s="116"/>
      <c r="F4791" s="117"/>
      <c r="G4791" s="118"/>
      <c r="H4791" s="119"/>
      <c r="I4791" s="119"/>
      <c r="J4791" s="120"/>
      <c r="K4791" s="120"/>
      <c r="L4791" s="8"/>
      <c r="M4791" s="121"/>
      <c r="N4791" s="121"/>
      <c r="O4791" s="114"/>
      <c r="P4791" s="114"/>
      <c r="Q4791" s="153"/>
      <c r="R4791" s="30"/>
      <c r="S4791" s="114"/>
      <c r="T4791" s="123"/>
      <c r="U4791" s="122"/>
      <c r="V4791" s="122"/>
      <c r="W4791" s="121"/>
      <c r="X4791" s="114"/>
      <c r="Y4791" s="114"/>
      <c r="Z4791" s="126"/>
      <c r="AA4791" s="119"/>
    </row>
    <row r="4792" spans="1:27" ht="12.75" x14ac:dyDescent="0.2">
      <c r="A4792" s="113"/>
      <c r="B4792" s="114"/>
      <c r="C4792" s="114"/>
      <c r="D4792" s="115"/>
      <c r="E4792" s="116"/>
      <c r="F4792" s="117"/>
      <c r="G4792" s="118"/>
      <c r="H4792" s="119"/>
      <c r="I4792" s="119"/>
      <c r="J4792" s="120"/>
      <c r="K4792" s="120"/>
      <c r="L4792" s="8"/>
      <c r="M4792" s="121"/>
      <c r="N4792" s="121"/>
      <c r="O4792" s="114"/>
      <c r="P4792" s="114"/>
      <c r="Q4792" s="153"/>
      <c r="R4792" s="30"/>
      <c r="S4792" s="114"/>
      <c r="T4792" s="123"/>
      <c r="U4792" s="122"/>
      <c r="V4792" s="122"/>
      <c r="W4792" s="121"/>
      <c r="X4792" s="114"/>
      <c r="Y4792" s="114"/>
      <c r="Z4792" s="126"/>
      <c r="AA4792" s="119"/>
    </row>
    <row r="4793" spans="1:27" ht="12.75" x14ac:dyDescent="0.2">
      <c r="A4793" s="113"/>
      <c r="B4793" s="114"/>
      <c r="C4793" s="114"/>
      <c r="D4793" s="115"/>
      <c r="E4793" s="116"/>
      <c r="F4793" s="117"/>
      <c r="G4793" s="118"/>
      <c r="H4793" s="119"/>
      <c r="I4793" s="119"/>
      <c r="J4793" s="120"/>
      <c r="K4793" s="120"/>
      <c r="L4793" s="8"/>
      <c r="M4793" s="121"/>
      <c r="N4793" s="121"/>
      <c r="O4793" s="114"/>
      <c r="P4793" s="114"/>
      <c r="Q4793" s="153"/>
      <c r="R4793" s="30"/>
      <c r="S4793" s="114"/>
      <c r="T4793" s="123"/>
      <c r="U4793" s="122"/>
      <c r="V4793" s="122"/>
      <c r="W4793" s="121"/>
      <c r="X4793" s="114"/>
      <c r="Y4793" s="114"/>
      <c r="Z4793" s="126"/>
      <c r="AA4793" s="119"/>
    </row>
    <row r="4794" spans="1:27" ht="12.75" x14ac:dyDescent="0.2">
      <c r="A4794" s="113"/>
      <c r="B4794" s="114"/>
      <c r="C4794" s="114"/>
      <c r="D4794" s="115"/>
      <c r="E4794" s="116"/>
      <c r="F4794" s="117"/>
      <c r="G4794" s="118"/>
      <c r="H4794" s="119"/>
      <c r="I4794" s="119"/>
      <c r="J4794" s="120"/>
      <c r="K4794" s="120"/>
      <c r="L4794" s="8"/>
      <c r="M4794" s="121"/>
      <c r="N4794" s="121"/>
      <c r="O4794" s="114"/>
      <c r="P4794" s="114"/>
      <c r="Q4794" s="153"/>
      <c r="R4794" s="30"/>
      <c r="S4794" s="114"/>
      <c r="T4794" s="123"/>
      <c r="U4794" s="122"/>
      <c r="V4794" s="122"/>
      <c r="W4794" s="121"/>
      <c r="X4794" s="114"/>
      <c r="Y4794" s="114"/>
      <c r="Z4794" s="126"/>
      <c r="AA4794" s="119"/>
    </row>
    <row r="4795" spans="1:27" ht="12.75" x14ac:dyDescent="0.2">
      <c r="A4795" s="113"/>
      <c r="B4795" s="114"/>
      <c r="C4795" s="114"/>
      <c r="D4795" s="115"/>
      <c r="E4795" s="116"/>
      <c r="F4795" s="117"/>
      <c r="G4795" s="118"/>
      <c r="H4795" s="119"/>
      <c r="I4795" s="119"/>
      <c r="J4795" s="120"/>
      <c r="K4795" s="120"/>
      <c r="L4795" s="8"/>
      <c r="M4795" s="121"/>
      <c r="N4795" s="121"/>
      <c r="O4795" s="114"/>
      <c r="P4795" s="114"/>
      <c r="Q4795" s="153"/>
      <c r="R4795" s="30"/>
      <c r="S4795" s="114"/>
      <c r="T4795" s="123"/>
      <c r="U4795" s="122"/>
      <c r="V4795" s="122"/>
      <c r="W4795" s="121"/>
      <c r="X4795" s="114"/>
      <c r="Y4795" s="114"/>
      <c r="Z4795" s="126"/>
      <c r="AA4795" s="119"/>
    </row>
    <row r="4796" spans="1:27" ht="12.75" x14ac:dyDescent="0.2">
      <c r="A4796" s="113"/>
      <c r="B4796" s="114"/>
      <c r="C4796" s="114"/>
      <c r="D4796" s="115"/>
      <c r="E4796" s="116"/>
      <c r="F4796" s="117"/>
      <c r="G4796" s="118"/>
      <c r="H4796" s="119"/>
      <c r="I4796" s="119"/>
      <c r="J4796" s="120"/>
      <c r="K4796" s="120"/>
      <c r="L4796" s="8"/>
      <c r="M4796" s="121"/>
      <c r="N4796" s="121"/>
      <c r="O4796" s="114"/>
      <c r="P4796" s="114"/>
      <c r="Q4796" s="153"/>
      <c r="R4796" s="30"/>
      <c r="S4796" s="114"/>
      <c r="T4796" s="123"/>
      <c r="U4796" s="122"/>
      <c r="V4796" s="122"/>
      <c r="W4796" s="121"/>
      <c r="X4796" s="114"/>
      <c r="Y4796" s="114"/>
      <c r="Z4796" s="126"/>
      <c r="AA4796" s="119"/>
    </row>
    <row r="4797" spans="1:27" ht="12.75" x14ac:dyDescent="0.2">
      <c r="A4797" s="113"/>
      <c r="B4797" s="114"/>
      <c r="C4797" s="114"/>
      <c r="D4797" s="115"/>
      <c r="E4797" s="116"/>
      <c r="F4797" s="117"/>
      <c r="G4797" s="118"/>
      <c r="H4797" s="119"/>
      <c r="I4797" s="119"/>
      <c r="J4797" s="120"/>
      <c r="K4797" s="120"/>
      <c r="L4797" s="8"/>
      <c r="M4797" s="121"/>
      <c r="N4797" s="121"/>
      <c r="O4797" s="114"/>
      <c r="P4797" s="114"/>
      <c r="Q4797" s="153"/>
      <c r="R4797" s="30"/>
      <c r="S4797" s="114"/>
      <c r="T4797" s="123"/>
      <c r="U4797" s="122"/>
      <c r="V4797" s="122"/>
      <c r="W4797" s="121"/>
      <c r="X4797" s="114"/>
      <c r="Y4797" s="114"/>
      <c r="Z4797" s="126"/>
      <c r="AA4797" s="119"/>
    </row>
    <row r="4798" spans="1:27" ht="12.75" x14ac:dyDescent="0.2">
      <c r="A4798" s="113"/>
      <c r="B4798" s="114"/>
      <c r="C4798" s="114"/>
      <c r="D4798" s="115"/>
      <c r="E4798" s="116"/>
      <c r="F4798" s="117"/>
      <c r="G4798" s="118"/>
      <c r="H4798" s="119"/>
      <c r="I4798" s="119"/>
      <c r="J4798" s="120"/>
      <c r="K4798" s="120"/>
      <c r="L4798" s="8"/>
      <c r="M4798" s="121"/>
      <c r="N4798" s="121"/>
      <c r="O4798" s="114"/>
      <c r="P4798" s="114"/>
      <c r="Q4798" s="153"/>
      <c r="R4798" s="30"/>
      <c r="S4798" s="114"/>
      <c r="T4798" s="123"/>
      <c r="U4798" s="122"/>
      <c r="V4798" s="122"/>
      <c r="W4798" s="121"/>
      <c r="X4798" s="114"/>
      <c r="Y4798" s="114"/>
      <c r="Z4798" s="126"/>
      <c r="AA4798" s="119"/>
    </row>
    <row r="4799" spans="1:27" ht="12.75" x14ac:dyDescent="0.2">
      <c r="A4799" s="113"/>
      <c r="B4799" s="114"/>
      <c r="C4799" s="114"/>
      <c r="D4799" s="115"/>
      <c r="E4799" s="116"/>
      <c r="F4799" s="117"/>
      <c r="G4799" s="118"/>
      <c r="H4799" s="119"/>
      <c r="I4799" s="119"/>
      <c r="J4799" s="120"/>
      <c r="K4799" s="120"/>
      <c r="L4799" s="8"/>
      <c r="M4799" s="121"/>
      <c r="N4799" s="121"/>
      <c r="O4799" s="114"/>
      <c r="P4799" s="114"/>
      <c r="Q4799" s="153"/>
      <c r="R4799" s="30"/>
      <c r="S4799" s="114"/>
      <c r="T4799" s="123"/>
      <c r="U4799" s="122"/>
      <c r="V4799" s="122"/>
      <c r="W4799" s="121"/>
      <c r="X4799" s="114"/>
      <c r="Y4799" s="114"/>
      <c r="Z4799" s="126"/>
      <c r="AA4799" s="119"/>
    </row>
    <row r="4800" spans="1:27" ht="12.75" x14ac:dyDescent="0.2">
      <c r="A4800" s="113"/>
      <c r="B4800" s="114"/>
      <c r="C4800" s="114"/>
      <c r="D4800" s="115"/>
      <c r="E4800" s="116"/>
      <c r="F4800" s="117"/>
      <c r="G4800" s="118"/>
      <c r="H4800" s="119"/>
      <c r="I4800" s="119"/>
      <c r="J4800" s="120"/>
      <c r="K4800" s="120"/>
      <c r="L4800" s="8"/>
      <c r="M4800" s="121"/>
      <c r="N4800" s="121"/>
      <c r="O4800" s="114"/>
      <c r="P4800" s="114"/>
      <c r="Q4800" s="153"/>
      <c r="R4800" s="30"/>
      <c r="S4800" s="114"/>
      <c r="T4800" s="123"/>
      <c r="U4800" s="122"/>
      <c r="V4800" s="122"/>
      <c r="W4800" s="121"/>
      <c r="X4800" s="114"/>
      <c r="Y4800" s="114"/>
      <c r="Z4800" s="126"/>
      <c r="AA4800" s="119"/>
    </row>
    <row r="4801" spans="1:27" ht="12.75" x14ac:dyDescent="0.2">
      <c r="A4801" s="113"/>
      <c r="B4801" s="114"/>
      <c r="C4801" s="114"/>
      <c r="D4801" s="115"/>
      <c r="E4801" s="116"/>
      <c r="F4801" s="117"/>
      <c r="G4801" s="118"/>
      <c r="H4801" s="119"/>
      <c r="I4801" s="119"/>
      <c r="J4801" s="120"/>
      <c r="K4801" s="120"/>
      <c r="L4801" s="8"/>
      <c r="M4801" s="121"/>
      <c r="N4801" s="121"/>
      <c r="O4801" s="114"/>
      <c r="P4801" s="114"/>
      <c r="Q4801" s="153"/>
      <c r="R4801" s="30"/>
      <c r="S4801" s="114"/>
      <c r="T4801" s="123"/>
      <c r="U4801" s="122"/>
      <c r="V4801" s="122"/>
      <c r="W4801" s="121"/>
      <c r="X4801" s="114"/>
      <c r="Y4801" s="114"/>
      <c r="Z4801" s="126"/>
      <c r="AA4801" s="119"/>
    </row>
    <row r="4802" spans="1:27" ht="12.75" x14ac:dyDescent="0.2">
      <c r="A4802" s="113"/>
      <c r="B4802" s="114"/>
      <c r="C4802" s="114"/>
      <c r="D4802" s="115"/>
      <c r="E4802" s="116"/>
      <c r="F4802" s="117"/>
      <c r="G4802" s="118"/>
      <c r="H4802" s="119"/>
      <c r="I4802" s="119"/>
      <c r="J4802" s="120"/>
      <c r="K4802" s="120"/>
      <c r="L4802" s="8"/>
      <c r="M4802" s="121"/>
      <c r="N4802" s="121"/>
      <c r="O4802" s="114"/>
      <c r="P4802" s="114"/>
      <c r="Q4802" s="153"/>
      <c r="R4802" s="30"/>
      <c r="S4802" s="114"/>
      <c r="T4802" s="123"/>
      <c r="U4802" s="122"/>
      <c r="V4802" s="122"/>
      <c r="W4802" s="121"/>
      <c r="X4802" s="114"/>
      <c r="Y4802" s="114"/>
      <c r="Z4802" s="126"/>
      <c r="AA4802" s="119"/>
    </row>
    <row r="4803" spans="1:27" ht="12.75" x14ac:dyDescent="0.2">
      <c r="A4803" s="113"/>
      <c r="B4803" s="114"/>
      <c r="C4803" s="114"/>
      <c r="D4803" s="115"/>
      <c r="E4803" s="116"/>
      <c r="F4803" s="117"/>
      <c r="G4803" s="118"/>
      <c r="H4803" s="119"/>
      <c r="I4803" s="119"/>
      <c r="J4803" s="120"/>
      <c r="K4803" s="120"/>
      <c r="L4803" s="8"/>
      <c r="M4803" s="121"/>
      <c r="N4803" s="121"/>
      <c r="O4803" s="114"/>
      <c r="P4803" s="114"/>
      <c r="Q4803" s="153"/>
      <c r="R4803" s="30"/>
      <c r="S4803" s="114"/>
      <c r="T4803" s="123"/>
      <c r="U4803" s="122"/>
      <c r="V4803" s="122"/>
      <c r="W4803" s="121"/>
      <c r="X4803" s="114"/>
      <c r="Y4803" s="114"/>
      <c r="Z4803" s="126"/>
      <c r="AA4803" s="119"/>
    </row>
    <row r="4804" spans="1:27" ht="12.75" x14ac:dyDescent="0.2">
      <c r="A4804" s="113"/>
      <c r="B4804" s="114"/>
      <c r="C4804" s="114"/>
      <c r="D4804" s="115"/>
      <c r="E4804" s="116"/>
      <c r="F4804" s="117"/>
      <c r="G4804" s="118"/>
      <c r="H4804" s="119"/>
      <c r="I4804" s="119"/>
      <c r="J4804" s="120"/>
      <c r="K4804" s="120"/>
      <c r="L4804" s="8"/>
      <c r="M4804" s="121"/>
      <c r="N4804" s="121"/>
      <c r="O4804" s="114"/>
      <c r="P4804" s="114"/>
      <c r="Q4804" s="153"/>
      <c r="R4804" s="30"/>
      <c r="S4804" s="114"/>
      <c r="T4804" s="123"/>
      <c r="U4804" s="122"/>
      <c r="V4804" s="122"/>
      <c r="W4804" s="121"/>
      <c r="X4804" s="114"/>
      <c r="Y4804" s="114"/>
      <c r="Z4804" s="126"/>
      <c r="AA4804" s="119"/>
    </row>
    <row r="4805" spans="1:27" ht="12.75" x14ac:dyDescent="0.2">
      <c r="A4805" s="113"/>
      <c r="B4805" s="114"/>
      <c r="C4805" s="114"/>
      <c r="D4805" s="115"/>
      <c r="E4805" s="116"/>
      <c r="F4805" s="117"/>
      <c r="G4805" s="118"/>
      <c r="H4805" s="119"/>
      <c r="I4805" s="119"/>
      <c r="J4805" s="120"/>
      <c r="K4805" s="120"/>
      <c r="L4805" s="8"/>
      <c r="M4805" s="121"/>
      <c r="N4805" s="121"/>
      <c r="O4805" s="114"/>
      <c r="P4805" s="114"/>
      <c r="Q4805" s="153"/>
      <c r="R4805" s="30"/>
      <c r="S4805" s="114"/>
      <c r="T4805" s="123"/>
      <c r="U4805" s="122"/>
      <c r="V4805" s="122"/>
      <c r="W4805" s="121"/>
      <c r="X4805" s="114"/>
      <c r="Y4805" s="114"/>
      <c r="Z4805" s="126"/>
      <c r="AA4805" s="119"/>
    </row>
    <row r="4806" spans="1:27" ht="12.75" x14ac:dyDescent="0.2">
      <c r="A4806" s="113"/>
      <c r="B4806" s="114"/>
      <c r="C4806" s="114"/>
      <c r="D4806" s="115"/>
      <c r="E4806" s="116"/>
      <c r="F4806" s="117"/>
      <c r="G4806" s="118"/>
      <c r="H4806" s="119"/>
      <c r="I4806" s="119"/>
      <c r="J4806" s="120"/>
      <c r="K4806" s="120"/>
      <c r="L4806" s="8"/>
      <c r="M4806" s="121"/>
      <c r="N4806" s="121"/>
      <c r="O4806" s="114"/>
      <c r="P4806" s="114"/>
      <c r="Q4806" s="153"/>
      <c r="R4806" s="30"/>
      <c r="S4806" s="114"/>
      <c r="T4806" s="123"/>
      <c r="U4806" s="122"/>
      <c r="V4806" s="122"/>
      <c r="W4806" s="121"/>
      <c r="X4806" s="114"/>
      <c r="Y4806" s="114"/>
      <c r="Z4806" s="126"/>
      <c r="AA4806" s="119"/>
    </row>
    <row r="4807" spans="1:27" ht="12.75" x14ac:dyDescent="0.2">
      <c r="A4807" s="113"/>
      <c r="B4807" s="114"/>
      <c r="C4807" s="114"/>
      <c r="D4807" s="115"/>
      <c r="E4807" s="116"/>
      <c r="F4807" s="117"/>
      <c r="G4807" s="118"/>
      <c r="H4807" s="119"/>
      <c r="I4807" s="119"/>
      <c r="J4807" s="120"/>
      <c r="K4807" s="120"/>
      <c r="L4807" s="8"/>
      <c r="M4807" s="121"/>
      <c r="N4807" s="121"/>
      <c r="O4807" s="114"/>
      <c r="P4807" s="114"/>
      <c r="Q4807" s="153"/>
      <c r="R4807" s="30"/>
      <c r="S4807" s="114"/>
      <c r="T4807" s="123"/>
      <c r="U4807" s="122"/>
      <c r="V4807" s="122"/>
      <c r="W4807" s="121"/>
      <c r="X4807" s="114"/>
      <c r="Y4807" s="114"/>
      <c r="Z4807" s="126"/>
      <c r="AA4807" s="119"/>
    </row>
    <row r="4808" spans="1:27" ht="12.75" x14ac:dyDescent="0.2">
      <c r="A4808" s="113"/>
      <c r="B4808" s="114"/>
      <c r="C4808" s="114"/>
      <c r="D4808" s="115"/>
      <c r="E4808" s="116"/>
      <c r="F4808" s="117"/>
      <c r="G4808" s="118"/>
      <c r="H4808" s="119"/>
      <c r="I4808" s="119"/>
      <c r="J4808" s="120"/>
      <c r="K4808" s="120"/>
      <c r="L4808" s="8"/>
      <c r="M4808" s="121"/>
      <c r="N4808" s="121"/>
      <c r="O4808" s="114"/>
      <c r="P4808" s="114"/>
      <c r="Q4808" s="153"/>
      <c r="R4808" s="30"/>
      <c r="S4808" s="114"/>
      <c r="T4808" s="123"/>
      <c r="U4808" s="122"/>
      <c r="V4808" s="122"/>
      <c r="W4808" s="121"/>
      <c r="X4808" s="114"/>
      <c r="Y4808" s="114"/>
      <c r="Z4808" s="126"/>
      <c r="AA4808" s="119"/>
    </row>
    <row r="4809" spans="1:27" ht="12.75" x14ac:dyDescent="0.2">
      <c r="A4809" s="113"/>
      <c r="B4809" s="114"/>
      <c r="C4809" s="114"/>
      <c r="D4809" s="115"/>
      <c r="E4809" s="116"/>
      <c r="F4809" s="117"/>
      <c r="G4809" s="118"/>
      <c r="H4809" s="119"/>
      <c r="I4809" s="119"/>
      <c r="J4809" s="120"/>
      <c r="K4809" s="120"/>
      <c r="L4809" s="8"/>
      <c r="M4809" s="121"/>
      <c r="N4809" s="121"/>
      <c r="O4809" s="114"/>
      <c r="P4809" s="114"/>
      <c r="Q4809" s="153"/>
      <c r="R4809" s="30"/>
      <c r="S4809" s="114"/>
      <c r="T4809" s="123"/>
      <c r="U4809" s="122"/>
      <c r="V4809" s="122"/>
      <c r="W4809" s="121"/>
      <c r="X4809" s="114"/>
      <c r="Y4809" s="114"/>
      <c r="Z4809" s="126"/>
      <c r="AA4809" s="119"/>
    </row>
    <row r="4810" spans="1:27" ht="12.75" x14ac:dyDescent="0.2">
      <c r="A4810" s="113"/>
      <c r="B4810" s="114"/>
      <c r="C4810" s="114"/>
      <c r="D4810" s="115"/>
      <c r="E4810" s="116"/>
      <c r="F4810" s="117"/>
      <c r="G4810" s="118"/>
      <c r="H4810" s="119"/>
      <c r="I4810" s="119"/>
      <c r="J4810" s="120"/>
      <c r="K4810" s="120"/>
      <c r="L4810" s="8"/>
      <c r="M4810" s="121"/>
      <c r="N4810" s="121"/>
      <c r="O4810" s="114"/>
      <c r="P4810" s="114"/>
      <c r="Q4810" s="153"/>
      <c r="R4810" s="30"/>
      <c r="S4810" s="114"/>
      <c r="T4810" s="123"/>
      <c r="U4810" s="122"/>
      <c r="V4810" s="122"/>
      <c r="W4810" s="121"/>
      <c r="X4810" s="114"/>
      <c r="Y4810" s="114"/>
      <c r="Z4810" s="126"/>
      <c r="AA4810" s="119"/>
    </row>
    <row r="4811" spans="1:27" ht="12.75" x14ac:dyDescent="0.2">
      <c r="A4811" s="113"/>
      <c r="B4811" s="114"/>
      <c r="C4811" s="114"/>
      <c r="D4811" s="115"/>
      <c r="E4811" s="116"/>
      <c r="F4811" s="117"/>
      <c r="G4811" s="118"/>
      <c r="H4811" s="119"/>
      <c r="I4811" s="119"/>
      <c r="J4811" s="120"/>
      <c r="K4811" s="120"/>
      <c r="L4811" s="8"/>
      <c r="M4811" s="121"/>
      <c r="N4811" s="121"/>
      <c r="O4811" s="114"/>
      <c r="P4811" s="114"/>
      <c r="Q4811" s="153"/>
      <c r="R4811" s="30"/>
      <c r="S4811" s="114"/>
      <c r="T4811" s="123"/>
      <c r="U4811" s="122"/>
      <c r="V4811" s="122"/>
      <c r="W4811" s="121"/>
      <c r="X4811" s="114"/>
      <c r="Y4811" s="114"/>
      <c r="Z4811" s="126"/>
      <c r="AA4811" s="119"/>
    </row>
    <row r="4812" spans="1:27" ht="12.75" x14ac:dyDescent="0.2">
      <c r="A4812" s="113"/>
      <c r="B4812" s="114"/>
      <c r="C4812" s="114"/>
      <c r="D4812" s="115"/>
      <c r="E4812" s="116"/>
      <c r="F4812" s="117"/>
      <c r="G4812" s="118"/>
      <c r="H4812" s="119"/>
      <c r="I4812" s="119"/>
      <c r="J4812" s="120"/>
      <c r="K4812" s="120"/>
      <c r="L4812" s="8"/>
      <c r="M4812" s="121"/>
      <c r="N4812" s="121"/>
      <c r="O4812" s="114"/>
      <c r="P4812" s="114"/>
      <c r="Q4812" s="153"/>
      <c r="R4812" s="30"/>
      <c r="S4812" s="114"/>
      <c r="T4812" s="123"/>
      <c r="U4812" s="122"/>
      <c r="V4812" s="122"/>
      <c r="W4812" s="121"/>
      <c r="X4812" s="114"/>
      <c r="Y4812" s="114"/>
      <c r="Z4812" s="126"/>
      <c r="AA4812" s="119"/>
    </row>
    <row r="4813" spans="1:27" ht="12.75" x14ac:dyDescent="0.2">
      <c r="A4813" s="113"/>
      <c r="B4813" s="114"/>
      <c r="C4813" s="114"/>
      <c r="D4813" s="115"/>
      <c r="E4813" s="116"/>
      <c r="F4813" s="117"/>
      <c r="G4813" s="118"/>
      <c r="H4813" s="119"/>
      <c r="I4813" s="119"/>
      <c r="J4813" s="120"/>
      <c r="K4813" s="120"/>
      <c r="L4813" s="8"/>
      <c r="M4813" s="121"/>
      <c r="N4813" s="121"/>
      <c r="O4813" s="114"/>
      <c r="P4813" s="114"/>
      <c r="Q4813" s="153"/>
      <c r="R4813" s="30"/>
      <c r="S4813" s="114"/>
      <c r="T4813" s="123"/>
      <c r="U4813" s="122"/>
      <c r="V4813" s="122"/>
      <c r="W4813" s="121"/>
      <c r="X4813" s="114"/>
      <c r="Y4813" s="114"/>
      <c r="Z4813" s="126"/>
      <c r="AA4813" s="119"/>
    </row>
    <row r="4814" spans="1:27" ht="12.75" x14ac:dyDescent="0.2">
      <c r="A4814" s="113"/>
      <c r="B4814" s="114"/>
      <c r="C4814" s="114"/>
      <c r="D4814" s="115"/>
      <c r="E4814" s="116"/>
      <c r="F4814" s="117"/>
      <c r="G4814" s="118"/>
      <c r="H4814" s="119"/>
      <c r="I4814" s="119"/>
      <c r="J4814" s="120"/>
      <c r="K4814" s="120"/>
      <c r="L4814" s="8"/>
      <c r="M4814" s="121"/>
      <c r="N4814" s="121"/>
      <c r="O4814" s="114"/>
      <c r="P4814" s="114"/>
      <c r="Q4814" s="153"/>
      <c r="R4814" s="30"/>
      <c r="S4814" s="114"/>
      <c r="T4814" s="123"/>
      <c r="U4814" s="122"/>
      <c r="V4814" s="122"/>
      <c r="W4814" s="121"/>
      <c r="X4814" s="114"/>
      <c r="Y4814" s="114"/>
      <c r="Z4814" s="126"/>
      <c r="AA4814" s="119"/>
    </row>
    <row r="4815" spans="1:27" ht="12.75" x14ac:dyDescent="0.2">
      <c r="A4815" s="113"/>
      <c r="B4815" s="114"/>
      <c r="C4815" s="114"/>
      <c r="D4815" s="115"/>
      <c r="E4815" s="116"/>
      <c r="F4815" s="117"/>
      <c r="G4815" s="118"/>
      <c r="H4815" s="119"/>
      <c r="I4815" s="119"/>
      <c r="J4815" s="120"/>
      <c r="K4815" s="120"/>
      <c r="L4815" s="8"/>
      <c r="M4815" s="121"/>
      <c r="N4815" s="121"/>
      <c r="O4815" s="114"/>
      <c r="P4815" s="114"/>
      <c r="Q4815" s="153"/>
      <c r="R4815" s="30"/>
      <c r="S4815" s="114"/>
      <c r="T4815" s="123"/>
      <c r="U4815" s="122"/>
      <c r="V4815" s="122"/>
      <c r="W4815" s="121"/>
      <c r="X4815" s="114"/>
      <c r="Y4815" s="114"/>
      <c r="Z4815" s="126"/>
      <c r="AA4815" s="119"/>
    </row>
    <row r="4816" spans="1:27" ht="12.75" x14ac:dyDescent="0.2">
      <c r="A4816" s="113"/>
      <c r="B4816" s="114"/>
      <c r="C4816" s="114"/>
      <c r="D4816" s="115"/>
      <c r="E4816" s="116"/>
      <c r="F4816" s="117"/>
      <c r="G4816" s="118"/>
      <c r="H4816" s="119"/>
      <c r="I4816" s="119"/>
      <c r="J4816" s="120"/>
      <c r="K4816" s="120"/>
      <c r="L4816" s="8"/>
      <c r="M4816" s="121"/>
      <c r="N4816" s="121"/>
      <c r="O4816" s="114"/>
      <c r="P4816" s="114"/>
      <c r="Q4816" s="153"/>
      <c r="R4816" s="30"/>
      <c r="S4816" s="114"/>
      <c r="T4816" s="123"/>
      <c r="U4816" s="122"/>
      <c r="V4816" s="122"/>
      <c r="W4816" s="121"/>
      <c r="X4816" s="114"/>
      <c r="Y4816" s="114"/>
      <c r="Z4816" s="126"/>
      <c r="AA4816" s="119"/>
    </row>
    <row r="4817" spans="1:27" ht="12.75" x14ac:dyDescent="0.2">
      <c r="A4817" s="113"/>
      <c r="B4817" s="114"/>
      <c r="C4817" s="114"/>
      <c r="D4817" s="115"/>
      <c r="E4817" s="116"/>
      <c r="F4817" s="117"/>
      <c r="G4817" s="118"/>
      <c r="H4817" s="119"/>
      <c r="I4817" s="119"/>
      <c r="J4817" s="120"/>
      <c r="K4817" s="120"/>
      <c r="L4817" s="8"/>
      <c r="M4817" s="121"/>
      <c r="N4817" s="121"/>
      <c r="O4817" s="114"/>
      <c r="P4817" s="114"/>
      <c r="Q4817" s="153"/>
      <c r="R4817" s="30"/>
      <c r="S4817" s="114"/>
      <c r="T4817" s="123"/>
      <c r="U4817" s="122"/>
      <c r="V4817" s="122"/>
      <c r="W4817" s="121"/>
      <c r="X4817" s="114"/>
      <c r="Y4817" s="114"/>
      <c r="Z4817" s="126"/>
      <c r="AA4817" s="119"/>
    </row>
    <row r="4818" spans="1:27" ht="12.75" x14ac:dyDescent="0.2">
      <c r="A4818" s="113"/>
      <c r="B4818" s="114"/>
      <c r="C4818" s="114"/>
      <c r="D4818" s="115"/>
      <c r="E4818" s="116"/>
      <c r="F4818" s="117"/>
      <c r="G4818" s="118"/>
      <c r="H4818" s="119"/>
      <c r="I4818" s="119"/>
      <c r="J4818" s="120"/>
      <c r="K4818" s="120"/>
      <c r="L4818" s="8"/>
      <c r="M4818" s="121"/>
      <c r="N4818" s="121"/>
      <c r="O4818" s="114"/>
      <c r="P4818" s="114"/>
      <c r="Q4818" s="153"/>
      <c r="R4818" s="30"/>
      <c r="S4818" s="114"/>
      <c r="T4818" s="123"/>
      <c r="U4818" s="122"/>
      <c r="V4818" s="122"/>
      <c r="W4818" s="121"/>
      <c r="X4818" s="114"/>
      <c r="Y4818" s="114"/>
      <c r="Z4818" s="126"/>
      <c r="AA4818" s="119"/>
    </row>
    <row r="4819" spans="1:27" ht="12.75" x14ac:dyDescent="0.2">
      <c r="A4819" s="113"/>
      <c r="B4819" s="114"/>
      <c r="C4819" s="114"/>
      <c r="D4819" s="115"/>
      <c r="E4819" s="116"/>
      <c r="F4819" s="117"/>
      <c r="G4819" s="118"/>
      <c r="H4819" s="119"/>
      <c r="I4819" s="119"/>
      <c r="J4819" s="120"/>
      <c r="K4819" s="120"/>
      <c r="L4819" s="8"/>
      <c r="M4819" s="121"/>
      <c r="N4819" s="121"/>
      <c r="O4819" s="114"/>
      <c r="P4819" s="114"/>
      <c r="Q4819" s="153"/>
      <c r="R4819" s="30"/>
      <c r="S4819" s="114"/>
      <c r="T4819" s="123"/>
      <c r="U4819" s="122"/>
      <c r="V4819" s="122"/>
      <c r="W4819" s="121"/>
      <c r="X4819" s="114"/>
      <c r="Y4819" s="114"/>
      <c r="Z4819" s="126"/>
      <c r="AA4819" s="119"/>
    </row>
    <row r="4820" spans="1:27" ht="12.75" x14ac:dyDescent="0.2">
      <c r="A4820" s="113"/>
      <c r="B4820" s="114"/>
      <c r="C4820" s="114"/>
      <c r="D4820" s="115"/>
      <c r="E4820" s="116"/>
      <c r="F4820" s="117"/>
      <c r="G4820" s="118"/>
      <c r="H4820" s="119"/>
      <c r="I4820" s="119"/>
      <c r="J4820" s="120"/>
      <c r="K4820" s="120"/>
      <c r="L4820" s="8"/>
      <c r="M4820" s="121"/>
      <c r="N4820" s="121"/>
      <c r="O4820" s="114"/>
      <c r="P4820" s="114"/>
      <c r="Q4820" s="153"/>
      <c r="R4820" s="30"/>
      <c r="S4820" s="114"/>
      <c r="T4820" s="123"/>
      <c r="U4820" s="122"/>
      <c r="V4820" s="122"/>
      <c r="W4820" s="121"/>
      <c r="X4820" s="114"/>
      <c r="Y4820" s="114"/>
      <c r="Z4820" s="126"/>
      <c r="AA4820" s="119"/>
    </row>
    <row r="4821" spans="1:27" ht="12.75" x14ac:dyDescent="0.2">
      <c r="A4821" s="113"/>
      <c r="B4821" s="114"/>
      <c r="C4821" s="114"/>
      <c r="D4821" s="115"/>
      <c r="E4821" s="116"/>
      <c r="F4821" s="117"/>
      <c r="G4821" s="118"/>
      <c r="H4821" s="119"/>
      <c r="I4821" s="119"/>
      <c r="J4821" s="120"/>
      <c r="K4821" s="120"/>
      <c r="L4821" s="8"/>
      <c r="M4821" s="121"/>
      <c r="N4821" s="121"/>
      <c r="O4821" s="114"/>
      <c r="P4821" s="114"/>
      <c r="Q4821" s="153"/>
      <c r="R4821" s="30"/>
      <c r="S4821" s="114"/>
      <c r="T4821" s="123"/>
      <c r="U4821" s="122"/>
      <c r="V4821" s="122"/>
      <c r="W4821" s="121"/>
      <c r="X4821" s="114"/>
      <c r="Y4821" s="114"/>
      <c r="Z4821" s="126"/>
      <c r="AA4821" s="119"/>
    </row>
    <row r="4822" spans="1:27" ht="12.75" x14ac:dyDescent="0.2">
      <c r="A4822" s="113"/>
      <c r="B4822" s="114"/>
      <c r="C4822" s="114"/>
      <c r="D4822" s="115"/>
      <c r="E4822" s="116"/>
      <c r="F4822" s="117"/>
      <c r="G4822" s="118"/>
      <c r="H4822" s="119"/>
      <c r="I4822" s="119"/>
      <c r="J4822" s="120"/>
      <c r="K4822" s="120"/>
      <c r="L4822" s="8"/>
      <c r="M4822" s="121"/>
      <c r="N4822" s="121"/>
      <c r="O4822" s="114"/>
      <c r="P4822" s="114"/>
      <c r="Q4822" s="153"/>
      <c r="R4822" s="30"/>
      <c r="S4822" s="114"/>
      <c r="T4822" s="123"/>
      <c r="U4822" s="122"/>
      <c r="V4822" s="122"/>
      <c r="W4822" s="121"/>
      <c r="X4822" s="114"/>
      <c r="Y4822" s="114"/>
      <c r="Z4822" s="126"/>
      <c r="AA4822" s="119"/>
    </row>
    <row r="4823" spans="1:27" ht="12.75" x14ac:dyDescent="0.2">
      <c r="A4823" s="113"/>
      <c r="B4823" s="114"/>
      <c r="C4823" s="114"/>
      <c r="D4823" s="115"/>
      <c r="E4823" s="116"/>
      <c r="F4823" s="117"/>
      <c r="G4823" s="118"/>
      <c r="H4823" s="119"/>
      <c r="I4823" s="119"/>
      <c r="J4823" s="120"/>
      <c r="K4823" s="120"/>
      <c r="L4823" s="8"/>
      <c r="M4823" s="121"/>
      <c r="N4823" s="121"/>
      <c r="O4823" s="114"/>
      <c r="P4823" s="114"/>
      <c r="Q4823" s="153"/>
      <c r="R4823" s="30"/>
      <c r="S4823" s="114"/>
      <c r="T4823" s="123"/>
      <c r="U4823" s="122"/>
      <c r="V4823" s="122"/>
      <c r="W4823" s="121"/>
      <c r="X4823" s="114"/>
      <c r="Y4823" s="114"/>
      <c r="Z4823" s="126"/>
      <c r="AA4823" s="119"/>
    </row>
    <row r="4824" spans="1:27" ht="12.75" x14ac:dyDescent="0.2">
      <c r="A4824" s="113"/>
      <c r="B4824" s="114"/>
      <c r="C4824" s="114"/>
      <c r="D4824" s="115"/>
      <c r="E4824" s="116"/>
      <c r="F4824" s="117"/>
      <c r="G4824" s="118"/>
      <c r="H4824" s="119"/>
      <c r="I4824" s="119"/>
      <c r="J4824" s="120"/>
      <c r="K4824" s="120"/>
      <c r="L4824" s="8"/>
      <c r="M4824" s="121"/>
      <c r="N4824" s="121"/>
      <c r="O4824" s="114"/>
      <c r="P4824" s="114"/>
      <c r="Q4824" s="153"/>
      <c r="R4824" s="30"/>
      <c r="S4824" s="114"/>
      <c r="T4824" s="123"/>
      <c r="U4824" s="122"/>
      <c r="V4824" s="122"/>
      <c r="W4824" s="121"/>
      <c r="X4824" s="114"/>
      <c r="Y4824" s="114"/>
      <c r="Z4824" s="126"/>
      <c r="AA4824" s="119"/>
    </row>
    <row r="4825" spans="1:27" ht="12.75" x14ac:dyDescent="0.2">
      <c r="A4825" s="113"/>
      <c r="B4825" s="114"/>
      <c r="C4825" s="114"/>
      <c r="D4825" s="115"/>
      <c r="E4825" s="116"/>
      <c r="F4825" s="117"/>
      <c r="G4825" s="118"/>
      <c r="H4825" s="119"/>
      <c r="I4825" s="119"/>
      <c r="J4825" s="120"/>
      <c r="K4825" s="120"/>
      <c r="L4825" s="8"/>
      <c r="M4825" s="121"/>
      <c r="N4825" s="121"/>
      <c r="O4825" s="114"/>
      <c r="P4825" s="114"/>
      <c r="Q4825" s="153"/>
      <c r="R4825" s="30"/>
      <c r="S4825" s="114"/>
      <c r="T4825" s="123"/>
      <c r="U4825" s="122"/>
      <c r="V4825" s="122"/>
      <c r="W4825" s="121"/>
      <c r="X4825" s="114"/>
      <c r="Y4825" s="114"/>
      <c r="Z4825" s="126"/>
      <c r="AA4825" s="119"/>
    </row>
    <row r="4826" spans="1:27" ht="12.75" x14ac:dyDescent="0.2">
      <c r="A4826" s="113"/>
      <c r="B4826" s="114"/>
      <c r="C4826" s="114"/>
      <c r="D4826" s="115"/>
      <c r="E4826" s="116"/>
      <c r="F4826" s="117"/>
      <c r="G4826" s="118"/>
      <c r="H4826" s="119"/>
      <c r="I4826" s="119"/>
      <c r="J4826" s="120"/>
      <c r="K4826" s="120"/>
      <c r="L4826" s="8"/>
      <c r="M4826" s="121"/>
      <c r="N4826" s="121"/>
      <c r="O4826" s="114"/>
      <c r="P4826" s="114"/>
      <c r="Q4826" s="153"/>
      <c r="R4826" s="30"/>
      <c r="S4826" s="114"/>
      <c r="T4826" s="123"/>
      <c r="U4826" s="122"/>
      <c r="V4826" s="122"/>
      <c r="W4826" s="121"/>
      <c r="X4826" s="114"/>
      <c r="Y4826" s="114"/>
      <c r="Z4826" s="126"/>
      <c r="AA4826" s="119"/>
    </row>
    <row r="4827" spans="1:27" ht="12.75" x14ac:dyDescent="0.2">
      <c r="A4827" s="113"/>
      <c r="B4827" s="114"/>
      <c r="C4827" s="114"/>
      <c r="D4827" s="115"/>
      <c r="E4827" s="116"/>
      <c r="F4827" s="117"/>
      <c r="G4827" s="118"/>
      <c r="H4827" s="119"/>
      <c r="I4827" s="119"/>
      <c r="J4827" s="120"/>
      <c r="K4827" s="120"/>
      <c r="L4827" s="8"/>
      <c r="M4827" s="121"/>
      <c r="N4827" s="121"/>
      <c r="O4827" s="114"/>
      <c r="P4827" s="114"/>
      <c r="Q4827" s="153"/>
      <c r="R4827" s="30"/>
      <c r="S4827" s="114"/>
      <c r="T4827" s="123"/>
      <c r="U4827" s="122"/>
      <c r="V4827" s="122"/>
      <c r="W4827" s="121"/>
      <c r="X4827" s="114"/>
      <c r="Y4827" s="114"/>
      <c r="Z4827" s="126"/>
      <c r="AA4827" s="119"/>
    </row>
    <row r="4828" spans="1:27" ht="12.75" x14ac:dyDescent="0.2">
      <c r="A4828" s="113"/>
      <c r="B4828" s="114"/>
      <c r="C4828" s="114"/>
      <c r="D4828" s="115"/>
      <c r="E4828" s="116"/>
      <c r="F4828" s="117"/>
      <c r="G4828" s="118"/>
      <c r="H4828" s="119"/>
      <c r="I4828" s="119"/>
      <c r="J4828" s="120"/>
      <c r="K4828" s="120"/>
      <c r="L4828" s="8"/>
      <c r="M4828" s="121"/>
      <c r="N4828" s="121"/>
      <c r="O4828" s="114"/>
      <c r="P4828" s="114"/>
      <c r="Q4828" s="153"/>
      <c r="R4828" s="30"/>
      <c r="S4828" s="114"/>
      <c r="T4828" s="123"/>
      <c r="U4828" s="122"/>
      <c r="V4828" s="122"/>
      <c r="W4828" s="121"/>
      <c r="X4828" s="114"/>
      <c r="Y4828" s="114"/>
      <c r="Z4828" s="126"/>
      <c r="AA4828" s="119"/>
    </row>
    <row r="4829" spans="1:27" ht="12.75" x14ac:dyDescent="0.2">
      <c r="A4829" s="113"/>
      <c r="B4829" s="114"/>
      <c r="C4829" s="114"/>
      <c r="D4829" s="115"/>
      <c r="E4829" s="116"/>
      <c r="F4829" s="117"/>
      <c r="G4829" s="118"/>
      <c r="H4829" s="119"/>
      <c r="I4829" s="119"/>
      <c r="J4829" s="120"/>
      <c r="K4829" s="120"/>
      <c r="L4829" s="8"/>
      <c r="M4829" s="121"/>
      <c r="N4829" s="121"/>
      <c r="O4829" s="114"/>
      <c r="P4829" s="114"/>
      <c r="Q4829" s="153"/>
      <c r="R4829" s="30"/>
      <c r="S4829" s="114"/>
      <c r="T4829" s="123"/>
      <c r="U4829" s="122"/>
      <c r="V4829" s="122"/>
      <c r="W4829" s="121"/>
      <c r="X4829" s="114"/>
      <c r="Y4829" s="114"/>
      <c r="Z4829" s="126"/>
      <c r="AA4829" s="119"/>
    </row>
    <row r="4830" spans="1:27" ht="12.75" x14ac:dyDescent="0.2">
      <c r="A4830" s="113"/>
      <c r="B4830" s="114"/>
      <c r="C4830" s="114"/>
      <c r="D4830" s="115"/>
      <c r="E4830" s="116"/>
      <c r="F4830" s="117"/>
      <c r="G4830" s="118"/>
      <c r="H4830" s="119"/>
      <c r="I4830" s="119"/>
      <c r="J4830" s="120"/>
      <c r="K4830" s="120"/>
      <c r="L4830" s="8"/>
      <c r="M4830" s="121"/>
      <c r="N4830" s="121"/>
      <c r="O4830" s="114"/>
      <c r="P4830" s="114"/>
      <c r="Q4830" s="153"/>
      <c r="R4830" s="30"/>
      <c r="S4830" s="114"/>
      <c r="T4830" s="123"/>
      <c r="U4830" s="122"/>
      <c r="V4830" s="122"/>
      <c r="W4830" s="121"/>
      <c r="X4830" s="114"/>
      <c r="Y4830" s="114"/>
      <c r="Z4830" s="126"/>
      <c r="AA4830" s="119"/>
    </row>
    <row r="4831" spans="1:27" ht="12.75" x14ac:dyDescent="0.2">
      <c r="A4831" s="113"/>
      <c r="B4831" s="114"/>
      <c r="C4831" s="114"/>
      <c r="D4831" s="115"/>
      <c r="E4831" s="116"/>
      <c r="F4831" s="117"/>
      <c r="G4831" s="118"/>
      <c r="H4831" s="119"/>
      <c r="I4831" s="119"/>
      <c r="J4831" s="120"/>
      <c r="K4831" s="120"/>
      <c r="L4831" s="8"/>
      <c r="M4831" s="121"/>
      <c r="N4831" s="121"/>
      <c r="O4831" s="114"/>
      <c r="P4831" s="114"/>
      <c r="Q4831" s="153"/>
      <c r="R4831" s="30"/>
      <c r="S4831" s="114"/>
      <c r="T4831" s="123"/>
      <c r="U4831" s="122"/>
      <c r="V4831" s="122"/>
      <c r="W4831" s="121"/>
      <c r="X4831" s="114"/>
      <c r="Y4831" s="114"/>
      <c r="Z4831" s="126"/>
      <c r="AA4831" s="119"/>
    </row>
    <row r="4832" spans="1:27" ht="12.75" x14ac:dyDescent="0.2">
      <c r="A4832" s="113"/>
      <c r="B4832" s="114"/>
      <c r="C4832" s="114"/>
      <c r="D4832" s="115"/>
      <c r="E4832" s="116"/>
      <c r="F4832" s="117"/>
      <c r="G4832" s="118"/>
      <c r="H4832" s="119"/>
      <c r="I4832" s="119"/>
      <c r="J4832" s="120"/>
      <c r="K4832" s="120"/>
      <c r="L4832" s="8"/>
      <c r="M4832" s="121"/>
      <c r="N4832" s="121"/>
      <c r="O4832" s="114"/>
      <c r="P4832" s="114"/>
      <c r="Q4832" s="153"/>
      <c r="R4832" s="30"/>
      <c r="S4832" s="114"/>
      <c r="T4832" s="123"/>
      <c r="U4832" s="122"/>
      <c r="V4832" s="122"/>
      <c r="W4832" s="121"/>
      <c r="X4832" s="114"/>
      <c r="Y4832" s="114"/>
      <c r="Z4832" s="126"/>
      <c r="AA4832" s="119"/>
    </row>
    <row r="4833" spans="1:27" ht="12.75" x14ac:dyDescent="0.2">
      <c r="A4833" s="113"/>
      <c r="B4833" s="114"/>
      <c r="C4833" s="114"/>
      <c r="D4833" s="115"/>
      <c r="E4833" s="116"/>
      <c r="F4833" s="117"/>
      <c r="G4833" s="118"/>
      <c r="H4833" s="119"/>
      <c r="I4833" s="119"/>
      <c r="J4833" s="120"/>
      <c r="K4833" s="120"/>
      <c r="L4833" s="8"/>
      <c r="M4833" s="121"/>
      <c r="N4833" s="121"/>
      <c r="O4833" s="114"/>
      <c r="P4833" s="114"/>
      <c r="Q4833" s="153"/>
      <c r="R4833" s="30"/>
      <c r="S4833" s="114"/>
      <c r="T4833" s="123"/>
      <c r="U4833" s="122"/>
      <c r="V4833" s="122"/>
      <c r="W4833" s="121"/>
      <c r="X4833" s="114"/>
      <c r="Y4833" s="114"/>
      <c r="Z4833" s="126"/>
      <c r="AA4833" s="119"/>
    </row>
    <row r="4834" spans="1:27" ht="12.75" x14ac:dyDescent="0.2">
      <c r="A4834" s="113"/>
      <c r="B4834" s="114"/>
      <c r="C4834" s="114"/>
      <c r="D4834" s="115"/>
      <c r="E4834" s="116"/>
      <c r="F4834" s="117"/>
      <c r="G4834" s="118"/>
      <c r="H4834" s="119"/>
      <c r="I4834" s="119"/>
      <c r="J4834" s="120"/>
      <c r="K4834" s="120"/>
      <c r="L4834" s="8"/>
      <c r="M4834" s="121"/>
      <c r="N4834" s="121"/>
      <c r="O4834" s="114"/>
      <c r="P4834" s="114"/>
      <c r="Q4834" s="153"/>
      <c r="R4834" s="30"/>
      <c r="S4834" s="114"/>
      <c r="T4834" s="123"/>
      <c r="U4834" s="122"/>
      <c r="V4834" s="122"/>
      <c r="W4834" s="121"/>
      <c r="X4834" s="114"/>
      <c r="Y4834" s="114"/>
      <c r="Z4834" s="126"/>
      <c r="AA4834" s="119"/>
    </row>
    <row r="4835" spans="1:27" ht="12.75" x14ac:dyDescent="0.2">
      <c r="A4835" s="113"/>
      <c r="B4835" s="114"/>
      <c r="C4835" s="114"/>
      <c r="D4835" s="115"/>
      <c r="E4835" s="116"/>
      <c r="F4835" s="117"/>
      <c r="G4835" s="118"/>
      <c r="H4835" s="119"/>
      <c r="I4835" s="119"/>
      <c r="J4835" s="120"/>
      <c r="K4835" s="120"/>
      <c r="L4835" s="8"/>
      <c r="M4835" s="121"/>
      <c r="N4835" s="121"/>
      <c r="O4835" s="114"/>
      <c r="P4835" s="114"/>
      <c r="Q4835" s="153"/>
      <c r="R4835" s="30"/>
      <c r="S4835" s="114"/>
      <c r="T4835" s="123"/>
      <c r="U4835" s="122"/>
      <c r="V4835" s="122"/>
      <c r="W4835" s="121"/>
      <c r="X4835" s="114"/>
      <c r="Y4835" s="114"/>
      <c r="Z4835" s="126"/>
      <c r="AA4835" s="119"/>
    </row>
    <row r="4836" spans="1:27" ht="12.75" x14ac:dyDescent="0.2">
      <c r="A4836" s="113"/>
      <c r="B4836" s="114"/>
      <c r="C4836" s="114"/>
      <c r="D4836" s="115"/>
      <c r="E4836" s="116"/>
      <c r="F4836" s="117"/>
      <c r="G4836" s="118"/>
      <c r="H4836" s="119"/>
      <c r="I4836" s="119"/>
      <c r="J4836" s="120"/>
      <c r="K4836" s="120"/>
      <c r="L4836" s="8"/>
      <c r="M4836" s="121"/>
      <c r="N4836" s="121"/>
      <c r="O4836" s="114"/>
      <c r="P4836" s="114"/>
      <c r="Q4836" s="153"/>
      <c r="R4836" s="30"/>
      <c r="S4836" s="114"/>
      <c r="T4836" s="123"/>
      <c r="U4836" s="122"/>
      <c r="V4836" s="122"/>
      <c r="W4836" s="121"/>
      <c r="X4836" s="114"/>
      <c r="Y4836" s="114"/>
      <c r="Z4836" s="126"/>
      <c r="AA4836" s="119"/>
    </row>
    <row r="4837" spans="1:27" ht="12.75" x14ac:dyDescent="0.2">
      <c r="A4837" s="113"/>
      <c r="B4837" s="114"/>
      <c r="C4837" s="114"/>
      <c r="D4837" s="115"/>
      <c r="E4837" s="116"/>
      <c r="F4837" s="117"/>
      <c r="G4837" s="118"/>
      <c r="H4837" s="119"/>
      <c r="I4837" s="119"/>
      <c r="J4837" s="120"/>
      <c r="K4837" s="120"/>
      <c r="L4837" s="8"/>
      <c r="M4837" s="121"/>
      <c r="N4837" s="121"/>
      <c r="O4837" s="114"/>
      <c r="P4837" s="114"/>
      <c r="Q4837" s="153"/>
      <c r="R4837" s="30"/>
      <c r="S4837" s="114"/>
      <c r="T4837" s="123"/>
      <c r="U4837" s="122"/>
      <c r="V4837" s="122"/>
      <c r="W4837" s="121"/>
      <c r="X4837" s="114"/>
      <c r="Y4837" s="114"/>
      <c r="Z4837" s="126"/>
      <c r="AA4837" s="119"/>
    </row>
    <row r="4838" spans="1:27" ht="12.75" x14ac:dyDescent="0.2">
      <c r="A4838" s="113"/>
      <c r="B4838" s="114"/>
      <c r="C4838" s="114"/>
      <c r="D4838" s="115"/>
      <c r="E4838" s="116"/>
      <c r="F4838" s="117"/>
      <c r="G4838" s="118"/>
      <c r="H4838" s="119"/>
      <c r="I4838" s="119"/>
      <c r="J4838" s="120"/>
      <c r="K4838" s="120"/>
      <c r="L4838" s="8"/>
      <c r="M4838" s="121"/>
      <c r="N4838" s="121"/>
      <c r="O4838" s="114"/>
      <c r="P4838" s="114"/>
      <c r="Q4838" s="153"/>
      <c r="R4838" s="30"/>
      <c r="S4838" s="114"/>
      <c r="T4838" s="123"/>
      <c r="U4838" s="122"/>
      <c r="V4838" s="122"/>
      <c r="W4838" s="121"/>
      <c r="X4838" s="114"/>
      <c r="Y4838" s="114"/>
      <c r="Z4838" s="126"/>
      <c r="AA4838" s="119"/>
    </row>
    <row r="4839" spans="1:27" ht="12.75" x14ac:dyDescent="0.2">
      <c r="A4839" s="113"/>
      <c r="B4839" s="114"/>
      <c r="C4839" s="114"/>
      <c r="D4839" s="115"/>
      <c r="E4839" s="116"/>
      <c r="F4839" s="117"/>
      <c r="G4839" s="118"/>
      <c r="H4839" s="119"/>
      <c r="I4839" s="119"/>
      <c r="J4839" s="120"/>
      <c r="K4839" s="120"/>
      <c r="L4839" s="8"/>
      <c r="M4839" s="121"/>
      <c r="N4839" s="121"/>
      <c r="O4839" s="114"/>
      <c r="P4839" s="114"/>
      <c r="Q4839" s="153"/>
      <c r="R4839" s="30"/>
      <c r="S4839" s="114"/>
      <c r="T4839" s="123"/>
      <c r="U4839" s="122"/>
      <c r="V4839" s="122"/>
      <c r="W4839" s="121"/>
      <c r="X4839" s="114"/>
      <c r="Y4839" s="114"/>
      <c r="Z4839" s="126"/>
      <c r="AA4839" s="119"/>
    </row>
    <row r="4840" spans="1:27" ht="12.75" x14ac:dyDescent="0.2">
      <c r="A4840" s="113"/>
      <c r="B4840" s="114"/>
      <c r="C4840" s="114"/>
      <c r="D4840" s="115"/>
      <c r="E4840" s="116"/>
      <c r="F4840" s="117"/>
      <c r="G4840" s="118"/>
      <c r="H4840" s="119"/>
      <c r="I4840" s="119"/>
      <c r="J4840" s="120"/>
      <c r="K4840" s="120"/>
      <c r="L4840" s="8"/>
      <c r="M4840" s="121"/>
      <c r="N4840" s="121"/>
      <c r="O4840" s="114"/>
      <c r="P4840" s="114"/>
      <c r="Q4840" s="153"/>
      <c r="R4840" s="30"/>
      <c r="S4840" s="114"/>
      <c r="T4840" s="123"/>
      <c r="U4840" s="122"/>
      <c r="V4840" s="122"/>
      <c r="W4840" s="121"/>
      <c r="X4840" s="114"/>
      <c r="Y4840" s="114"/>
      <c r="Z4840" s="126"/>
      <c r="AA4840" s="119"/>
    </row>
    <row r="4841" spans="1:27" ht="12.75" x14ac:dyDescent="0.2">
      <c r="A4841" s="113"/>
      <c r="B4841" s="114"/>
      <c r="C4841" s="114"/>
      <c r="D4841" s="115"/>
      <c r="E4841" s="116"/>
      <c r="F4841" s="117"/>
      <c r="G4841" s="118"/>
      <c r="H4841" s="119"/>
      <c r="I4841" s="119"/>
      <c r="J4841" s="120"/>
      <c r="K4841" s="120"/>
      <c r="L4841" s="8"/>
      <c r="M4841" s="121"/>
      <c r="N4841" s="121"/>
      <c r="O4841" s="114"/>
      <c r="P4841" s="114"/>
      <c r="Q4841" s="153"/>
      <c r="R4841" s="30"/>
      <c r="S4841" s="114"/>
      <c r="T4841" s="123"/>
      <c r="U4841" s="122"/>
      <c r="V4841" s="122"/>
      <c r="W4841" s="121"/>
      <c r="X4841" s="114"/>
      <c r="Y4841" s="114"/>
      <c r="Z4841" s="126"/>
      <c r="AA4841" s="119"/>
    </row>
    <row r="4842" spans="1:27" ht="12.75" x14ac:dyDescent="0.2">
      <c r="A4842" s="113"/>
      <c r="B4842" s="114"/>
      <c r="C4842" s="114"/>
      <c r="D4842" s="115"/>
      <c r="E4842" s="116"/>
      <c r="F4842" s="117"/>
      <c r="G4842" s="118"/>
      <c r="H4842" s="119"/>
      <c r="I4842" s="119"/>
      <c r="J4842" s="120"/>
      <c r="K4842" s="120"/>
      <c r="L4842" s="8"/>
      <c r="M4842" s="121"/>
      <c r="N4842" s="121"/>
      <c r="O4842" s="114"/>
      <c r="P4842" s="114"/>
      <c r="Q4842" s="153"/>
      <c r="R4842" s="30"/>
      <c r="S4842" s="114"/>
      <c r="T4842" s="123"/>
      <c r="U4842" s="122"/>
      <c r="V4842" s="122"/>
      <c r="W4842" s="121"/>
      <c r="X4842" s="114"/>
      <c r="Y4842" s="114"/>
      <c r="Z4842" s="126"/>
      <c r="AA4842" s="119"/>
    </row>
    <row r="4843" spans="1:27" ht="12.75" x14ac:dyDescent="0.2">
      <c r="A4843" s="113"/>
      <c r="B4843" s="114"/>
      <c r="C4843" s="114"/>
      <c r="D4843" s="115"/>
      <c r="E4843" s="116"/>
      <c r="F4843" s="117"/>
      <c r="G4843" s="118"/>
      <c r="H4843" s="119"/>
      <c r="I4843" s="119"/>
      <c r="J4843" s="120"/>
      <c r="K4843" s="120"/>
      <c r="L4843" s="8"/>
      <c r="M4843" s="121"/>
      <c r="N4843" s="121"/>
      <c r="O4843" s="114"/>
      <c r="P4843" s="114"/>
      <c r="Q4843" s="153"/>
      <c r="R4843" s="30"/>
      <c r="S4843" s="114"/>
      <c r="T4843" s="123"/>
      <c r="U4843" s="122"/>
      <c r="V4843" s="122"/>
      <c r="W4843" s="121"/>
      <c r="X4843" s="114"/>
      <c r="Y4843" s="114"/>
      <c r="Z4843" s="126"/>
      <c r="AA4843" s="119"/>
    </row>
    <row r="4844" spans="1:27" ht="12.75" x14ac:dyDescent="0.2">
      <c r="A4844" s="113"/>
      <c r="B4844" s="114"/>
      <c r="C4844" s="114"/>
      <c r="D4844" s="115"/>
      <c r="E4844" s="116"/>
      <c r="F4844" s="117"/>
      <c r="G4844" s="118"/>
      <c r="H4844" s="119"/>
      <c r="I4844" s="119"/>
      <c r="J4844" s="120"/>
      <c r="K4844" s="120"/>
      <c r="L4844" s="8"/>
      <c r="M4844" s="121"/>
      <c r="N4844" s="121"/>
      <c r="O4844" s="114"/>
      <c r="P4844" s="114"/>
      <c r="Q4844" s="153"/>
      <c r="R4844" s="30"/>
      <c r="S4844" s="114"/>
      <c r="T4844" s="123"/>
      <c r="U4844" s="122"/>
      <c r="V4844" s="122"/>
      <c r="W4844" s="121"/>
      <c r="X4844" s="114"/>
      <c r="Y4844" s="114"/>
      <c r="Z4844" s="126"/>
      <c r="AA4844" s="119"/>
    </row>
    <row r="4845" spans="1:27" ht="12.75" x14ac:dyDescent="0.2">
      <c r="A4845" s="113"/>
      <c r="B4845" s="114"/>
      <c r="C4845" s="114"/>
      <c r="D4845" s="115"/>
      <c r="E4845" s="116"/>
      <c r="F4845" s="117"/>
      <c r="G4845" s="118"/>
      <c r="H4845" s="119"/>
      <c r="I4845" s="119"/>
      <c r="J4845" s="120"/>
      <c r="K4845" s="120"/>
      <c r="L4845" s="8"/>
      <c r="M4845" s="121"/>
      <c r="N4845" s="121"/>
      <c r="O4845" s="114"/>
      <c r="P4845" s="114"/>
      <c r="Q4845" s="153"/>
      <c r="R4845" s="30"/>
      <c r="S4845" s="114"/>
      <c r="T4845" s="123"/>
      <c r="U4845" s="122"/>
      <c r="V4845" s="122"/>
      <c r="W4845" s="121"/>
      <c r="X4845" s="114"/>
      <c r="Y4845" s="114"/>
      <c r="Z4845" s="126"/>
      <c r="AA4845" s="119"/>
    </row>
    <row r="4846" spans="1:27" ht="12.75" x14ac:dyDescent="0.2">
      <c r="A4846" s="113"/>
      <c r="B4846" s="114"/>
      <c r="C4846" s="114"/>
      <c r="D4846" s="115"/>
      <c r="E4846" s="116"/>
      <c r="F4846" s="117"/>
      <c r="G4846" s="118"/>
      <c r="H4846" s="119"/>
      <c r="I4846" s="119"/>
      <c r="J4846" s="120"/>
      <c r="K4846" s="120"/>
      <c r="L4846" s="8"/>
      <c r="M4846" s="121"/>
      <c r="N4846" s="121"/>
      <c r="O4846" s="114"/>
      <c r="P4846" s="114"/>
      <c r="Q4846" s="153"/>
      <c r="R4846" s="30"/>
      <c r="S4846" s="114"/>
      <c r="T4846" s="123"/>
      <c r="U4846" s="122"/>
      <c r="V4846" s="122"/>
      <c r="W4846" s="121"/>
      <c r="X4846" s="114"/>
      <c r="Y4846" s="114"/>
      <c r="Z4846" s="126"/>
      <c r="AA4846" s="119"/>
    </row>
    <row r="4847" spans="1:27" ht="12.75" x14ac:dyDescent="0.2">
      <c r="A4847" s="113"/>
      <c r="B4847" s="114"/>
      <c r="C4847" s="114"/>
      <c r="D4847" s="115"/>
      <c r="E4847" s="116"/>
      <c r="F4847" s="117"/>
      <c r="G4847" s="118"/>
      <c r="H4847" s="119"/>
      <c r="I4847" s="119"/>
      <c r="J4847" s="120"/>
      <c r="K4847" s="120"/>
      <c r="L4847" s="8"/>
      <c r="M4847" s="121"/>
      <c r="N4847" s="121"/>
      <c r="O4847" s="114"/>
      <c r="P4847" s="114"/>
      <c r="Q4847" s="153"/>
      <c r="R4847" s="30"/>
      <c r="S4847" s="114"/>
      <c r="T4847" s="123"/>
      <c r="U4847" s="122"/>
      <c r="V4847" s="122"/>
      <c r="W4847" s="121"/>
      <c r="X4847" s="114"/>
      <c r="Y4847" s="114"/>
      <c r="Z4847" s="126"/>
      <c r="AA4847" s="119"/>
    </row>
    <row r="4848" spans="1:27" ht="12.75" x14ac:dyDescent="0.2">
      <c r="A4848" s="113"/>
      <c r="B4848" s="114"/>
      <c r="C4848" s="114"/>
      <c r="D4848" s="115"/>
      <c r="E4848" s="116"/>
      <c r="F4848" s="117"/>
      <c r="G4848" s="118"/>
      <c r="H4848" s="119"/>
      <c r="I4848" s="119"/>
      <c r="J4848" s="120"/>
      <c r="K4848" s="120"/>
      <c r="L4848" s="8"/>
      <c r="M4848" s="121"/>
      <c r="N4848" s="121"/>
      <c r="O4848" s="114"/>
      <c r="P4848" s="114"/>
      <c r="Q4848" s="153"/>
      <c r="R4848" s="30"/>
      <c r="S4848" s="114"/>
      <c r="T4848" s="123"/>
      <c r="U4848" s="122"/>
      <c r="V4848" s="122"/>
      <c r="W4848" s="121"/>
      <c r="X4848" s="114"/>
      <c r="Y4848" s="114"/>
      <c r="Z4848" s="126"/>
      <c r="AA4848" s="119"/>
    </row>
    <row r="4849" spans="1:27" ht="12.75" x14ac:dyDescent="0.2">
      <c r="A4849" s="113"/>
      <c r="B4849" s="114"/>
      <c r="C4849" s="114"/>
      <c r="D4849" s="115"/>
      <c r="E4849" s="116"/>
      <c r="F4849" s="117"/>
      <c r="G4849" s="118"/>
      <c r="H4849" s="119"/>
      <c r="I4849" s="119"/>
      <c r="J4849" s="120"/>
      <c r="K4849" s="120"/>
      <c r="L4849" s="8"/>
      <c r="M4849" s="121"/>
      <c r="N4849" s="121"/>
      <c r="O4849" s="114"/>
      <c r="P4849" s="114"/>
      <c r="Q4849" s="153"/>
      <c r="R4849" s="30"/>
      <c r="S4849" s="114"/>
      <c r="T4849" s="123"/>
      <c r="U4849" s="122"/>
      <c r="V4849" s="122"/>
      <c r="W4849" s="121"/>
      <c r="X4849" s="114"/>
      <c r="Y4849" s="114"/>
      <c r="Z4849" s="126"/>
      <c r="AA4849" s="119"/>
    </row>
    <row r="4850" spans="1:27" ht="12.75" x14ac:dyDescent="0.2">
      <c r="A4850" s="113"/>
      <c r="B4850" s="114"/>
      <c r="C4850" s="114"/>
      <c r="D4850" s="115"/>
      <c r="E4850" s="116"/>
      <c r="F4850" s="117"/>
      <c r="G4850" s="118"/>
      <c r="H4850" s="119"/>
      <c r="I4850" s="119"/>
      <c r="J4850" s="120"/>
      <c r="K4850" s="120"/>
      <c r="L4850" s="8"/>
      <c r="M4850" s="121"/>
      <c r="N4850" s="121"/>
      <c r="O4850" s="114"/>
      <c r="P4850" s="114"/>
      <c r="Q4850" s="153"/>
      <c r="R4850" s="30"/>
      <c r="S4850" s="114"/>
      <c r="T4850" s="123"/>
      <c r="U4850" s="122"/>
      <c r="V4850" s="122"/>
      <c r="W4850" s="121"/>
      <c r="X4850" s="114"/>
      <c r="Y4850" s="114"/>
      <c r="Z4850" s="126"/>
      <c r="AA4850" s="119"/>
    </row>
    <row r="4851" spans="1:27" ht="12.75" x14ac:dyDescent="0.2">
      <c r="A4851" s="113"/>
      <c r="B4851" s="114"/>
      <c r="C4851" s="114"/>
      <c r="D4851" s="115"/>
      <c r="E4851" s="116"/>
      <c r="F4851" s="117"/>
      <c r="G4851" s="118"/>
      <c r="H4851" s="119"/>
      <c r="I4851" s="119"/>
      <c r="J4851" s="120"/>
      <c r="K4851" s="120"/>
      <c r="L4851" s="8"/>
      <c r="M4851" s="121"/>
      <c r="N4851" s="121"/>
      <c r="O4851" s="114"/>
      <c r="P4851" s="114"/>
      <c r="Q4851" s="153"/>
      <c r="R4851" s="30"/>
      <c r="S4851" s="114"/>
      <c r="T4851" s="123"/>
      <c r="U4851" s="122"/>
      <c r="V4851" s="122"/>
      <c r="W4851" s="121"/>
      <c r="X4851" s="114"/>
      <c r="Y4851" s="114"/>
      <c r="Z4851" s="126"/>
      <c r="AA4851" s="119"/>
    </row>
    <row r="4852" spans="1:27" ht="12.75" x14ac:dyDescent="0.2">
      <c r="A4852" s="113"/>
      <c r="B4852" s="114"/>
      <c r="C4852" s="114"/>
      <c r="D4852" s="115"/>
      <c r="E4852" s="116"/>
      <c r="F4852" s="117"/>
      <c r="G4852" s="118"/>
      <c r="H4852" s="119"/>
      <c r="I4852" s="119"/>
      <c r="J4852" s="120"/>
      <c r="K4852" s="120"/>
      <c r="L4852" s="8"/>
      <c r="M4852" s="121"/>
      <c r="N4852" s="121"/>
      <c r="O4852" s="114"/>
      <c r="P4852" s="114"/>
      <c r="Q4852" s="153"/>
      <c r="R4852" s="30"/>
      <c r="S4852" s="114"/>
      <c r="T4852" s="123"/>
      <c r="U4852" s="122"/>
      <c r="V4852" s="122"/>
      <c r="W4852" s="121"/>
      <c r="X4852" s="114"/>
      <c r="Y4852" s="114"/>
      <c r="Z4852" s="126"/>
      <c r="AA4852" s="119"/>
    </row>
    <row r="4853" spans="1:27" ht="12.75" x14ac:dyDescent="0.2">
      <c r="A4853" s="113"/>
      <c r="B4853" s="114"/>
      <c r="C4853" s="114"/>
      <c r="D4853" s="115"/>
      <c r="E4853" s="116"/>
      <c r="F4853" s="117"/>
      <c r="G4853" s="118"/>
      <c r="H4853" s="119"/>
      <c r="I4853" s="119"/>
      <c r="J4853" s="120"/>
      <c r="K4853" s="120"/>
      <c r="L4853" s="8"/>
      <c r="M4853" s="121"/>
      <c r="N4853" s="121"/>
      <c r="O4853" s="114"/>
      <c r="P4853" s="114"/>
      <c r="Q4853" s="153"/>
      <c r="R4853" s="30"/>
      <c r="S4853" s="114"/>
      <c r="T4853" s="123"/>
      <c r="U4853" s="122"/>
      <c r="V4853" s="122"/>
      <c r="W4853" s="121"/>
      <c r="X4853" s="114"/>
      <c r="Y4853" s="114"/>
      <c r="Z4853" s="126"/>
      <c r="AA4853" s="119"/>
    </row>
    <row r="4854" spans="1:27" ht="12.75" x14ac:dyDescent="0.2">
      <c r="A4854" s="113"/>
      <c r="B4854" s="114"/>
      <c r="C4854" s="114"/>
      <c r="D4854" s="115"/>
      <c r="E4854" s="116"/>
      <c r="F4854" s="117"/>
      <c r="G4854" s="118"/>
      <c r="H4854" s="119"/>
      <c r="I4854" s="119"/>
      <c r="J4854" s="120"/>
      <c r="K4854" s="120"/>
      <c r="L4854" s="8"/>
      <c r="M4854" s="121"/>
      <c r="N4854" s="121"/>
      <c r="O4854" s="114"/>
      <c r="P4854" s="114"/>
      <c r="Q4854" s="153"/>
      <c r="R4854" s="30"/>
      <c r="S4854" s="114"/>
      <c r="T4854" s="123"/>
      <c r="U4854" s="122"/>
      <c r="V4854" s="122"/>
      <c r="W4854" s="121"/>
      <c r="X4854" s="114"/>
      <c r="Y4854" s="114"/>
      <c r="Z4854" s="126"/>
      <c r="AA4854" s="119"/>
    </row>
    <row r="4855" spans="1:27" ht="12.75" x14ac:dyDescent="0.2">
      <c r="A4855" s="113"/>
      <c r="B4855" s="114"/>
      <c r="C4855" s="114"/>
      <c r="D4855" s="115"/>
      <c r="E4855" s="116"/>
      <c r="F4855" s="117"/>
      <c r="G4855" s="118"/>
      <c r="H4855" s="119"/>
      <c r="I4855" s="119"/>
      <c r="J4855" s="120"/>
      <c r="K4855" s="120"/>
      <c r="L4855" s="8"/>
      <c r="M4855" s="121"/>
      <c r="N4855" s="121"/>
      <c r="O4855" s="114"/>
      <c r="P4855" s="114"/>
      <c r="Q4855" s="153"/>
      <c r="R4855" s="30"/>
      <c r="S4855" s="114"/>
      <c r="T4855" s="123"/>
      <c r="U4855" s="122"/>
      <c r="V4855" s="122"/>
      <c r="W4855" s="121"/>
      <c r="X4855" s="114"/>
      <c r="Y4855" s="114"/>
      <c r="Z4855" s="126"/>
      <c r="AA4855" s="119"/>
    </row>
    <row r="4856" spans="1:27" ht="12.75" x14ac:dyDescent="0.2">
      <c r="A4856" s="113"/>
      <c r="B4856" s="114"/>
      <c r="C4856" s="114"/>
      <c r="D4856" s="115"/>
      <c r="E4856" s="116"/>
      <c r="F4856" s="117"/>
      <c r="G4856" s="118"/>
      <c r="H4856" s="119"/>
      <c r="I4856" s="119"/>
      <c r="J4856" s="120"/>
      <c r="K4856" s="120"/>
      <c r="L4856" s="8"/>
      <c r="M4856" s="121"/>
      <c r="N4856" s="121"/>
      <c r="O4856" s="114"/>
      <c r="P4856" s="114"/>
      <c r="Q4856" s="153"/>
      <c r="R4856" s="30"/>
      <c r="S4856" s="114"/>
      <c r="T4856" s="123"/>
      <c r="U4856" s="122"/>
      <c r="V4856" s="122"/>
      <c r="W4856" s="121"/>
      <c r="X4856" s="114"/>
      <c r="Y4856" s="114"/>
      <c r="Z4856" s="126"/>
      <c r="AA4856" s="119"/>
    </row>
    <row r="4857" spans="1:27" ht="12.75" x14ac:dyDescent="0.2">
      <c r="A4857" s="113"/>
      <c r="B4857" s="114"/>
      <c r="C4857" s="114"/>
      <c r="D4857" s="115"/>
      <c r="E4857" s="116"/>
      <c r="F4857" s="117"/>
      <c r="G4857" s="118"/>
      <c r="H4857" s="119"/>
      <c r="I4857" s="119"/>
      <c r="J4857" s="120"/>
      <c r="K4857" s="120"/>
      <c r="L4857" s="8"/>
      <c r="M4857" s="121"/>
      <c r="N4857" s="121"/>
      <c r="O4857" s="114"/>
      <c r="P4857" s="114"/>
      <c r="Q4857" s="153"/>
      <c r="R4857" s="30"/>
      <c r="S4857" s="114"/>
      <c r="T4857" s="123"/>
      <c r="U4857" s="122"/>
      <c r="V4857" s="122"/>
      <c r="W4857" s="121"/>
      <c r="X4857" s="114"/>
      <c r="Y4857" s="114"/>
      <c r="Z4857" s="126"/>
      <c r="AA4857" s="119"/>
    </row>
    <row r="4858" spans="1:27" ht="12.75" x14ac:dyDescent="0.2">
      <c r="A4858" s="113"/>
      <c r="B4858" s="114"/>
      <c r="C4858" s="114"/>
      <c r="D4858" s="115"/>
      <c r="E4858" s="116"/>
      <c r="F4858" s="117"/>
      <c r="G4858" s="118"/>
      <c r="H4858" s="119"/>
      <c r="I4858" s="119"/>
      <c r="J4858" s="120"/>
      <c r="K4858" s="120"/>
      <c r="L4858" s="8"/>
      <c r="M4858" s="121"/>
      <c r="N4858" s="121"/>
      <c r="O4858" s="114"/>
      <c r="P4858" s="114"/>
      <c r="Q4858" s="153"/>
      <c r="R4858" s="30"/>
      <c r="S4858" s="114"/>
      <c r="T4858" s="123"/>
      <c r="U4858" s="122"/>
      <c r="V4858" s="122"/>
      <c r="W4858" s="121"/>
      <c r="X4858" s="114"/>
      <c r="Y4858" s="114"/>
      <c r="Z4858" s="126"/>
      <c r="AA4858" s="119"/>
    </row>
    <row r="4859" spans="1:27" ht="12.75" x14ac:dyDescent="0.2">
      <c r="A4859" s="113"/>
      <c r="B4859" s="114"/>
      <c r="C4859" s="114"/>
      <c r="D4859" s="115"/>
      <c r="E4859" s="116"/>
      <c r="F4859" s="117"/>
      <c r="G4859" s="118"/>
      <c r="H4859" s="119"/>
      <c r="I4859" s="119"/>
      <c r="J4859" s="120"/>
      <c r="K4859" s="120"/>
      <c r="L4859" s="8"/>
      <c r="M4859" s="121"/>
      <c r="N4859" s="121"/>
      <c r="O4859" s="114"/>
      <c r="P4859" s="114"/>
      <c r="Q4859" s="153"/>
      <c r="R4859" s="30"/>
      <c r="S4859" s="114"/>
      <c r="T4859" s="123"/>
      <c r="U4859" s="122"/>
      <c r="V4859" s="122"/>
      <c r="W4859" s="121"/>
      <c r="X4859" s="114"/>
      <c r="Y4859" s="114"/>
      <c r="Z4859" s="126"/>
      <c r="AA4859" s="119"/>
    </row>
    <row r="4860" spans="1:27" ht="12.75" x14ac:dyDescent="0.2">
      <c r="A4860" s="113"/>
      <c r="B4860" s="114"/>
      <c r="C4860" s="114"/>
      <c r="D4860" s="115"/>
      <c r="E4860" s="116"/>
      <c r="F4860" s="117"/>
      <c r="G4860" s="118"/>
      <c r="H4860" s="119"/>
      <c r="I4860" s="119"/>
      <c r="J4860" s="120"/>
      <c r="K4860" s="120"/>
      <c r="L4860" s="8"/>
      <c r="M4860" s="121"/>
      <c r="N4860" s="121"/>
      <c r="O4860" s="114"/>
      <c r="P4860" s="114"/>
      <c r="Q4860" s="153"/>
      <c r="R4860" s="30"/>
      <c r="S4860" s="114"/>
      <c r="T4860" s="123"/>
      <c r="U4860" s="122"/>
      <c r="V4860" s="122"/>
      <c r="W4860" s="121"/>
      <c r="X4860" s="114"/>
      <c r="Y4860" s="114"/>
      <c r="Z4860" s="126"/>
      <c r="AA4860" s="119"/>
    </row>
    <row r="4861" spans="1:27" ht="12.75" x14ac:dyDescent="0.2">
      <c r="A4861" s="113"/>
      <c r="B4861" s="114"/>
      <c r="C4861" s="114"/>
      <c r="D4861" s="115"/>
      <c r="E4861" s="116"/>
      <c r="F4861" s="117"/>
      <c r="G4861" s="118"/>
      <c r="H4861" s="119"/>
      <c r="I4861" s="119"/>
      <c r="J4861" s="120"/>
      <c r="K4861" s="120"/>
      <c r="L4861" s="8"/>
      <c r="M4861" s="121"/>
      <c r="N4861" s="121"/>
      <c r="O4861" s="114"/>
      <c r="P4861" s="114"/>
      <c r="Q4861" s="153"/>
      <c r="R4861" s="30"/>
      <c r="S4861" s="114"/>
      <c r="T4861" s="123"/>
      <c r="U4861" s="122"/>
      <c r="V4861" s="122"/>
      <c r="W4861" s="121"/>
      <c r="X4861" s="114"/>
      <c r="Y4861" s="114"/>
      <c r="Z4861" s="126"/>
      <c r="AA4861" s="119"/>
    </row>
    <row r="4862" spans="1:27" ht="12.75" x14ac:dyDescent="0.2">
      <c r="A4862" s="113"/>
      <c r="B4862" s="114"/>
      <c r="C4862" s="114"/>
      <c r="D4862" s="115"/>
      <c r="E4862" s="116"/>
      <c r="F4862" s="117"/>
      <c r="G4862" s="118"/>
      <c r="H4862" s="119"/>
      <c r="I4862" s="119"/>
      <c r="J4862" s="120"/>
      <c r="K4862" s="120"/>
      <c r="L4862" s="8"/>
      <c r="M4862" s="121"/>
      <c r="N4862" s="121"/>
      <c r="O4862" s="114"/>
      <c r="P4862" s="114"/>
      <c r="Q4862" s="153"/>
      <c r="R4862" s="30"/>
      <c r="S4862" s="114"/>
      <c r="T4862" s="123"/>
      <c r="U4862" s="122"/>
      <c r="V4862" s="122"/>
      <c r="W4862" s="121"/>
      <c r="X4862" s="114"/>
      <c r="Y4862" s="114"/>
      <c r="Z4862" s="126"/>
      <c r="AA4862" s="119"/>
    </row>
    <row r="4863" spans="1:27" ht="12.75" x14ac:dyDescent="0.2">
      <c r="A4863" s="113"/>
      <c r="B4863" s="114"/>
      <c r="C4863" s="114"/>
      <c r="D4863" s="115"/>
      <c r="E4863" s="116"/>
      <c r="F4863" s="117"/>
      <c r="G4863" s="118"/>
      <c r="H4863" s="119"/>
      <c r="I4863" s="119"/>
      <c r="J4863" s="120"/>
      <c r="K4863" s="120"/>
      <c r="L4863" s="8"/>
      <c r="M4863" s="121"/>
      <c r="N4863" s="121"/>
      <c r="O4863" s="114"/>
      <c r="P4863" s="114"/>
      <c r="Q4863" s="153"/>
      <c r="R4863" s="30"/>
      <c r="S4863" s="114"/>
      <c r="T4863" s="123"/>
      <c r="U4863" s="122"/>
      <c r="V4863" s="122"/>
      <c r="W4863" s="121"/>
      <c r="X4863" s="114"/>
      <c r="Y4863" s="114"/>
      <c r="Z4863" s="126"/>
      <c r="AA4863" s="119"/>
    </row>
    <row r="4864" spans="1:27" ht="12.75" x14ac:dyDescent="0.2">
      <c r="A4864" s="113"/>
      <c r="B4864" s="114"/>
      <c r="C4864" s="114"/>
      <c r="D4864" s="115"/>
      <c r="E4864" s="116"/>
      <c r="F4864" s="117"/>
      <c r="G4864" s="118"/>
      <c r="H4864" s="119"/>
      <c r="I4864" s="119"/>
      <c r="J4864" s="120"/>
      <c r="K4864" s="120"/>
      <c r="L4864" s="8"/>
      <c r="M4864" s="121"/>
      <c r="N4864" s="121"/>
      <c r="O4864" s="114"/>
      <c r="P4864" s="114"/>
      <c r="Q4864" s="153"/>
      <c r="R4864" s="30"/>
      <c r="S4864" s="114"/>
      <c r="T4864" s="123"/>
      <c r="U4864" s="122"/>
      <c r="V4864" s="122"/>
      <c r="W4864" s="121"/>
      <c r="X4864" s="114"/>
      <c r="Y4864" s="114"/>
      <c r="Z4864" s="126"/>
      <c r="AA4864" s="119"/>
    </row>
    <row r="4865" spans="1:27" ht="12.75" x14ac:dyDescent="0.2">
      <c r="A4865" s="113"/>
      <c r="B4865" s="114"/>
      <c r="C4865" s="114"/>
      <c r="D4865" s="115"/>
      <c r="E4865" s="116"/>
      <c r="F4865" s="117"/>
      <c r="G4865" s="118"/>
      <c r="H4865" s="119"/>
      <c r="I4865" s="119"/>
      <c r="J4865" s="120"/>
      <c r="K4865" s="120"/>
      <c r="L4865" s="8"/>
      <c r="M4865" s="121"/>
      <c r="N4865" s="121"/>
      <c r="O4865" s="114"/>
      <c r="P4865" s="114"/>
      <c r="Q4865" s="153"/>
      <c r="R4865" s="30"/>
      <c r="S4865" s="114"/>
      <c r="T4865" s="123"/>
      <c r="U4865" s="122"/>
      <c r="V4865" s="122"/>
      <c r="W4865" s="121"/>
      <c r="X4865" s="114"/>
      <c r="Y4865" s="114"/>
      <c r="Z4865" s="126"/>
      <c r="AA4865" s="119"/>
    </row>
    <row r="4866" spans="1:27" ht="12.75" x14ac:dyDescent="0.2">
      <c r="A4866" s="113"/>
      <c r="B4866" s="114"/>
      <c r="C4866" s="114"/>
      <c r="D4866" s="115"/>
      <c r="E4866" s="116"/>
      <c r="F4866" s="117"/>
      <c r="G4866" s="118"/>
      <c r="H4866" s="119"/>
      <c r="I4866" s="119"/>
      <c r="J4866" s="120"/>
      <c r="K4866" s="120"/>
      <c r="L4866" s="8"/>
      <c r="M4866" s="121"/>
      <c r="N4866" s="121"/>
      <c r="O4866" s="114"/>
      <c r="P4866" s="114"/>
      <c r="Q4866" s="153"/>
      <c r="R4866" s="30"/>
      <c r="S4866" s="114"/>
      <c r="T4866" s="123"/>
      <c r="U4866" s="122"/>
      <c r="V4866" s="122"/>
      <c r="W4866" s="121"/>
      <c r="X4866" s="114"/>
      <c r="Y4866" s="114"/>
      <c r="Z4866" s="126"/>
      <c r="AA4866" s="119"/>
    </row>
    <row r="4867" spans="1:27" ht="12.75" x14ac:dyDescent="0.2">
      <c r="A4867" s="113"/>
      <c r="B4867" s="114"/>
      <c r="C4867" s="114"/>
      <c r="D4867" s="115"/>
      <c r="E4867" s="116"/>
      <c r="F4867" s="117"/>
      <c r="G4867" s="118"/>
      <c r="H4867" s="119"/>
      <c r="I4867" s="119"/>
      <c r="J4867" s="120"/>
      <c r="K4867" s="120"/>
      <c r="L4867" s="8"/>
      <c r="M4867" s="121"/>
      <c r="N4867" s="121"/>
      <c r="O4867" s="114"/>
      <c r="P4867" s="114"/>
      <c r="Q4867" s="153"/>
      <c r="R4867" s="30"/>
      <c r="S4867" s="114"/>
      <c r="T4867" s="123"/>
      <c r="U4867" s="122"/>
      <c r="V4867" s="122"/>
      <c r="W4867" s="121"/>
      <c r="X4867" s="114"/>
      <c r="Y4867" s="114"/>
      <c r="Z4867" s="126"/>
      <c r="AA4867" s="119"/>
    </row>
    <row r="4868" spans="1:27" ht="12.75" x14ac:dyDescent="0.2">
      <c r="A4868" s="113"/>
      <c r="B4868" s="114"/>
      <c r="C4868" s="114"/>
      <c r="D4868" s="115"/>
      <c r="E4868" s="116"/>
      <c r="F4868" s="117"/>
      <c r="G4868" s="118"/>
      <c r="H4868" s="119"/>
      <c r="I4868" s="119"/>
      <c r="J4868" s="120"/>
      <c r="K4868" s="120"/>
      <c r="L4868" s="8"/>
      <c r="M4868" s="121"/>
      <c r="N4868" s="121"/>
      <c r="O4868" s="114"/>
      <c r="P4868" s="114"/>
      <c r="Q4868" s="153"/>
      <c r="R4868" s="30"/>
      <c r="S4868" s="114"/>
      <c r="T4868" s="123"/>
      <c r="U4868" s="122"/>
      <c r="V4868" s="122"/>
      <c r="W4868" s="121"/>
      <c r="X4868" s="114"/>
      <c r="Y4868" s="114"/>
      <c r="Z4868" s="126"/>
      <c r="AA4868" s="119"/>
    </row>
    <row r="4869" spans="1:27" ht="12.75" x14ac:dyDescent="0.2">
      <c r="A4869" s="113"/>
      <c r="B4869" s="114"/>
      <c r="C4869" s="114"/>
      <c r="D4869" s="115"/>
      <c r="E4869" s="116"/>
      <c r="F4869" s="117"/>
      <c r="G4869" s="118"/>
      <c r="H4869" s="119"/>
      <c r="I4869" s="119"/>
      <c r="J4869" s="120"/>
      <c r="K4869" s="120"/>
      <c r="L4869" s="8"/>
      <c r="M4869" s="121"/>
      <c r="N4869" s="121"/>
      <c r="O4869" s="114"/>
      <c r="P4869" s="114"/>
      <c r="Q4869" s="153"/>
      <c r="R4869" s="30"/>
      <c r="S4869" s="114"/>
      <c r="T4869" s="123"/>
      <c r="U4869" s="122"/>
      <c r="V4869" s="122"/>
      <c r="W4869" s="121"/>
      <c r="X4869" s="114"/>
      <c r="Y4869" s="114"/>
      <c r="Z4869" s="126"/>
      <c r="AA4869" s="119"/>
    </row>
    <row r="4870" spans="1:27" ht="12.75" x14ac:dyDescent="0.2">
      <c r="A4870" s="113"/>
      <c r="B4870" s="114"/>
      <c r="C4870" s="114"/>
      <c r="D4870" s="115"/>
      <c r="E4870" s="116"/>
      <c r="F4870" s="117"/>
      <c r="G4870" s="118"/>
      <c r="H4870" s="119"/>
      <c r="I4870" s="119"/>
      <c r="J4870" s="120"/>
      <c r="K4870" s="120"/>
      <c r="L4870" s="8"/>
      <c r="M4870" s="121"/>
      <c r="N4870" s="121"/>
      <c r="O4870" s="114"/>
      <c r="P4870" s="114"/>
      <c r="Q4870" s="153"/>
      <c r="R4870" s="30"/>
      <c r="S4870" s="114"/>
      <c r="T4870" s="123"/>
      <c r="U4870" s="122"/>
      <c r="V4870" s="122"/>
      <c r="W4870" s="121"/>
      <c r="X4870" s="114"/>
      <c r="Y4870" s="114"/>
      <c r="Z4870" s="126"/>
      <c r="AA4870" s="119"/>
    </row>
    <row r="4871" spans="1:27" ht="12.75" x14ac:dyDescent="0.2">
      <c r="A4871" s="113"/>
      <c r="B4871" s="114"/>
      <c r="C4871" s="114"/>
      <c r="D4871" s="115"/>
      <c r="E4871" s="116"/>
      <c r="F4871" s="117"/>
      <c r="G4871" s="118"/>
      <c r="H4871" s="119"/>
      <c r="I4871" s="119"/>
      <c r="J4871" s="120"/>
      <c r="K4871" s="120"/>
      <c r="L4871" s="8"/>
      <c r="M4871" s="121"/>
      <c r="N4871" s="121"/>
      <c r="O4871" s="114"/>
      <c r="P4871" s="114"/>
      <c r="Q4871" s="153"/>
      <c r="R4871" s="30"/>
      <c r="S4871" s="114"/>
      <c r="T4871" s="123"/>
      <c r="U4871" s="122"/>
      <c r="V4871" s="122"/>
      <c r="W4871" s="121"/>
      <c r="X4871" s="114"/>
      <c r="Y4871" s="114"/>
      <c r="Z4871" s="126"/>
      <c r="AA4871" s="119"/>
    </row>
    <row r="4872" spans="1:27" ht="12.75" x14ac:dyDescent="0.2">
      <c r="A4872" s="113"/>
      <c r="B4872" s="114"/>
      <c r="C4872" s="114"/>
      <c r="D4872" s="115"/>
      <c r="E4872" s="116"/>
      <c r="F4872" s="117"/>
      <c r="G4872" s="118"/>
      <c r="H4872" s="119"/>
      <c r="I4872" s="119"/>
      <c r="J4872" s="120"/>
      <c r="K4872" s="120"/>
      <c r="L4872" s="8"/>
      <c r="M4872" s="121"/>
      <c r="N4872" s="121"/>
      <c r="O4872" s="114"/>
      <c r="P4872" s="114"/>
      <c r="Q4872" s="153"/>
      <c r="R4872" s="30"/>
      <c r="S4872" s="114"/>
      <c r="T4872" s="123"/>
      <c r="U4872" s="122"/>
      <c r="V4872" s="122"/>
      <c r="W4872" s="121"/>
      <c r="X4872" s="114"/>
      <c r="Y4872" s="114"/>
      <c r="Z4872" s="126"/>
      <c r="AA4872" s="119"/>
    </row>
    <row r="4873" spans="1:27" ht="12.75" x14ac:dyDescent="0.2">
      <c r="A4873" s="113"/>
      <c r="B4873" s="114"/>
      <c r="C4873" s="114"/>
      <c r="D4873" s="115"/>
      <c r="E4873" s="116"/>
      <c r="F4873" s="117"/>
      <c r="G4873" s="118"/>
      <c r="H4873" s="119"/>
      <c r="I4873" s="119"/>
      <c r="J4873" s="120"/>
      <c r="K4873" s="120"/>
      <c r="L4873" s="8"/>
      <c r="M4873" s="121"/>
      <c r="N4873" s="121"/>
      <c r="O4873" s="114"/>
      <c r="P4873" s="114"/>
      <c r="Q4873" s="153"/>
      <c r="R4873" s="30"/>
      <c r="S4873" s="114"/>
      <c r="T4873" s="123"/>
      <c r="U4873" s="122"/>
      <c r="V4873" s="122"/>
      <c r="W4873" s="121"/>
      <c r="X4873" s="114"/>
      <c r="Y4873" s="114"/>
      <c r="Z4873" s="126"/>
      <c r="AA4873" s="119"/>
    </row>
    <row r="4874" spans="1:27" ht="12.75" x14ac:dyDescent="0.2">
      <c r="A4874" s="113"/>
      <c r="B4874" s="114"/>
      <c r="C4874" s="114"/>
      <c r="D4874" s="115"/>
      <c r="E4874" s="116"/>
      <c r="F4874" s="117"/>
      <c r="G4874" s="118"/>
      <c r="H4874" s="119"/>
      <c r="I4874" s="119"/>
      <c r="J4874" s="120"/>
      <c r="K4874" s="120"/>
      <c r="L4874" s="8"/>
      <c r="M4874" s="121"/>
      <c r="N4874" s="121"/>
      <c r="O4874" s="114"/>
      <c r="P4874" s="114"/>
      <c r="Q4874" s="153"/>
      <c r="R4874" s="30"/>
      <c r="S4874" s="114"/>
      <c r="T4874" s="123"/>
      <c r="U4874" s="122"/>
      <c r="V4874" s="122"/>
      <c r="W4874" s="121"/>
      <c r="X4874" s="114"/>
      <c r="Y4874" s="114"/>
      <c r="Z4874" s="126"/>
      <c r="AA4874" s="119"/>
    </row>
    <row r="4875" spans="1:27" ht="12.75" x14ac:dyDescent="0.2">
      <c r="A4875" s="113"/>
      <c r="B4875" s="114"/>
      <c r="C4875" s="114"/>
      <c r="D4875" s="115"/>
      <c r="E4875" s="116"/>
      <c r="F4875" s="117"/>
      <c r="G4875" s="118"/>
      <c r="H4875" s="119"/>
      <c r="I4875" s="119"/>
      <c r="J4875" s="120"/>
      <c r="K4875" s="120"/>
      <c r="L4875" s="8"/>
      <c r="M4875" s="121"/>
      <c r="N4875" s="121"/>
      <c r="O4875" s="114"/>
      <c r="P4875" s="114"/>
      <c r="Q4875" s="153"/>
      <c r="R4875" s="30"/>
      <c r="S4875" s="114"/>
      <c r="T4875" s="123"/>
      <c r="U4875" s="122"/>
      <c r="V4875" s="122"/>
      <c r="W4875" s="121"/>
      <c r="X4875" s="114"/>
      <c r="Y4875" s="114"/>
      <c r="Z4875" s="126"/>
      <c r="AA4875" s="119"/>
    </row>
    <row r="4876" spans="1:27" ht="12.75" x14ac:dyDescent="0.2">
      <c r="A4876" s="113"/>
      <c r="B4876" s="114"/>
      <c r="C4876" s="114"/>
      <c r="D4876" s="115"/>
      <c r="E4876" s="116"/>
      <c r="F4876" s="117"/>
      <c r="G4876" s="118"/>
      <c r="H4876" s="119"/>
      <c r="I4876" s="119"/>
      <c r="J4876" s="120"/>
      <c r="K4876" s="120"/>
      <c r="L4876" s="8"/>
      <c r="M4876" s="121"/>
      <c r="N4876" s="121"/>
      <c r="O4876" s="114"/>
      <c r="P4876" s="114"/>
      <c r="Q4876" s="153"/>
      <c r="R4876" s="30"/>
      <c r="S4876" s="114"/>
      <c r="T4876" s="123"/>
      <c r="U4876" s="122"/>
      <c r="V4876" s="122"/>
      <c r="W4876" s="121"/>
      <c r="X4876" s="114"/>
      <c r="Y4876" s="114"/>
      <c r="Z4876" s="126"/>
      <c r="AA4876" s="119"/>
    </row>
    <row r="4877" spans="1:27" ht="12.75" x14ac:dyDescent="0.2">
      <c r="A4877" s="113"/>
      <c r="B4877" s="114"/>
      <c r="C4877" s="114"/>
      <c r="D4877" s="115"/>
      <c r="E4877" s="116"/>
      <c r="F4877" s="117"/>
      <c r="G4877" s="118"/>
      <c r="H4877" s="119"/>
      <c r="I4877" s="119"/>
      <c r="J4877" s="120"/>
      <c r="K4877" s="120"/>
      <c r="L4877" s="8"/>
      <c r="M4877" s="121"/>
      <c r="N4877" s="121"/>
      <c r="O4877" s="114"/>
      <c r="P4877" s="114"/>
      <c r="Q4877" s="153"/>
      <c r="R4877" s="30"/>
      <c r="S4877" s="114"/>
      <c r="T4877" s="123"/>
      <c r="U4877" s="122"/>
      <c r="V4877" s="122"/>
      <c r="W4877" s="121"/>
      <c r="X4877" s="114"/>
      <c r="Y4877" s="114"/>
      <c r="Z4877" s="126"/>
      <c r="AA4877" s="119"/>
    </row>
    <row r="4878" spans="1:27" ht="12.75" x14ac:dyDescent="0.2">
      <c r="A4878" s="113"/>
      <c r="B4878" s="114"/>
      <c r="C4878" s="114"/>
      <c r="D4878" s="115"/>
      <c r="E4878" s="116"/>
      <c r="F4878" s="117"/>
      <c r="G4878" s="118"/>
      <c r="H4878" s="119"/>
      <c r="I4878" s="119"/>
      <c r="J4878" s="120"/>
      <c r="K4878" s="120"/>
      <c r="L4878" s="8"/>
      <c r="M4878" s="121"/>
      <c r="N4878" s="121"/>
      <c r="O4878" s="114"/>
      <c r="P4878" s="114"/>
      <c r="Q4878" s="153"/>
      <c r="R4878" s="30"/>
      <c r="S4878" s="114"/>
      <c r="T4878" s="123"/>
      <c r="U4878" s="122"/>
      <c r="V4878" s="122"/>
      <c r="W4878" s="121"/>
      <c r="X4878" s="114"/>
      <c r="Y4878" s="114"/>
      <c r="Z4878" s="126"/>
      <c r="AA4878" s="119"/>
    </row>
    <row r="4879" spans="1:27" ht="12.75" x14ac:dyDescent="0.2">
      <c r="A4879" s="113"/>
      <c r="B4879" s="114"/>
      <c r="C4879" s="114"/>
      <c r="D4879" s="115"/>
      <c r="E4879" s="116"/>
      <c r="F4879" s="117"/>
      <c r="G4879" s="118"/>
      <c r="H4879" s="119"/>
      <c r="I4879" s="119"/>
      <c r="J4879" s="120"/>
      <c r="K4879" s="120"/>
      <c r="L4879" s="8"/>
      <c r="M4879" s="121"/>
      <c r="N4879" s="121"/>
      <c r="O4879" s="114"/>
      <c r="P4879" s="114"/>
      <c r="Q4879" s="153"/>
      <c r="R4879" s="30"/>
      <c r="S4879" s="114"/>
      <c r="T4879" s="123"/>
      <c r="U4879" s="122"/>
      <c r="V4879" s="122"/>
      <c r="W4879" s="121"/>
      <c r="X4879" s="114"/>
      <c r="Y4879" s="114"/>
      <c r="Z4879" s="126"/>
      <c r="AA4879" s="119"/>
    </row>
    <row r="4880" spans="1:27" ht="12.75" x14ac:dyDescent="0.2">
      <c r="A4880" s="113"/>
      <c r="B4880" s="114"/>
      <c r="C4880" s="114"/>
      <c r="D4880" s="115"/>
      <c r="E4880" s="116"/>
      <c r="F4880" s="117"/>
      <c r="G4880" s="118"/>
      <c r="H4880" s="119"/>
      <c r="I4880" s="119"/>
      <c r="J4880" s="120"/>
      <c r="K4880" s="120"/>
      <c r="L4880" s="8"/>
      <c r="M4880" s="121"/>
      <c r="N4880" s="121"/>
      <c r="O4880" s="114"/>
      <c r="P4880" s="114"/>
      <c r="Q4880" s="153"/>
      <c r="R4880" s="30"/>
      <c r="S4880" s="114"/>
      <c r="T4880" s="123"/>
      <c r="U4880" s="122"/>
      <c r="V4880" s="122"/>
      <c r="W4880" s="121"/>
      <c r="X4880" s="114"/>
      <c r="Y4880" s="114"/>
      <c r="Z4880" s="126"/>
      <c r="AA4880" s="119"/>
    </row>
    <row r="4881" spans="1:27" ht="12.75" x14ac:dyDescent="0.2">
      <c r="A4881" s="113"/>
      <c r="B4881" s="114"/>
      <c r="C4881" s="114"/>
      <c r="D4881" s="115"/>
      <c r="E4881" s="116"/>
      <c r="F4881" s="117"/>
      <c r="G4881" s="118"/>
      <c r="H4881" s="119"/>
      <c r="I4881" s="119"/>
      <c r="J4881" s="120"/>
      <c r="K4881" s="120"/>
      <c r="L4881" s="8"/>
      <c r="M4881" s="121"/>
      <c r="N4881" s="121"/>
      <c r="O4881" s="114"/>
      <c r="P4881" s="114"/>
      <c r="Q4881" s="153"/>
      <c r="R4881" s="30"/>
      <c r="S4881" s="114"/>
      <c r="T4881" s="123"/>
      <c r="U4881" s="122"/>
      <c r="V4881" s="122"/>
      <c r="W4881" s="121"/>
      <c r="X4881" s="114"/>
      <c r="Y4881" s="114"/>
      <c r="Z4881" s="126"/>
      <c r="AA4881" s="119"/>
    </row>
    <row r="4882" spans="1:27" ht="12.75" x14ac:dyDescent="0.2">
      <c r="A4882" s="113"/>
      <c r="B4882" s="114"/>
      <c r="C4882" s="114"/>
      <c r="D4882" s="115"/>
      <c r="E4882" s="116"/>
      <c r="F4882" s="117"/>
      <c r="G4882" s="118"/>
      <c r="H4882" s="119"/>
      <c r="I4882" s="119"/>
      <c r="J4882" s="120"/>
      <c r="K4882" s="120"/>
      <c r="L4882" s="8"/>
      <c r="M4882" s="121"/>
      <c r="N4882" s="121"/>
      <c r="O4882" s="114"/>
      <c r="P4882" s="114"/>
      <c r="Q4882" s="153"/>
      <c r="R4882" s="30"/>
      <c r="S4882" s="114"/>
      <c r="T4882" s="123"/>
      <c r="U4882" s="122"/>
      <c r="V4882" s="122"/>
      <c r="W4882" s="121"/>
      <c r="X4882" s="114"/>
      <c r="Y4882" s="114"/>
      <c r="Z4882" s="126"/>
      <c r="AA4882" s="119"/>
    </row>
    <row r="4883" spans="1:27" ht="12.75" x14ac:dyDescent="0.2">
      <c r="A4883" s="113"/>
      <c r="B4883" s="114"/>
      <c r="C4883" s="114"/>
      <c r="D4883" s="115"/>
      <c r="E4883" s="116"/>
      <c r="F4883" s="117"/>
      <c r="G4883" s="118"/>
      <c r="H4883" s="119"/>
      <c r="I4883" s="119"/>
      <c r="J4883" s="120"/>
      <c r="K4883" s="120"/>
      <c r="L4883" s="8"/>
      <c r="M4883" s="121"/>
      <c r="N4883" s="121"/>
      <c r="O4883" s="114"/>
      <c r="P4883" s="114"/>
      <c r="Q4883" s="153"/>
      <c r="R4883" s="30"/>
      <c r="S4883" s="114"/>
      <c r="T4883" s="123"/>
      <c r="U4883" s="122"/>
      <c r="V4883" s="122"/>
      <c r="W4883" s="121"/>
      <c r="X4883" s="114"/>
      <c r="Y4883" s="114"/>
      <c r="Z4883" s="126"/>
      <c r="AA4883" s="119"/>
    </row>
    <row r="4884" spans="1:27" ht="12.75" x14ac:dyDescent="0.2">
      <c r="A4884" s="113"/>
      <c r="B4884" s="114"/>
      <c r="C4884" s="114"/>
      <c r="D4884" s="115"/>
      <c r="E4884" s="116"/>
      <c r="F4884" s="117"/>
      <c r="G4884" s="118"/>
      <c r="H4884" s="119"/>
      <c r="I4884" s="119"/>
      <c r="J4884" s="120"/>
      <c r="K4884" s="120"/>
      <c r="L4884" s="8"/>
      <c r="M4884" s="121"/>
      <c r="N4884" s="121"/>
      <c r="O4884" s="114"/>
      <c r="P4884" s="114"/>
      <c r="Q4884" s="153"/>
      <c r="R4884" s="30"/>
      <c r="S4884" s="114"/>
      <c r="T4884" s="123"/>
      <c r="U4884" s="122"/>
      <c r="V4884" s="122"/>
      <c r="W4884" s="121"/>
      <c r="X4884" s="114"/>
      <c r="Y4884" s="114"/>
      <c r="Z4884" s="126"/>
      <c r="AA4884" s="119"/>
    </row>
    <row r="4885" spans="1:27" ht="12.75" x14ac:dyDescent="0.2">
      <c r="A4885" s="113"/>
      <c r="B4885" s="114"/>
      <c r="C4885" s="114"/>
      <c r="D4885" s="115"/>
      <c r="E4885" s="116"/>
      <c r="F4885" s="117"/>
      <c r="G4885" s="118"/>
      <c r="H4885" s="119"/>
      <c r="I4885" s="119"/>
      <c r="J4885" s="120"/>
      <c r="K4885" s="120"/>
      <c r="L4885" s="8"/>
      <c r="M4885" s="121"/>
      <c r="N4885" s="121"/>
      <c r="O4885" s="114"/>
      <c r="P4885" s="114"/>
      <c r="Q4885" s="153"/>
      <c r="R4885" s="30"/>
      <c r="S4885" s="114"/>
      <c r="T4885" s="123"/>
      <c r="U4885" s="122"/>
      <c r="V4885" s="122"/>
      <c r="W4885" s="121"/>
      <c r="X4885" s="114"/>
      <c r="Y4885" s="114"/>
      <c r="Z4885" s="126"/>
      <c r="AA4885" s="119"/>
    </row>
    <row r="4886" spans="1:27" ht="12.75" x14ac:dyDescent="0.2">
      <c r="A4886" s="113"/>
      <c r="B4886" s="114"/>
      <c r="C4886" s="114"/>
      <c r="D4886" s="115"/>
      <c r="E4886" s="116"/>
      <c r="F4886" s="117"/>
      <c r="G4886" s="118"/>
      <c r="H4886" s="119"/>
      <c r="I4886" s="119"/>
      <c r="J4886" s="120"/>
      <c r="K4886" s="120"/>
      <c r="L4886" s="8"/>
      <c r="M4886" s="121"/>
      <c r="N4886" s="121"/>
      <c r="O4886" s="114"/>
      <c r="P4886" s="114"/>
      <c r="Q4886" s="153"/>
      <c r="R4886" s="30"/>
      <c r="S4886" s="114"/>
      <c r="T4886" s="123"/>
      <c r="U4886" s="122"/>
      <c r="V4886" s="122"/>
      <c r="W4886" s="121"/>
      <c r="X4886" s="114"/>
      <c r="Y4886" s="114"/>
      <c r="Z4886" s="126"/>
      <c r="AA4886" s="119"/>
    </row>
    <row r="4887" spans="1:27" ht="12.75" x14ac:dyDescent="0.2">
      <c r="A4887" s="113"/>
      <c r="B4887" s="114"/>
      <c r="C4887" s="114"/>
      <c r="D4887" s="115"/>
      <c r="E4887" s="116"/>
      <c r="F4887" s="117"/>
      <c r="G4887" s="118"/>
      <c r="H4887" s="119"/>
      <c r="I4887" s="119"/>
      <c r="J4887" s="120"/>
      <c r="K4887" s="120"/>
      <c r="L4887" s="8"/>
      <c r="M4887" s="121"/>
      <c r="N4887" s="121"/>
      <c r="O4887" s="114"/>
      <c r="P4887" s="114"/>
      <c r="Q4887" s="153"/>
      <c r="R4887" s="30"/>
      <c r="S4887" s="114"/>
      <c r="T4887" s="123"/>
      <c r="U4887" s="122"/>
      <c r="V4887" s="122"/>
      <c r="W4887" s="121"/>
      <c r="X4887" s="114"/>
      <c r="Y4887" s="114"/>
      <c r="Z4887" s="126"/>
      <c r="AA4887" s="119"/>
    </row>
    <row r="4888" spans="1:27" ht="12.75" x14ac:dyDescent="0.2">
      <c r="A4888" s="113"/>
      <c r="B4888" s="114"/>
      <c r="C4888" s="114"/>
      <c r="D4888" s="115"/>
      <c r="E4888" s="116"/>
      <c r="F4888" s="117"/>
      <c r="G4888" s="118"/>
      <c r="H4888" s="119"/>
      <c r="I4888" s="119"/>
      <c r="J4888" s="120"/>
      <c r="K4888" s="120"/>
      <c r="L4888" s="8"/>
      <c r="M4888" s="121"/>
      <c r="N4888" s="121"/>
      <c r="O4888" s="114"/>
      <c r="P4888" s="114"/>
      <c r="Q4888" s="153"/>
      <c r="R4888" s="30"/>
      <c r="S4888" s="114"/>
      <c r="T4888" s="123"/>
      <c r="U4888" s="122"/>
      <c r="V4888" s="122"/>
      <c r="W4888" s="121"/>
      <c r="X4888" s="114"/>
      <c r="Y4888" s="114"/>
      <c r="Z4888" s="126"/>
      <c r="AA4888" s="119"/>
    </row>
    <row r="4889" spans="1:27" ht="12.75" x14ac:dyDescent="0.2">
      <c r="A4889" s="113"/>
      <c r="B4889" s="114"/>
      <c r="C4889" s="114"/>
      <c r="D4889" s="115"/>
      <c r="E4889" s="116"/>
      <c r="F4889" s="117"/>
      <c r="G4889" s="118"/>
      <c r="H4889" s="119"/>
      <c r="I4889" s="119"/>
      <c r="J4889" s="120"/>
      <c r="K4889" s="120"/>
      <c r="L4889" s="8"/>
      <c r="M4889" s="121"/>
      <c r="N4889" s="121"/>
      <c r="O4889" s="114"/>
      <c r="P4889" s="114"/>
      <c r="Q4889" s="153"/>
      <c r="R4889" s="30"/>
      <c r="S4889" s="114"/>
      <c r="T4889" s="123"/>
      <c r="U4889" s="122"/>
      <c r="V4889" s="122"/>
      <c r="W4889" s="121"/>
      <c r="X4889" s="114"/>
      <c r="Y4889" s="114"/>
      <c r="Z4889" s="126"/>
      <c r="AA4889" s="119"/>
    </row>
    <row r="4890" spans="1:27" ht="12.75" x14ac:dyDescent="0.2">
      <c r="A4890" s="113"/>
      <c r="B4890" s="114"/>
      <c r="C4890" s="114"/>
      <c r="D4890" s="115"/>
      <c r="E4890" s="116"/>
      <c r="F4890" s="117"/>
      <c r="G4890" s="118"/>
      <c r="H4890" s="119"/>
      <c r="I4890" s="119"/>
      <c r="J4890" s="120"/>
      <c r="K4890" s="120"/>
      <c r="L4890" s="8"/>
      <c r="M4890" s="121"/>
      <c r="N4890" s="121"/>
      <c r="O4890" s="114"/>
      <c r="P4890" s="114"/>
      <c r="Q4890" s="153"/>
      <c r="R4890" s="30"/>
      <c r="S4890" s="114"/>
      <c r="T4890" s="123"/>
      <c r="U4890" s="122"/>
      <c r="V4890" s="122"/>
      <c r="W4890" s="121"/>
      <c r="X4890" s="114"/>
      <c r="Y4890" s="114"/>
      <c r="Z4890" s="126"/>
      <c r="AA4890" s="119"/>
    </row>
    <row r="4891" spans="1:27" ht="12.75" x14ac:dyDescent="0.2">
      <c r="A4891" s="113"/>
      <c r="B4891" s="114"/>
      <c r="C4891" s="114"/>
      <c r="D4891" s="115"/>
      <c r="E4891" s="116"/>
      <c r="F4891" s="117"/>
      <c r="G4891" s="118"/>
      <c r="H4891" s="119"/>
      <c r="I4891" s="119"/>
      <c r="J4891" s="120"/>
      <c r="K4891" s="120"/>
      <c r="L4891" s="8"/>
      <c r="M4891" s="121"/>
      <c r="N4891" s="121"/>
      <c r="O4891" s="114"/>
      <c r="P4891" s="114"/>
      <c r="Q4891" s="153"/>
      <c r="R4891" s="30"/>
      <c r="S4891" s="114"/>
      <c r="T4891" s="123"/>
      <c r="U4891" s="122"/>
      <c r="V4891" s="122"/>
      <c r="W4891" s="121"/>
      <c r="X4891" s="114"/>
      <c r="Y4891" s="114"/>
      <c r="Z4891" s="126"/>
      <c r="AA4891" s="119"/>
    </row>
    <row r="4892" spans="1:27" ht="12.75" x14ac:dyDescent="0.2">
      <c r="A4892" s="113"/>
      <c r="B4892" s="114"/>
      <c r="C4892" s="114"/>
      <c r="D4892" s="115"/>
      <c r="E4892" s="116"/>
      <c r="F4892" s="117"/>
      <c r="G4892" s="118"/>
      <c r="H4892" s="119"/>
      <c r="I4892" s="119"/>
      <c r="J4892" s="120"/>
      <c r="K4892" s="120"/>
      <c r="L4892" s="8"/>
      <c r="M4892" s="121"/>
      <c r="N4892" s="121"/>
      <c r="O4892" s="114"/>
      <c r="P4892" s="114"/>
      <c r="Q4892" s="153"/>
      <c r="R4892" s="30"/>
      <c r="S4892" s="114"/>
      <c r="T4892" s="123"/>
      <c r="U4892" s="122"/>
      <c r="V4892" s="122"/>
      <c r="W4892" s="121"/>
      <c r="X4892" s="114"/>
      <c r="Y4892" s="114"/>
      <c r="Z4892" s="126"/>
      <c r="AA4892" s="119"/>
    </row>
    <row r="4893" spans="1:27" ht="12.75" x14ac:dyDescent="0.2">
      <c r="A4893" s="113"/>
      <c r="B4893" s="114"/>
      <c r="C4893" s="114"/>
      <c r="D4893" s="115"/>
      <c r="E4893" s="116"/>
      <c r="F4893" s="117"/>
      <c r="G4893" s="118"/>
      <c r="H4893" s="119"/>
      <c r="I4893" s="119"/>
      <c r="J4893" s="120"/>
      <c r="K4893" s="120"/>
      <c r="L4893" s="8"/>
      <c r="M4893" s="121"/>
      <c r="N4893" s="121"/>
      <c r="O4893" s="114"/>
      <c r="P4893" s="114"/>
      <c r="Q4893" s="153"/>
      <c r="R4893" s="30"/>
      <c r="S4893" s="114"/>
      <c r="T4893" s="123"/>
      <c r="U4893" s="122"/>
      <c r="V4893" s="122"/>
      <c r="W4893" s="121"/>
      <c r="X4893" s="114"/>
      <c r="Y4893" s="114"/>
      <c r="Z4893" s="126"/>
      <c r="AA4893" s="119"/>
    </row>
    <row r="4894" spans="1:27" ht="12.75" x14ac:dyDescent="0.2">
      <c r="A4894" s="113"/>
      <c r="B4894" s="114"/>
      <c r="C4894" s="114"/>
      <c r="D4894" s="115"/>
      <c r="E4894" s="116"/>
      <c r="F4894" s="117"/>
      <c r="G4894" s="118"/>
      <c r="H4894" s="119"/>
      <c r="I4894" s="119"/>
      <c r="J4894" s="120"/>
      <c r="K4894" s="120"/>
      <c r="L4894" s="8"/>
      <c r="M4894" s="121"/>
      <c r="N4894" s="121"/>
      <c r="O4894" s="114"/>
      <c r="P4894" s="114"/>
      <c r="Q4894" s="153"/>
      <c r="R4894" s="30"/>
      <c r="S4894" s="114"/>
      <c r="T4894" s="123"/>
      <c r="U4894" s="122"/>
      <c r="V4894" s="122"/>
      <c r="W4894" s="121"/>
      <c r="X4894" s="114"/>
      <c r="Y4894" s="114"/>
      <c r="Z4894" s="126"/>
      <c r="AA4894" s="119"/>
    </row>
    <row r="4895" spans="1:27" ht="12.75" x14ac:dyDescent="0.2">
      <c r="A4895" s="113"/>
      <c r="B4895" s="114"/>
      <c r="C4895" s="114"/>
      <c r="D4895" s="115"/>
      <c r="E4895" s="116"/>
      <c r="F4895" s="117"/>
      <c r="G4895" s="118"/>
      <c r="H4895" s="119"/>
      <c r="I4895" s="119"/>
      <c r="J4895" s="120"/>
      <c r="K4895" s="120"/>
      <c r="L4895" s="8"/>
      <c r="M4895" s="121"/>
      <c r="N4895" s="121"/>
      <c r="O4895" s="114"/>
      <c r="P4895" s="114"/>
      <c r="Q4895" s="153"/>
      <c r="R4895" s="30"/>
      <c r="S4895" s="114"/>
      <c r="T4895" s="123"/>
      <c r="U4895" s="122"/>
      <c r="V4895" s="122"/>
      <c r="W4895" s="121"/>
      <c r="X4895" s="114"/>
      <c r="Y4895" s="114"/>
      <c r="Z4895" s="126"/>
      <c r="AA4895" s="119"/>
    </row>
    <row r="4896" spans="1:27" ht="12.75" x14ac:dyDescent="0.2">
      <c r="A4896" s="113"/>
      <c r="B4896" s="114"/>
      <c r="C4896" s="114"/>
      <c r="D4896" s="115"/>
      <c r="E4896" s="116"/>
      <c r="F4896" s="117"/>
      <c r="G4896" s="118"/>
      <c r="H4896" s="119"/>
      <c r="I4896" s="119"/>
      <c r="J4896" s="120"/>
      <c r="K4896" s="120"/>
      <c r="L4896" s="8"/>
      <c r="M4896" s="121"/>
      <c r="N4896" s="121"/>
      <c r="O4896" s="114"/>
      <c r="P4896" s="114"/>
      <c r="Q4896" s="153"/>
      <c r="R4896" s="30"/>
      <c r="S4896" s="114"/>
      <c r="T4896" s="123"/>
      <c r="U4896" s="122"/>
      <c r="V4896" s="122"/>
      <c r="W4896" s="121"/>
      <c r="X4896" s="114"/>
      <c r="Y4896" s="114"/>
      <c r="Z4896" s="126"/>
      <c r="AA4896" s="119"/>
    </row>
    <row r="4897" spans="1:27" ht="12.75" x14ac:dyDescent="0.2">
      <c r="A4897" s="113"/>
      <c r="B4897" s="114"/>
      <c r="C4897" s="114"/>
      <c r="D4897" s="115"/>
      <c r="E4897" s="116"/>
      <c r="F4897" s="117"/>
      <c r="G4897" s="118"/>
      <c r="H4897" s="119"/>
      <c r="I4897" s="119"/>
      <c r="J4897" s="120"/>
      <c r="K4897" s="120"/>
      <c r="L4897" s="8"/>
      <c r="M4897" s="121"/>
      <c r="N4897" s="121"/>
      <c r="O4897" s="114"/>
      <c r="P4897" s="114"/>
      <c r="Q4897" s="153"/>
      <c r="R4897" s="30"/>
      <c r="S4897" s="114"/>
      <c r="T4897" s="123"/>
      <c r="U4897" s="122"/>
      <c r="V4897" s="122"/>
      <c r="W4897" s="121"/>
      <c r="X4897" s="114"/>
      <c r="Y4897" s="114"/>
      <c r="Z4897" s="126"/>
      <c r="AA4897" s="119"/>
    </row>
    <row r="4898" spans="1:27" ht="12.75" x14ac:dyDescent="0.2">
      <c r="A4898" s="113"/>
      <c r="B4898" s="114"/>
      <c r="C4898" s="114"/>
      <c r="D4898" s="115"/>
      <c r="E4898" s="116"/>
      <c r="F4898" s="117"/>
      <c r="G4898" s="118"/>
      <c r="H4898" s="119"/>
      <c r="I4898" s="119"/>
      <c r="J4898" s="120"/>
      <c r="K4898" s="120"/>
      <c r="L4898" s="8"/>
      <c r="M4898" s="121"/>
      <c r="N4898" s="121"/>
      <c r="O4898" s="114"/>
      <c r="P4898" s="114"/>
      <c r="Q4898" s="153"/>
      <c r="R4898" s="30"/>
      <c r="S4898" s="114"/>
      <c r="T4898" s="123"/>
      <c r="U4898" s="122"/>
      <c r="V4898" s="122"/>
      <c r="W4898" s="121"/>
      <c r="X4898" s="114"/>
      <c r="Y4898" s="114"/>
      <c r="Z4898" s="126"/>
      <c r="AA4898" s="119"/>
    </row>
    <row r="4899" spans="1:27" ht="12.75" x14ac:dyDescent="0.2">
      <c r="A4899" s="113"/>
      <c r="B4899" s="114"/>
      <c r="C4899" s="114"/>
      <c r="D4899" s="115"/>
      <c r="E4899" s="116"/>
      <c r="F4899" s="117"/>
      <c r="G4899" s="118"/>
      <c r="H4899" s="119"/>
      <c r="I4899" s="119"/>
      <c r="J4899" s="120"/>
      <c r="K4899" s="120"/>
      <c r="L4899" s="8"/>
      <c r="M4899" s="121"/>
      <c r="N4899" s="121"/>
      <c r="O4899" s="114"/>
      <c r="P4899" s="114"/>
      <c r="Q4899" s="153"/>
      <c r="R4899" s="30"/>
      <c r="S4899" s="114"/>
      <c r="T4899" s="123"/>
      <c r="U4899" s="122"/>
      <c r="V4899" s="122"/>
      <c r="W4899" s="121"/>
      <c r="X4899" s="114"/>
      <c r="Y4899" s="114"/>
      <c r="Z4899" s="126"/>
      <c r="AA4899" s="119"/>
    </row>
    <row r="4900" spans="1:27" ht="12.75" x14ac:dyDescent="0.2">
      <c r="A4900" s="113"/>
      <c r="B4900" s="114"/>
      <c r="C4900" s="114"/>
      <c r="D4900" s="115"/>
      <c r="E4900" s="116"/>
      <c r="F4900" s="117"/>
      <c r="G4900" s="118"/>
      <c r="H4900" s="119"/>
      <c r="I4900" s="119"/>
      <c r="J4900" s="120"/>
      <c r="K4900" s="120"/>
      <c r="L4900" s="8"/>
      <c r="M4900" s="121"/>
      <c r="N4900" s="121"/>
      <c r="O4900" s="114"/>
      <c r="P4900" s="114"/>
      <c r="Q4900" s="153"/>
      <c r="R4900" s="30"/>
      <c r="S4900" s="114"/>
      <c r="T4900" s="123"/>
      <c r="U4900" s="122"/>
      <c r="V4900" s="122"/>
      <c r="W4900" s="121"/>
      <c r="X4900" s="114"/>
      <c r="Y4900" s="114"/>
      <c r="Z4900" s="126"/>
      <c r="AA4900" s="119"/>
    </row>
    <row r="4901" spans="1:27" ht="12.75" x14ac:dyDescent="0.2">
      <c r="A4901" s="113"/>
      <c r="B4901" s="114"/>
      <c r="C4901" s="114"/>
      <c r="D4901" s="115"/>
      <c r="E4901" s="116"/>
      <c r="F4901" s="117"/>
      <c r="G4901" s="118"/>
      <c r="H4901" s="119"/>
      <c r="I4901" s="119"/>
      <c r="J4901" s="120"/>
      <c r="K4901" s="120"/>
      <c r="L4901" s="8"/>
      <c r="M4901" s="121"/>
      <c r="N4901" s="121"/>
      <c r="O4901" s="114"/>
      <c r="P4901" s="114"/>
      <c r="Q4901" s="153"/>
      <c r="R4901" s="30"/>
      <c r="S4901" s="114"/>
      <c r="T4901" s="123"/>
      <c r="U4901" s="122"/>
      <c r="V4901" s="122"/>
      <c r="W4901" s="121"/>
      <c r="X4901" s="114"/>
      <c r="Y4901" s="114"/>
      <c r="Z4901" s="126"/>
      <c r="AA4901" s="119"/>
    </row>
    <row r="4902" spans="1:27" ht="12.75" x14ac:dyDescent="0.2">
      <c r="A4902" s="113"/>
      <c r="B4902" s="114"/>
      <c r="C4902" s="114"/>
      <c r="D4902" s="115"/>
      <c r="E4902" s="116"/>
      <c r="F4902" s="117"/>
      <c r="G4902" s="118"/>
      <c r="H4902" s="119"/>
      <c r="I4902" s="119"/>
      <c r="J4902" s="120"/>
      <c r="K4902" s="120"/>
      <c r="L4902" s="8"/>
      <c r="M4902" s="121"/>
      <c r="N4902" s="121"/>
      <c r="O4902" s="114"/>
      <c r="P4902" s="114"/>
      <c r="Q4902" s="153"/>
      <c r="R4902" s="30"/>
      <c r="S4902" s="114"/>
      <c r="T4902" s="123"/>
      <c r="U4902" s="122"/>
      <c r="V4902" s="122"/>
      <c r="W4902" s="121"/>
      <c r="X4902" s="114"/>
      <c r="Y4902" s="114"/>
      <c r="Z4902" s="126"/>
      <c r="AA4902" s="119"/>
    </row>
    <row r="4903" spans="1:27" ht="12.75" x14ac:dyDescent="0.2">
      <c r="A4903" s="113"/>
      <c r="B4903" s="114"/>
      <c r="C4903" s="114"/>
      <c r="D4903" s="115"/>
      <c r="E4903" s="116"/>
      <c r="F4903" s="117"/>
      <c r="G4903" s="118"/>
      <c r="H4903" s="119"/>
      <c r="I4903" s="119"/>
      <c r="J4903" s="120"/>
      <c r="K4903" s="120"/>
      <c r="L4903" s="8"/>
      <c r="M4903" s="121"/>
      <c r="N4903" s="121"/>
      <c r="O4903" s="114"/>
      <c r="P4903" s="114"/>
      <c r="Q4903" s="153"/>
      <c r="R4903" s="30"/>
      <c r="S4903" s="114"/>
      <c r="T4903" s="123"/>
      <c r="U4903" s="122"/>
      <c r="V4903" s="122"/>
      <c r="W4903" s="121"/>
      <c r="X4903" s="114"/>
      <c r="Y4903" s="114"/>
      <c r="Z4903" s="126"/>
      <c r="AA4903" s="119"/>
    </row>
    <row r="4904" spans="1:27" ht="12.75" x14ac:dyDescent="0.2">
      <c r="A4904" s="113"/>
      <c r="B4904" s="114"/>
      <c r="C4904" s="114"/>
      <c r="D4904" s="115"/>
      <c r="E4904" s="116"/>
      <c r="F4904" s="117"/>
      <c r="G4904" s="118"/>
      <c r="H4904" s="119"/>
      <c r="I4904" s="119"/>
      <c r="J4904" s="120"/>
      <c r="K4904" s="120"/>
      <c r="L4904" s="8"/>
      <c r="M4904" s="121"/>
      <c r="N4904" s="121"/>
      <c r="O4904" s="114"/>
      <c r="P4904" s="114"/>
      <c r="Q4904" s="153"/>
      <c r="R4904" s="30"/>
      <c r="S4904" s="114"/>
      <c r="T4904" s="123"/>
      <c r="U4904" s="122"/>
      <c r="V4904" s="122"/>
      <c r="W4904" s="121"/>
      <c r="X4904" s="114"/>
      <c r="Y4904" s="114"/>
      <c r="Z4904" s="126"/>
      <c r="AA4904" s="119"/>
    </row>
    <row r="4905" spans="1:27" ht="12.75" x14ac:dyDescent="0.2">
      <c r="A4905" s="113"/>
      <c r="B4905" s="114"/>
      <c r="C4905" s="114"/>
      <c r="D4905" s="115"/>
      <c r="E4905" s="116"/>
      <c r="F4905" s="117"/>
      <c r="G4905" s="118"/>
      <c r="H4905" s="119"/>
      <c r="I4905" s="119"/>
      <c r="J4905" s="120"/>
      <c r="K4905" s="120"/>
      <c r="L4905" s="8"/>
      <c r="M4905" s="121"/>
      <c r="N4905" s="121"/>
      <c r="O4905" s="114"/>
      <c r="P4905" s="114"/>
      <c r="Q4905" s="153"/>
      <c r="R4905" s="30"/>
      <c r="S4905" s="114"/>
      <c r="T4905" s="123"/>
      <c r="U4905" s="122"/>
      <c r="V4905" s="122"/>
      <c r="W4905" s="121"/>
      <c r="X4905" s="114"/>
      <c r="Y4905" s="114"/>
      <c r="Z4905" s="126"/>
      <c r="AA4905" s="119"/>
    </row>
    <row r="4906" spans="1:27" ht="12.75" x14ac:dyDescent="0.2">
      <c r="A4906" s="113"/>
      <c r="B4906" s="114"/>
      <c r="C4906" s="114"/>
      <c r="D4906" s="115"/>
      <c r="E4906" s="116"/>
      <c r="F4906" s="117"/>
      <c r="G4906" s="118"/>
      <c r="H4906" s="119"/>
      <c r="I4906" s="119"/>
      <c r="J4906" s="120"/>
      <c r="K4906" s="120"/>
      <c r="L4906" s="8"/>
      <c r="M4906" s="121"/>
      <c r="N4906" s="121"/>
      <c r="O4906" s="114"/>
      <c r="P4906" s="114"/>
      <c r="Q4906" s="153"/>
      <c r="R4906" s="30"/>
      <c r="S4906" s="114"/>
      <c r="T4906" s="123"/>
      <c r="U4906" s="122"/>
      <c r="V4906" s="122"/>
      <c r="W4906" s="121"/>
      <c r="X4906" s="114"/>
      <c r="Y4906" s="114"/>
      <c r="Z4906" s="126"/>
      <c r="AA4906" s="119"/>
    </row>
    <row r="4907" spans="1:27" ht="12.75" x14ac:dyDescent="0.2">
      <c r="A4907" s="113"/>
      <c r="B4907" s="114"/>
      <c r="C4907" s="114"/>
      <c r="D4907" s="115"/>
      <c r="E4907" s="116"/>
      <c r="F4907" s="117"/>
      <c r="G4907" s="118"/>
      <c r="H4907" s="119"/>
      <c r="I4907" s="119"/>
      <c r="J4907" s="120"/>
      <c r="K4907" s="120"/>
      <c r="L4907" s="8"/>
      <c r="M4907" s="121"/>
      <c r="N4907" s="121"/>
      <c r="O4907" s="114"/>
      <c r="P4907" s="114"/>
      <c r="Q4907" s="153"/>
      <c r="R4907" s="30"/>
      <c r="S4907" s="114"/>
      <c r="T4907" s="123"/>
      <c r="U4907" s="122"/>
      <c r="V4907" s="122"/>
      <c r="W4907" s="121"/>
      <c r="X4907" s="114"/>
      <c r="Y4907" s="114"/>
      <c r="Z4907" s="126"/>
      <c r="AA4907" s="119"/>
    </row>
    <row r="4908" spans="1:27" ht="12.75" x14ac:dyDescent="0.2">
      <c r="A4908" s="113"/>
      <c r="B4908" s="114"/>
      <c r="C4908" s="114"/>
      <c r="D4908" s="115"/>
      <c r="E4908" s="116"/>
      <c r="F4908" s="117"/>
      <c r="G4908" s="118"/>
      <c r="H4908" s="119"/>
      <c r="I4908" s="119"/>
      <c r="J4908" s="120"/>
      <c r="K4908" s="120"/>
      <c r="L4908" s="8"/>
      <c r="M4908" s="121"/>
      <c r="N4908" s="121"/>
      <c r="O4908" s="114"/>
      <c r="P4908" s="114"/>
      <c r="Q4908" s="153"/>
      <c r="R4908" s="30"/>
      <c r="S4908" s="114"/>
      <c r="T4908" s="123"/>
      <c r="U4908" s="122"/>
      <c r="V4908" s="122"/>
      <c r="W4908" s="121"/>
      <c r="X4908" s="114"/>
      <c r="Y4908" s="114"/>
      <c r="Z4908" s="126"/>
      <c r="AA4908" s="119"/>
    </row>
    <row r="4909" spans="1:27" ht="12.75" x14ac:dyDescent="0.2">
      <c r="A4909" s="113"/>
      <c r="B4909" s="114"/>
      <c r="C4909" s="114"/>
      <c r="D4909" s="115"/>
      <c r="E4909" s="116"/>
      <c r="F4909" s="117"/>
      <c r="G4909" s="118"/>
      <c r="H4909" s="119"/>
      <c r="I4909" s="119"/>
      <c r="J4909" s="120"/>
      <c r="K4909" s="120"/>
      <c r="L4909" s="8"/>
      <c r="M4909" s="121"/>
      <c r="N4909" s="121"/>
      <c r="O4909" s="114"/>
      <c r="P4909" s="114"/>
      <c r="Q4909" s="153"/>
      <c r="R4909" s="30"/>
      <c r="S4909" s="114"/>
      <c r="T4909" s="123"/>
      <c r="U4909" s="122"/>
      <c r="V4909" s="122"/>
      <c r="W4909" s="121"/>
      <c r="X4909" s="114"/>
      <c r="Y4909" s="114"/>
      <c r="Z4909" s="126"/>
      <c r="AA4909" s="119"/>
    </row>
    <row r="4910" spans="1:27" ht="12.75" x14ac:dyDescent="0.2">
      <c r="A4910" s="113"/>
      <c r="B4910" s="114"/>
      <c r="C4910" s="114"/>
      <c r="D4910" s="115"/>
      <c r="E4910" s="116"/>
      <c r="F4910" s="117"/>
      <c r="G4910" s="118"/>
      <c r="H4910" s="119"/>
      <c r="I4910" s="119"/>
      <c r="J4910" s="120"/>
      <c r="K4910" s="120"/>
      <c r="L4910" s="8"/>
      <c r="M4910" s="121"/>
      <c r="N4910" s="121"/>
      <c r="O4910" s="114"/>
      <c r="P4910" s="114"/>
      <c r="Q4910" s="153"/>
      <c r="R4910" s="30"/>
      <c r="S4910" s="114"/>
      <c r="T4910" s="123"/>
      <c r="U4910" s="122"/>
      <c r="V4910" s="122"/>
      <c r="W4910" s="121"/>
      <c r="X4910" s="114"/>
      <c r="Y4910" s="114"/>
      <c r="Z4910" s="126"/>
      <c r="AA4910" s="119"/>
    </row>
    <row r="4911" spans="1:27" ht="12.75" x14ac:dyDescent="0.2">
      <c r="A4911" s="113"/>
      <c r="B4911" s="114"/>
      <c r="C4911" s="114"/>
      <c r="D4911" s="115"/>
      <c r="E4911" s="116"/>
      <c r="F4911" s="117"/>
      <c r="G4911" s="118"/>
      <c r="H4911" s="119"/>
      <c r="I4911" s="119"/>
      <c r="J4911" s="120"/>
      <c r="K4911" s="120"/>
      <c r="L4911" s="8"/>
      <c r="M4911" s="121"/>
      <c r="N4911" s="121"/>
      <c r="O4911" s="114"/>
      <c r="P4911" s="114"/>
      <c r="Q4911" s="153"/>
      <c r="R4911" s="30"/>
      <c r="S4911" s="114"/>
      <c r="T4911" s="123"/>
      <c r="U4911" s="122"/>
      <c r="V4911" s="122"/>
      <c r="W4911" s="121"/>
      <c r="X4911" s="114"/>
      <c r="Y4911" s="114"/>
      <c r="Z4911" s="126"/>
      <c r="AA4911" s="119"/>
    </row>
    <row r="4912" spans="1:27" ht="12.75" x14ac:dyDescent="0.2">
      <c r="A4912" s="113"/>
      <c r="B4912" s="114"/>
      <c r="C4912" s="114"/>
      <c r="D4912" s="115"/>
      <c r="E4912" s="116"/>
      <c r="F4912" s="117"/>
      <c r="G4912" s="118"/>
      <c r="H4912" s="119"/>
      <c r="I4912" s="119"/>
      <c r="J4912" s="120"/>
      <c r="K4912" s="120"/>
      <c r="L4912" s="8"/>
      <c r="M4912" s="121"/>
      <c r="N4912" s="121"/>
      <c r="O4912" s="114"/>
      <c r="P4912" s="114"/>
      <c r="Q4912" s="153"/>
      <c r="R4912" s="30"/>
      <c r="S4912" s="114"/>
      <c r="T4912" s="123"/>
      <c r="U4912" s="122"/>
      <c r="V4912" s="122"/>
      <c r="W4912" s="121"/>
      <c r="X4912" s="114"/>
      <c r="Y4912" s="114"/>
      <c r="Z4912" s="126"/>
      <c r="AA4912" s="119"/>
    </row>
    <row r="4913" spans="1:27" ht="12.75" x14ac:dyDescent="0.2">
      <c r="A4913" s="113"/>
      <c r="B4913" s="114"/>
      <c r="C4913" s="114"/>
      <c r="D4913" s="115"/>
      <c r="E4913" s="116"/>
      <c r="F4913" s="117"/>
      <c r="G4913" s="118"/>
      <c r="H4913" s="119"/>
      <c r="I4913" s="119"/>
      <c r="J4913" s="120"/>
      <c r="K4913" s="120"/>
      <c r="L4913" s="8"/>
      <c r="M4913" s="121"/>
      <c r="N4913" s="121"/>
      <c r="O4913" s="114"/>
      <c r="P4913" s="114"/>
      <c r="Q4913" s="153"/>
      <c r="R4913" s="30"/>
      <c r="S4913" s="114"/>
      <c r="T4913" s="123"/>
      <c r="U4913" s="122"/>
      <c r="V4913" s="122"/>
      <c r="W4913" s="121"/>
      <c r="X4913" s="114"/>
      <c r="Y4913" s="114"/>
      <c r="Z4913" s="126"/>
      <c r="AA4913" s="119"/>
    </row>
    <row r="4914" spans="1:27" ht="12.75" x14ac:dyDescent="0.2">
      <c r="A4914" s="113"/>
      <c r="B4914" s="114"/>
      <c r="C4914" s="114"/>
      <c r="D4914" s="115"/>
      <c r="E4914" s="116"/>
      <c r="F4914" s="117"/>
      <c r="G4914" s="118"/>
      <c r="H4914" s="119"/>
      <c r="I4914" s="119"/>
      <c r="J4914" s="120"/>
      <c r="K4914" s="120"/>
      <c r="L4914" s="8"/>
      <c r="M4914" s="121"/>
      <c r="N4914" s="121"/>
      <c r="O4914" s="114"/>
      <c r="P4914" s="114"/>
      <c r="Q4914" s="153"/>
      <c r="R4914" s="30"/>
      <c r="S4914" s="114"/>
      <c r="T4914" s="123"/>
      <c r="U4914" s="122"/>
      <c r="V4914" s="122"/>
      <c r="W4914" s="121"/>
      <c r="X4914" s="114"/>
      <c r="Y4914" s="114"/>
      <c r="Z4914" s="126"/>
      <c r="AA4914" s="119"/>
    </row>
    <row r="4915" spans="1:27" ht="12.75" x14ac:dyDescent="0.2">
      <c r="A4915" s="113"/>
      <c r="B4915" s="114"/>
      <c r="C4915" s="114"/>
      <c r="D4915" s="115"/>
      <c r="E4915" s="116"/>
      <c r="F4915" s="117"/>
      <c r="G4915" s="118"/>
      <c r="H4915" s="119"/>
      <c r="I4915" s="119"/>
      <c r="J4915" s="120"/>
      <c r="K4915" s="120"/>
      <c r="L4915" s="8"/>
      <c r="M4915" s="121"/>
      <c r="N4915" s="121"/>
      <c r="O4915" s="114"/>
      <c r="P4915" s="114"/>
      <c r="Q4915" s="153"/>
      <c r="R4915" s="30"/>
      <c r="S4915" s="114"/>
      <c r="T4915" s="123"/>
      <c r="U4915" s="122"/>
      <c r="V4915" s="122"/>
      <c r="W4915" s="121"/>
      <c r="X4915" s="114"/>
      <c r="Y4915" s="114"/>
      <c r="Z4915" s="126"/>
      <c r="AA4915" s="119"/>
    </row>
    <row r="4916" spans="1:27" ht="12.75" x14ac:dyDescent="0.2">
      <c r="A4916" s="113"/>
      <c r="B4916" s="114"/>
      <c r="C4916" s="114"/>
      <c r="D4916" s="115"/>
      <c r="E4916" s="116"/>
      <c r="F4916" s="117"/>
      <c r="G4916" s="118"/>
      <c r="H4916" s="119"/>
      <c r="I4916" s="119"/>
      <c r="J4916" s="120"/>
      <c r="K4916" s="120"/>
      <c r="L4916" s="8"/>
      <c r="M4916" s="121"/>
      <c r="N4916" s="121"/>
      <c r="O4916" s="114"/>
      <c r="P4916" s="114"/>
      <c r="Q4916" s="153"/>
      <c r="R4916" s="30"/>
      <c r="S4916" s="114"/>
      <c r="T4916" s="123"/>
      <c r="U4916" s="122"/>
      <c r="V4916" s="122"/>
      <c r="W4916" s="121"/>
      <c r="X4916" s="114"/>
      <c r="Y4916" s="114"/>
      <c r="Z4916" s="126"/>
      <c r="AA4916" s="119"/>
    </row>
    <row r="4917" spans="1:27" ht="12.75" x14ac:dyDescent="0.2">
      <c r="A4917" s="113"/>
      <c r="B4917" s="114"/>
      <c r="C4917" s="114"/>
      <c r="D4917" s="115"/>
      <c r="E4917" s="116"/>
      <c r="F4917" s="117"/>
      <c r="G4917" s="118"/>
      <c r="H4917" s="119"/>
      <c r="I4917" s="119"/>
      <c r="J4917" s="120"/>
      <c r="K4917" s="120"/>
      <c r="L4917" s="8"/>
      <c r="M4917" s="121"/>
      <c r="N4917" s="121"/>
      <c r="O4917" s="114"/>
      <c r="P4917" s="114"/>
      <c r="Q4917" s="153"/>
      <c r="R4917" s="30"/>
      <c r="S4917" s="114"/>
      <c r="T4917" s="123"/>
      <c r="U4917" s="122"/>
      <c r="V4917" s="122"/>
      <c r="W4917" s="121"/>
      <c r="X4917" s="114"/>
      <c r="Y4917" s="114"/>
      <c r="Z4917" s="126"/>
      <c r="AA4917" s="119"/>
    </row>
    <row r="4918" spans="1:27" ht="12.75" x14ac:dyDescent="0.2">
      <c r="A4918" s="113"/>
      <c r="B4918" s="114"/>
      <c r="C4918" s="114"/>
      <c r="D4918" s="115"/>
      <c r="E4918" s="116"/>
      <c r="F4918" s="117"/>
      <c r="G4918" s="118"/>
      <c r="H4918" s="119"/>
      <c r="I4918" s="119"/>
      <c r="J4918" s="120"/>
      <c r="K4918" s="120"/>
      <c r="L4918" s="8"/>
      <c r="M4918" s="121"/>
      <c r="N4918" s="121"/>
      <c r="O4918" s="114"/>
      <c r="P4918" s="114"/>
      <c r="Q4918" s="153"/>
      <c r="R4918" s="30"/>
      <c r="S4918" s="114"/>
      <c r="T4918" s="123"/>
      <c r="U4918" s="122"/>
      <c r="V4918" s="122"/>
      <c r="W4918" s="121"/>
      <c r="X4918" s="114"/>
      <c r="Y4918" s="114"/>
      <c r="Z4918" s="126"/>
      <c r="AA4918" s="119"/>
    </row>
    <row r="4919" spans="1:27" ht="12.75" x14ac:dyDescent="0.2">
      <c r="A4919" s="113"/>
      <c r="B4919" s="114"/>
      <c r="C4919" s="114"/>
      <c r="D4919" s="115"/>
      <c r="E4919" s="116"/>
      <c r="F4919" s="117"/>
      <c r="G4919" s="118"/>
      <c r="H4919" s="119"/>
      <c r="I4919" s="119"/>
      <c r="J4919" s="120"/>
      <c r="K4919" s="120"/>
      <c r="L4919" s="8"/>
      <c r="M4919" s="121"/>
      <c r="N4919" s="121"/>
      <c r="O4919" s="114"/>
      <c r="P4919" s="114"/>
      <c r="Q4919" s="153"/>
      <c r="R4919" s="30"/>
      <c r="S4919" s="114"/>
      <c r="T4919" s="123"/>
      <c r="U4919" s="122"/>
      <c r="V4919" s="122"/>
      <c r="W4919" s="121"/>
      <c r="X4919" s="114"/>
      <c r="Y4919" s="114"/>
      <c r="Z4919" s="126"/>
      <c r="AA4919" s="119"/>
    </row>
    <row r="4920" spans="1:27" ht="12.75" x14ac:dyDescent="0.2">
      <c r="A4920" s="113"/>
      <c r="B4920" s="114"/>
      <c r="C4920" s="114"/>
      <c r="D4920" s="115"/>
      <c r="E4920" s="116"/>
      <c r="F4920" s="117"/>
      <c r="G4920" s="118"/>
      <c r="H4920" s="119"/>
      <c r="I4920" s="119"/>
      <c r="J4920" s="120"/>
      <c r="K4920" s="120"/>
      <c r="L4920" s="8"/>
      <c r="M4920" s="121"/>
      <c r="N4920" s="121"/>
      <c r="O4920" s="114"/>
      <c r="P4920" s="114"/>
      <c r="Q4920" s="153"/>
      <c r="R4920" s="30"/>
      <c r="S4920" s="114"/>
      <c r="T4920" s="123"/>
      <c r="U4920" s="122"/>
      <c r="V4920" s="122"/>
      <c r="W4920" s="121"/>
      <c r="X4920" s="114"/>
      <c r="Y4920" s="114"/>
      <c r="Z4920" s="126"/>
      <c r="AA4920" s="119"/>
    </row>
    <row r="4921" spans="1:27" ht="12.75" x14ac:dyDescent="0.2">
      <c r="A4921" s="113"/>
      <c r="B4921" s="114"/>
      <c r="C4921" s="114"/>
      <c r="D4921" s="115"/>
      <c r="E4921" s="116"/>
      <c r="F4921" s="117"/>
      <c r="G4921" s="118"/>
      <c r="H4921" s="119"/>
      <c r="I4921" s="119"/>
      <c r="J4921" s="120"/>
      <c r="K4921" s="120"/>
      <c r="L4921" s="8"/>
      <c r="M4921" s="121"/>
      <c r="N4921" s="121"/>
      <c r="O4921" s="114"/>
      <c r="P4921" s="114"/>
      <c r="Q4921" s="153"/>
      <c r="R4921" s="30"/>
      <c r="S4921" s="114"/>
      <c r="T4921" s="123"/>
      <c r="U4921" s="122"/>
      <c r="V4921" s="122"/>
      <c r="W4921" s="121"/>
      <c r="X4921" s="114"/>
      <c r="Y4921" s="114"/>
      <c r="Z4921" s="126"/>
      <c r="AA4921" s="119"/>
    </row>
    <row r="4922" spans="1:27" ht="12.75" x14ac:dyDescent="0.2">
      <c r="A4922" s="113"/>
      <c r="B4922" s="114"/>
      <c r="C4922" s="114"/>
      <c r="D4922" s="115"/>
      <c r="E4922" s="116"/>
      <c r="F4922" s="117"/>
      <c r="G4922" s="118"/>
      <c r="H4922" s="119"/>
      <c r="I4922" s="119"/>
      <c r="J4922" s="120"/>
      <c r="K4922" s="120"/>
      <c r="L4922" s="8"/>
      <c r="M4922" s="121"/>
      <c r="N4922" s="121"/>
      <c r="O4922" s="114"/>
      <c r="P4922" s="114"/>
      <c r="Q4922" s="153"/>
      <c r="R4922" s="30"/>
      <c r="S4922" s="114"/>
      <c r="T4922" s="123"/>
      <c r="U4922" s="122"/>
      <c r="V4922" s="122"/>
      <c r="W4922" s="121"/>
      <c r="X4922" s="114"/>
      <c r="Y4922" s="114"/>
      <c r="Z4922" s="126"/>
      <c r="AA4922" s="119"/>
    </row>
    <row r="4923" spans="1:27" ht="12.75" x14ac:dyDescent="0.2">
      <c r="A4923" s="113"/>
      <c r="B4923" s="114"/>
      <c r="C4923" s="114"/>
      <c r="D4923" s="115"/>
      <c r="E4923" s="116"/>
      <c r="F4923" s="117"/>
      <c r="G4923" s="118"/>
      <c r="H4923" s="119"/>
      <c r="I4923" s="119"/>
      <c r="J4923" s="120"/>
      <c r="K4923" s="120"/>
      <c r="L4923" s="8"/>
      <c r="M4923" s="121"/>
      <c r="N4923" s="121"/>
      <c r="O4923" s="114"/>
      <c r="P4923" s="114"/>
      <c r="Q4923" s="153"/>
      <c r="R4923" s="30"/>
      <c r="S4923" s="114"/>
      <c r="T4923" s="123"/>
      <c r="U4923" s="122"/>
      <c r="V4923" s="122"/>
      <c r="W4923" s="121"/>
      <c r="X4923" s="114"/>
      <c r="Y4923" s="114"/>
      <c r="Z4923" s="126"/>
      <c r="AA4923" s="119"/>
    </row>
    <row r="4924" spans="1:27" ht="12.75" x14ac:dyDescent="0.2">
      <c r="A4924" s="113"/>
      <c r="B4924" s="114"/>
      <c r="C4924" s="114"/>
      <c r="D4924" s="115"/>
      <c r="E4924" s="116"/>
      <c r="F4924" s="117"/>
      <c r="G4924" s="118"/>
      <c r="H4924" s="119"/>
      <c r="I4924" s="119"/>
      <c r="J4924" s="120"/>
      <c r="K4924" s="120"/>
      <c r="L4924" s="8"/>
      <c r="M4924" s="121"/>
      <c r="N4924" s="121"/>
      <c r="O4924" s="114"/>
      <c r="P4924" s="114"/>
      <c r="Q4924" s="153"/>
      <c r="R4924" s="30"/>
      <c r="S4924" s="114"/>
      <c r="T4924" s="123"/>
      <c r="U4924" s="122"/>
      <c r="V4924" s="122"/>
      <c r="W4924" s="121"/>
      <c r="X4924" s="114"/>
      <c r="Y4924" s="114"/>
      <c r="Z4924" s="126"/>
      <c r="AA4924" s="119"/>
    </row>
    <row r="4925" spans="1:27" ht="12.75" x14ac:dyDescent="0.2">
      <c r="A4925" s="113"/>
      <c r="B4925" s="114"/>
      <c r="C4925" s="114"/>
      <c r="D4925" s="115"/>
      <c r="E4925" s="116"/>
      <c r="F4925" s="117"/>
      <c r="G4925" s="118"/>
      <c r="H4925" s="119"/>
      <c r="I4925" s="119"/>
      <c r="J4925" s="120"/>
      <c r="K4925" s="120"/>
      <c r="L4925" s="8"/>
      <c r="M4925" s="121"/>
      <c r="N4925" s="121"/>
      <c r="O4925" s="114"/>
      <c r="P4925" s="114"/>
      <c r="Q4925" s="153"/>
      <c r="R4925" s="30"/>
      <c r="S4925" s="114"/>
      <c r="T4925" s="123"/>
      <c r="U4925" s="122"/>
      <c r="V4925" s="122"/>
      <c r="W4925" s="121"/>
      <c r="X4925" s="114"/>
      <c r="Y4925" s="114"/>
      <c r="Z4925" s="126"/>
      <c r="AA4925" s="119"/>
    </row>
    <row r="4926" spans="1:27" ht="12.75" x14ac:dyDescent="0.2">
      <c r="A4926" s="113"/>
      <c r="B4926" s="114"/>
      <c r="C4926" s="114"/>
      <c r="D4926" s="115"/>
      <c r="E4926" s="116"/>
      <c r="F4926" s="117"/>
      <c r="G4926" s="118"/>
      <c r="H4926" s="119"/>
      <c r="I4926" s="119"/>
      <c r="J4926" s="120"/>
      <c r="K4926" s="120"/>
      <c r="L4926" s="8"/>
      <c r="M4926" s="121"/>
      <c r="N4926" s="121"/>
      <c r="O4926" s="114"/>
      <c r="P4926" s="114"/>
      <c r="Q4926" s="153"/>
      <c r="R4926" s="30"/>
      <c r="S4926" s="114"/>
      <c r="T4926" s="123"/>
      <c r="U4926" s="122"/>
      <c r="V4926" s="122"/>
      <c r="W4926" s="121"/>
      <c r="X4926" s="114"/>
      <c r="Y4926" s="114"/>
      <c r="Z4926" s="126"/>
      <c r="AA4926" s="119"/>
    </row>
    <row r="4927" spans="1:27" ht="12.75" x14ac:dyDescent="0.2">
      <c r="A4927" s="113"/>
      <c r="B4927" s="114"/>
      <c r="C4927" s="114"/>
      <c r="D4927" s="115"/>
      <c r="E4927" s="116"/>
      <c r="F4927" s="117"/>
      <c r="G4927" s="118"/>
      <c r="H4927" s="119"/>
      <c r="I4927" s="119"/>
      <c r="J4927" s="120"/>
      <c r="K4927" s="120"/>
      <c r="L4927" s="8"/>
      <c r="M4927" s="121"/>
      <c r="N4927" s="121"/>
      <c r="O4927" s="114"/>
      <c r="P4927" s="114"/>
      <c r="Q4927" s="153"/>
      <c r="R4927" s="30"/>
      <c r="S4927" s="114"/>
      <c r="T4927" s="123"/>
      <c r="U4927" s="122"/>
      <c r="V4927" s="122"/>
      <c r="W4927" s="121"/>
      <c r="X4927" s="114"/>
      <c r="Y4927" s="114"/>
      <c r="Z4927" s="126"/>
      <c r="AA4927" s="119"/>
    </row>
    <row r="4928" spans="1:27" ht="12.75" x14ac:dyDescent="0.2">
      <c r="A4928" s="113"/>
      <c r="B4928" s="114"/>
      <c r="C4928" s="114"/>
      <c r="D4928" s="115"/>
      <c r="E4928" s="116"/>
      <c r="F4928" s="117"/>
      <c r="G4928" s="118"/>
      <c r="H4928" s="119"/>
      <c r="I4928" s="119"/>
      <c r="J4928" s="120"/>
      <c r="K4928" s="120"/>
      <c r="L4928" s="8"/>
      <c r="M4928" s="121"/>
      <c r="N4928" s="121"/>
      <c r="O4928" s="114"/>
      <c r="P4928" s="114"/>
      <c r="Q4928" s="153"/>
      <c r="R4928" s="30"/>
      <c r="S4928" s="114"/>
      <c r="T4928" s="123"/>
      <c r="U4928" s="122"/>
      <c r="V4928" s="122"/>
      <c r="W4928" s="121"/>
      <c r="X4928" s="114"/>
      <c r="Y4928" s="114"/>
      <c r="Z4928" s="126"/>
      <c r="AA4928" s="119"/>
    </row>
    <row r="4929" spans="1:27" ht="12.75" x14ac:dyDescent="0.2">
      <c r="A4929" s="113"/>
      <c r="B4929" s="114"/>
      <c r="C4929" s="114"/>
      <c r="D4929" s="115"/>
      <c r="E4929" s="116"/>
      <c r="F4929" s="117"/>
      <c r="G4929" s="118"/>
      <c r="H4929" s="119"/>
      <c r="I4929" s="119"/>
      <c r="J4929" s="120"/>
      <c r="K4929" s="120"/>
      <c r="L4929" s="8"/>
      <c r="M4929" s="121"/>
      <c r="N4929" s="121"/>
      <c r="O4929" s="114"/>
      <c r="P4929" s="114"/>
      <c r="Q4929" s="153"/>
      <c r="R4929" s="30"/>
      <c r="S4929" s="114"/>
      <c r="T4929" s="123"/>
      <c r="U4929" s="122"/>
      <c r="V4929" s="122"/>
      <c r="W4929" s="121"/>
      <c r="X4929" s="114"/>
      <c r="Y4929" s="114"/>
      <c r="Z4929" s="126"/>
      <c r="AA4929" s="119"/>
    </row>
    <row r="4930" spans="1:27" ht="12.75" x14ac:dyDescent="0.2">
      <c r="A4930" s="113"/>
      <c r="B4930" s="114"/>
      <c r="C4930" s="114"/>
      <c r="D4930" s="115"/>
      <c r="E4930" s="116"/>
      <c r="F4930" s="117"/>
      <c r="G4930" s="118"/>
      <c r="H4930" s="119"/>
      <c r="I4930" s="119"/>
      <c r="J4930" s="120"/>
      <c r="K4930" s="120"/>
      <c r="L4930" s="8"/>
      <c r="M4930" s="121"/>
      <c r="N4930" s="121"/>
      <c r="O4930" s="114"/>
      <c r="P4930" s="114"/>
      <c r="Q4930" s="153"/>
      <c r="R4930" s="30"/>
      <c r="S4930" s="114"/>
      <c r="T4930" s="123"/>
      <c r="U4930" s="122"/>
      <c r="V4930" s="122"/>
      <c r="W4930" s="121"/>
      <c r="X4930" s="114"/>
      <c r="Y4930" s="114"/>
      <c r="Z4930" s="126"/>
      <c r="AA4930" s="119"/>
    </row>
    <row r="4931" spans="1:27" ht="12.75" x14ac:dyDescent="0.2">
      <c r="A4931" s="113"/>
      <c r="B4931" s="114"/>
      <c r="C4931" s="114"/>
      <c r="D4931" s="115"/>
      <c r="E4931" s="116"/>
      <c r="F4931" s="117"/>
      <c r="G4931" s="118"/>
      <c r="H4931" s="119"/>
      <c r="I4931" s="119"/>
      <c r="J4931" s="120"/>
      <c r="K4931" s="120"/>
      <c r="L4931" s="8"/>
      <c r="M4931" s="121"/>
      <c r="N4931" s="121"/>
      <c r="O4931" s="114"/>
      <c r="P4931" s="114"/>
      <c r="Q4931" s="153"/>
      <c r="R4931" s="30"/>
      <c r="S4931" s="114"/>
      <c r="T4931" s="123"/>
      <c r="U4931" s="122"/>
      <c r="V4931" s="122"/>
      <c r="W4931" s="121"/>
      <c r="X4931" s="114"/>
      <c r="Y4931" s="114"/>
      <c r="Z4931" s="126"/>
      <c r="AA4931" s="119"/>
    </row>
    <row r="4932" spans="1:27" ht="12.75" x14ac:dyDescent="0.2">
      <c r="A4932" s="113"/>
      <c r="B4932" s="114"/>
      <c r="C4932" s="114"/>
      <c r="D4932" s="115"/>
      <c r="E4932" s="116"/>
      <c r="F4932" s="117"/>
      <c r="G4932" s="118"/>
      <c r="H4932" s="119"/>
      <c r="I4932" s="119"/>
      <c r="J4932" s="120"/>
      <c r="K4932" s="120"/>
      <c r="L4932" s="8"/>
      <c r="M4932" s="121"/>
      <c r="N4932" s="121"/>
      <c r="O4932" s="114"/>
      <c r="P4932" s="114"/>
      <c r="Q4932" s="153"/>
      <c r="R4932" s="30"/>
      <c r="S4932" s="114"/>
      <c r="T4932" s="123"/>
      <c r="U4932" s="122"/>
      <c r="V4932" s="122"/>
      <c r="W4932" s="121"/>
      <c r="X4932" s="114"/>
      <c r="Y4932" s="114"/>
      <c r="Z4932" s="126"/>
      <c r="AA4932" s="119"/>
    </row>
    <row r="4933" spans="1:27" ht="12.75" x14ac:dyDescent="0.2">
      <c r="A4933" s="113"/>
      <c r="B4933" s="114"/>
      <c r="C4933" s="114"/>
      <c r="D4933" s="115"/>
      <c r="E4933" s="116"/>
      <c r="F4933" s="117"/>
      <c r="G4933" s="118"/>
      <c r="H4933" s="119"/>
      <c r="I4933" s="119"/>
      <c r="J4933" s="120"/>
      <c r="K4933" s="120"/>
      <c r="L4933" s="8"/>
      <c r="M4933" s="121"/>
      <c r="N4933" s="121"/>
      <c r="O4933" s="114"/>
      <c r="P4933" s="114"/>
      <c r="Q4933" s="153"/>
      <c r="R4933" s="30"/>
      <c r="S4933" s="114"/>
      <c r="T4933" s="123"/>
      <c r="U4933" s="122"/>
      <c r="V4933" s="122"/>
      <c r="W4933" s="121"/>
      <c r="X4933" s="114"/>
      <c r="Y4933" s="114"/>
      <c r="Z4933" s="126"/>
      <c r="AA4933" s="119"/>
    </row>
    <row r="4934" spans="1:27" ht="12.75" x14ac:dyDescent="0.2">
      <c r="A4934" s="113"/>
      <c r="B4934" s="114"/>
      <c r="C4934" s="114"/>
      <c r="D4934" s="115"/>
      <c r="E4934" s="116"/>
      <c r="F4934" s="117"/>
      <c r="G4934" s="118"/>
      <c r="H4934" s="119"/>
      <c r="I4934" s="119"/>
      <c r="J4934" s="120"/>
      <c r="K4934" s="120"/>
      <c r="L4934" s="8"/>
      <c r="M4934" s="121"/>
      <c r="N4934" s="121"/>
      <c r="O4934" s="114"/>
      <c r="P4934" s="114"/>
      <c r="Q4934" s="153"/>
      <c r="R4934" s="30"/>
      <c r="S4934" s="114"/>
      <c r="T4934" s="123"/>
      <c r="U4934" s="122"/>
      <c r="V4934" s="122"/>
      <c r="W4934" s="121"/>
      <c r="X4934" s="114"/>
      <c r="Y4934" s="114"/>
      <c r="Z4934" s="126"/>
      <c r="AA4934" s="119"/>
    </row>
    <row r="4935" spans="1:27" ht="12.75" x14ac:dyDescent="0.2">
      <c r="A4935" s="113"/>
      <c r="B4935" s="114"/>
      <c r="C4935" s="114"/>
      <c r="D4935" s="115"/>
      <c r="E4935" s="116"/>
      <c r="F4935" s="117"/>
      <c r="G4935" s="118"/>
      <c r="H4935" s="119"/>
      <c r="I4935" s="119"/>
      <c r="J4935" s="120"/>
      <c r="K4935" s="120"/>
      <c r="L4935" s="8"/>
      <c r="M4935" s="121"/>
      <c r="N4935" s="121"/>
      <c r="O4935" s="114"/>
      <c r="P4935" s="114"/>
      <c r="Q4935" s="153"/>
      <c r="R4935" s="30"/>
      <c r="S4935" s="114"/>
      <c r="T4935" s="123"/>
      <c r="U4935" s="122"/>
      <c r="V4935" s="122"/>
      <c r="W4935" s="121"/>
      <c r="X4935" s="114"/>
      <c r="Y4935" s="114"/>
      <c r="Z4935" s="126"/>
      <c r="AA4935" s="119"/>
    </row>
    <row r="4936" spans="1:27" ht="12.75" x14ac:dyDescent="0.2">
      <c r="A4936" s="113"/>
      <c r="B4936" s="114"/>
      <c r="C4936" s="114"/>
      <c r="D4936" s="115"/>
      <c r="E4936" s="116"/>
      <c r="F4936" s="117"/>
      <c r="G4936" s="118"/>
      <c r="H4936" s="119"/>
      <c r="I4936" s="119"/>
      <c r="J4936" s="120"/>
      <c r="K4936" s="120"/>
      <c r="L4936" s="8"/>
      <c r="M4936" s="121"/>
      <c r="N4936" s="121"/>
      <c r="O4936" s="114"/>
      <c r="P4936" s="114"/>
      <c r="Q4936" s="153"/>
      <c r="R4936" s="30"/>
      <c r="S4936" s="114"/>
      <c r="T4936" s="123"/>
      <c r="U4936" s="122"/>
      <c r="V4936" s="122"/>
      <c r="W4936" s="121"/>
      <c r="X4936" s="114"/>
      <c r="Y4936" s="114"/>
      <c r="Z4936" s="126"/>
      <c r="AA4936" s="119"/>
    </row>
    <row r="4937" spans="1:27" ht="12.75" x14ac:dyDescent="0.2">
      <c r="A4937" s="113"/>
      <c r="B4937" s="114"/>
      <c r="C4937" s="114"/>
      <c r="D4937" s="115"/>
      <c r="E4937" s="116"/>
      <c r="F4937" s="117"/>
      <c r="G4937" s="118"/>
      <c r="H4937" s="119"/>
      <c r="I4937" s="119"/>
      <c r="J4937" s="120"/>
      <c r="K4937" s="120"/>
      <c r="L4937" s="8"/>
      <c r="M4937" s="121"/>
      <c r="N4937" s="121"/>
      <c r="O4937" s="114"/>
      <c r="P4937" s="114"/>
      <c r="Q4937" s="153"/>
      <c r="R4937" s="30"/>
      <c r="S4937" s="114"/>
      <c r="T4937" s="123"/>
      <c r="U4937" s="122"/>
      <c r="V4937" s="122"/>
      <c r="W4937" s="121"/>
      <c r="X4937" s="114"/>
      <c r="Y4937" s="114"/>
      <c r="Z4937" s="126"/>
      <c r="AA4937" s="119"/>
    </row>
    <row r="4938" spans="1:27" ht="12.75" x14ac:dyDescent="0.2">
      <c r="A4938" s="113"/>
      <c r="B4938" s="114"/>
      <c r="C4938" s="114"/>
      <c r="D4938" s="115"/>
      <c r="E4938" s="116"/>
      <c r="F4938" s="117"/>
      <c r="G4938" s="118"/>
      <c r="H4938" s="119"/>
      <c r="I4938" s="119"/>
      <c r="J4938" s="120"/>
      <c r="K4938" s="120"/>
      <c r="L4938" s="8"/>
      <c r="M4938" s="121"/>
      <c r="N4938" s="121"/>
      <c r="O4938" s="114"/>
      <c r="P4938" s="114"/>
      <c r="Q4938" s="153"/>
      <c r="R4938" s="30"/>
      <c r="S4938" s="114"/>
      <c r="T4938" s="123"/>
      <c r="U4938" s="122"/>
      <c r="V4938" s="122"/>
      <c r="W4938" s="121"/>
      <c r="X4938" s="114"/>
      <c r="Y4938" s="114"/>
      <c r="Z4938" s="126"/>
      <c r="AA4938" s="119"/>
    </row>
    <row r="4939" spans="1:27" ht="12.75" x14ac:dyDescent="0.2">
      <c r="A4939" s="113"/>
      <c r="B4939" s="114"/>
      <c r="C4939" s="114"/>
      <c r="D4939" s="115"/>
      <c r="E4939" s="116"/>
      <c r="F4939" s="117"/>
      <c r="G4939" s="118"/>
      <c r="H4939" s="119"/>
      <c r="I4939" s="119"/>
      <c r="J4939" s="120"/>
      <c r="K4939" s="120"/>
      <c r="L4939" s="8"/>
      <c r="M4939" s="121"/>
      <c r="N4939" s="121"/>
      <c r="O4939" s="114"/>
      <c r="P4939" s="114"/>
      <c r="Q4939" s="153"/>
      <c r="R4939" s="30"/>
      <c r="S4939" s="114"/>
      <c r="T4939" s="123"/>
      <c r="U4939" s="122"/>
      <c r="V4939" s="122"/>
      <c r="W4939" s="121"/>
      <c r="X4939" s="114"/>
      <c r="Y4939" s="114"/>
      <c r="Z4939" s="126"/>
      <c r="AA4939" s="119"/>
    </row>
    <row r="4940" spans="1:27" ht="12.75" x14ac:dyDescent="0.2">
      <c r="A4940" s="113"/>
      <c r="B4940" s="114"/>
      <c r="C4940" s="114"/>
      <c r="D4940" s="115"/>
      <c r="E4940" s="116"/>
      <c r="F4940" s="117"/>
      <c r="G4940" s="118"/>
      <c r="H4940" s="119"/>
      <c r="I4940" s="119"/>
      <c r="J4940" s="120"/>
      <c r="K4940" s="120"/>
      <c r="L4940" s="8"/>
      <c r="M4940" s="121"/>
      <c r="N4940" s="121"/>
      <c r="O4940" s="114"/>
      <c r="P4940" s="114"/>
      <c r="Q4940" s="153"/>
      <c r="R4940" s="30"/>
      <c r="S4940" s="114"/>
      <c r="T4940" s="123"/>
      <c r="U4940" s="122"/>
      <c r="V4940" s="122"/>
      <c r="W4940" s="121"/>
      <c r="X4940" s="114"/>
      <c r="Y4940" s="114"/>
      <c r="Z4940" s="126"/>
      <c r="AA4940" s="119"/>
    </row>
    <row r="4941" spans="1:27" ht="12.75" x14ac:dyDescent="0.2">
      <c r="A4941" s="113"/>
      <c r="B4941" s="114"/>
      <c r="C4941" s="114"/>
      <c r="D4941" s="115"/>
      <c r="E4941" s="116"/>
      <c r="F4941" s="117"/>
      <c r="G4941" s="118"/>
      <c r="H4941" s="119"/>
      <c r="I4941" s="119"/>
      <c r="J4941" s="120"/>
      <c r="K4941" s="120"/>
      <c r="L4941" s="8"/>
      <c r="M4941" s="121"/>
      <c r="N4941" s="121"/>
      <c r="O4941" s="114"/>
      <c r="P4941" s="114"/>
      <c r="Q4941" s="153"/>
      <c r="R4941" s="30"/>
      <c r="S4941" s="114"/>
      <c r="T4941" s="123"/>
      <c r="U4941" s="122"/>
      <c r="V4941" s="122"/>
      <c r="W4941" s="121"/>
      <c r="X4941" s="114"/>
      <c r="Y4941" s="114"/>
      <c r="Z4941" s="126"/>
      <c r="AA4941" s="119"/>
    </row>
    <row r="4942" spans="1:27" ht="12.75" x14ac:dyDescent="0.2">
      <c r="A4942" s="113"/>
      <c r="B4942" s="114"/>
      <c r="C4942" s="114"/>
      <c r="D4942" s="115"/>
      <c r="E4942" s="116"/>
      <c r="F4942" s="117"/>
      <c r="G4942" s="118"/>
      <c r="H4942" s="119"/>
      <c r="I4942" s="119"/>
      <c r="J4942" s="120"/>
      <c r="K4942" s="120"/>
      <c r="L4942" s="8"/>
      <c r="M4942" s="121"/>
      <c r="N4942" s="121"/>
      <c r="O4942" s="114"/>
      <c r="P4942" s="114"/>
      <c r="Q4942" s="153"/>
      <c r="R4942" s="30"/>
      <c r="S4942" s="114"/>
      <c r="T4942" s="123"/>
      <c r="U4942" s="122"/>
      <c r="V4942" s="122"/>
      <c r="W4942" s="121"/>
      <c r="X4942" s="114"/>
      <c r="Y4942" s="114"/>
      <c r="Z4942" s="126"/>
      <c r="AA4942" s="119"/>
    </row>
    <row r="4943" spans="1:27" ht="12.75" x14ac:dyDescent="0.2">
      <c r="A4943" s="113"/>
      <c r="B4943" s="114"/>
      <c r="C4943" s="114"/>
      <c r="D4943" s="115"/>
      <c r="E4943" s="116"/>
      <c r="F4943" s="117"/>
      <c r="G4943" s="118"/>
      <c r="H4943" s="119"/>
      <c r="I4943" s="119"/>
      <c r="J4943" s="120"/>
      <c r="K4943" s="120"/>
      <c r="L4943" s="8"/>
      <c r="M4943" s="121"/>
      <c r="N4943" s="121"/>
      <c r="O4943" s="114"/>
      <c r="P4943" s="114"/>
      <c r="Q4943" s="153"/>
      <c r="R4943" s="30"/>
      <c r="S4943" s="114"/>
      <c r="T4943" s="123"/>
      <c r="U4943" s="122"/>
      <c r="V4943" s="122"/>
      <c r="W4943" s="121"/>
      <c r="X4943" s="114"/>
      <c r="Y4943" s="114"/>
      <c r="Z4943" s="126"/>
      <c r="AA4943" s="119"/>
    </row>
    <row r="4944" spans="1:27" ht="12.75" x14ac:dyDescent="0.2">
      <c r="A4944" s="113"/>
      <c r="B4944" s="114"/>
      <c r="C4944" s="114"/>
      <c r="D4944" s="115"/>
      <c r="E4944" s="116"/>
      <c r="F4944" s="117"/>
      <c r="G4944" s="118"/>
      <c r="H4944" s="119"/>
      <c r="I4944" s="119"/>
      <c r="J4944" s="120"/>
      <c r="K4944" s="120"/>
      <c r="L4944" s="8"/>
      <c r="M4944" s="121"/>
      <c r="N4944" s="121"/>
      <c r="O4944" s="114"/>
      <c r="P4944" s="114"/>
      <c r="Q4944" s="153"/>
      <c r="R4944" s="30"/>
      <c r="S4944" s="114"/>
      <c r="T4944" s="123"/>
      <c r="U4944" s="122"/>
      <c r="V4944" s="122"/>
      <c r="W4944" s="121"/>
      <c r="X4944" s="114"/>
      <c r="Y4944" s="114"/>
      <c r="Z4944" s="126"/>
      <c r="AA4944" s="119"/>
    </row>
    <row r="4945" spans="1:27" ht="12.75" x14ac:dyDescent="0.2">
      <c r="A4945" s="113"/>
      <c r="B4945" s="114"/>
      <c r="C4945" s="114"/>
      <c r="D4945" s="115"/>
      <c r="E4945" s="116"/>
      <c r="F4945" s="117"/>
      <c r="G4945" s="118"/>
      <c r="H4945" s="119"/>
      <c r="I4945" s="119"/>
      <c r="J4945" s="120"/>
      <c r="K4945" s="120"/>
      <c r="L4945" s="8"/>
      <c r="M4945" s="121"/>
      <c r="N4945" s="121"/>
      <c r="O4945" s="114"/>
      <c r="P4945" s="114"/>
      <c r="Q4945" s="153"/>
      <c r="R4945" s="30"/>
      <c r="S4945" s="114"/>
      <c r="T4945" s="123"/>
      <c r="U4945" s="122"/>
      <c r="V4945" s="122"/>
      <c r="W4945" s="121"/>
      <c r="X4945" s="114"/>
      <c r="Y4945" s="114"/>
      <c r="Z4945" s="126"/>
      <c r="AA4945" s="119"/>
    </row>
    <row r="4946" spans="1:27" ht="12.75" x14ac:dyDescent="0.2">
      <c r="A4946" s="113"/>
      <c r="B4946" s="114"/>
      <c r="C4946" s="114"/>
      <c r="D4946" s="115"/>
      <c r="E4946" s="116"/>
      <c r="F4946" s="117"/>
      <c r="G4946" s="118"/>
      <c r="H4946" s="119"/>
      <c r="I4946" s="119"/>
      <c r="J4946" s="120"/>
      <c r="K4946" s="120"/>
      <c r="L4946" s="8"/>
      <c r="M4946" s="121"/>
      <c r="N4946" s="121"/>
      <c r="O4946" s="114"/>
      <c r="P4946" s="114"/>
      <c r="Q4946" s="153"/>
      <c r="R4946" s="30"/>
      <c r="S4946" s="114"/>
      <c r="T4946" s="123"/>
      <c r="U4946" s="122"/>
      <c r="V4946" s="122"/>
      <c r="W4946" s="121"/>
      <c r="X4946" s="114"/>
      <c r="Y4946" s="114"/>
      <c r="Z4946" s="126"/>
      <c r="AA4946" s="119"/>
    </row>
    <row r="4947" spans="1:27" ht="12.75" x14ac:dyDescent="0.2">
      <c r="A4947" s="113"/>
      <c r="B4947" s="114"/>
      <c r="C4947" s="114"/>
      <c r="D4947" s="115"/>
      <c r="E4947" s="116"/>
      <c r="F4947" s="117"/>
      <c r="G4947" s="118"/>
      <c r="H4947" s="119"/>
      <c r="I4947" s="119"/>
      <c r="J4947" s="120"/>
      <c r="K4947" s="120"/>
      <c r="L4947" s="8"/>
      <c r="M4947" s="121"/>
      <c r="N4947" s="121"/>
      <c r="O4947" s="114"/>
      <c r="P4947" s="114"/>
      <c r="Q4947" s="153"/>
      <c r="R4947" s="30"/>
      <c r="S4947" s="114"/>
      <c r="T4947" s="123"/>
      <c r="U4947" s="122"/>
      <c r="V4947" s="122"/>
      <c r="W4947" s="121"/>
      <c r="X4947" s="114"/>
      <c r="Y4947" s="114"/>
      <c r="Z4947" s="126"/>
      <c r="AA4947" s="119"/>
    </row>
    <row r="4948" spans="1:27" ht="12.75" x14ac:dyDescent="0.2">
      <c r="A4948" s="113"/>
      <c r="B4948" s="114"/>
      <c r="C4948" s="114"/>
      <c r="D4948" s="115"/>
      <c r="E4948" s="116"/>
      <c r="F4948" s="117"/>
      <c r="G4948" s="118"/>
      <c r="H4948" s="119"/>
      <c r="I4948" s="119"/>
      <c r="J4948" s="120"/>
      <c r="K4948" s="120"/>
      <c r="L4948" s="8"/>
      <c r="M4948" s="121"/>
      <c r="N4948" s="121"/>
      <c r="O4948" s="114"/>
      <c r="P4948" s="114"/>
      <c r="Q4948" s="153"/>
      <c r="R4948" s="30"/>
      <c r="S4948" s="114"/>
      <c r="T4948" s="123"/>
      <c r="U4948" s="122"/>
      <c r="V4948" s="122"/>
      <c r="W4948" s="121"/>
      <c r="X4948" s="114"/>
      <c r="Y4948" s="114"/>
      <c r="Z4948" s="126"/>
      <c r="AA4948" s="119"/>
    </row>
    <row r="4949" spans="1:27" ht="12.75" x14ac:dyDescent="0.2">
      <c r="A4949" s="113"/>
      <c r="B4949" s="114"/>
      <c r="C4949" s="114"/>
      <c r="D4949" s="115"/>
      <c r="E4949" s="116"/>
      <c r="F4949" s="117"/>
      <c r="G4949" s="118"/>
      <c r="H4949" s="119"/>
      <c r="I4949" s="119"/>
      <c r="J4949" s="120"/>
      <c r="K4949" s="120"/>
      <c r="L4949" s="8"/>
      <c r="M4949" s="121"/>
      <c r="N4949" s="121"/>
      <c r="O4949" s="114"/>
      <c r="P4949" s="114"/>
      <c r="Q4949" s="153"/>
      <c r="R4949" s="30"/>
      <c r="S4949" s="114"/>
      <c r="T4949" s="123"/>
      <c r="U4949" s="122"/>
      <c r="V4949" s="122"/>
      <c r="W4949" s="121"/>
      <c r="X4949" s="114"/>
      <c r="Y4949" s="114"/>
      <c r="Z4949" s="126"/>
      <c r="AA4949" s="119"/>
    </row>
    <row r="4950" spans="1:27" ht="12.75" x14ac:dyDescent="0.2">
      <c r="A4950" s="113"/>
      <c r="B4950" s="114"/>
      <c r="C4950" s="114"/>
      <c r="D4950" s="115"/>
      <c r="E4950" s="116"/>
      <c r="F4950" s="117"/>
      <c r="G4950" s="118"/>
      <c r="H4950" s="119"/>
      <c r="I4950" s="119"/>
      <c r="J4950" s="120"/>
      <c r="K4950" s="120"/>
      <c r="L4950" s="8"/>
      <c r="M4950" s="121"/>
      <c r="N4950" s="121"/>
      <c r="O4950" s="114"/>
      <c r="P4950" s="114"/>
      <c r="Q4950" s="153"/>
      <c r="R4950" s="30"/>
      <c r="S4950" s="114"/>
      <c r="T4950" s="123"/>
      <c r="U4950" s="122"/>
      <c r="V4950" s="122"/>
      <c r="W4950" s="121"/>
      <c r="X4950" s="114"/>
      <c r="Y4950" s="114"/>
      <c r="Z4950" s="126"/>
      <c r="AA4950" s="119"/>
    </row>
    <row r="4951" spans="1:27" ht="12.75" x14ac:dyDescent="0.2">
      <c r="A4951" s="113"/>
      <c r="B4951" s="114"/>
      <c r="C4951" s="114"/>
      <c r="D4951" s="115"/>
      <c r="E4951" s="116"/>
      <c r="F4951" s="117"/>
      <c r="G4951" s="118"/>
      <c r="H4951" s="119"/>
      <c r="I4951" s="119"/>
      <c r="J4951" s="120"/>
      <c r="K4951" s="120"/>
      <c r="L4951" s="8"/>
      <c r="M4951" s="121"/>
      <c r="N4951" s="121"/>
      <c r="O4951" s="114"/>
      <c r="P4951" s="114"/>
      <c r="Q4951" s="153"/>
      <c r="R4951" s="30"/>
      <c r="S4951" s="114"/>
      <c r="T4951" s="123"/>
      <c r="U4951" s="122"/>
      <c r="V4951" s="122"/>
      <c r="W4951" s="121"/>
      <c r="X4951" s="114"/>
      <c r="Y4951" s="114"/>
      <c r="Z4951" s="126"/>
      <c r="AA4951" s="119"/>
    </row>
    <row r="4952" spans="1:27" ht="12.75" x14ac:dyDescent="0.2">
      <c r="A4952" s="113"/>
      <c r="B4952" s="114"/>
      <c r="C4952" s="114"/>
      <c r="D4952" s="115"/>
      <c r="E4952" s="116"/>
      <c r="F4952" s="117"/>
      <c r="G4952" s="118"/>
      <c r="H4952" s="119"/>
      <c r="I4952" s="119"/>
      <c r="J4952" s="120"/>
      <c r="K4952" s="120"/>
      <c r="L4952" s="8"/>
      <c r="M4952" s="121"/>
      <c r="N4952" s="121"/>
      <c r="O4952" s="114"/>
      <c r="P4952" s="114"/>
      <c r="Q4952" s="153"/>
      <c r="R4952" s="30"/>
      <c r="S4952" s="114"/>
      <c r="T4952" s="123"/>
      <c r="U4952" s="122"/>
      <c r="V4952" s="122"/>
      <c r="W4952" s="121"/>
      <c r="X4952" s="114"/>
      <c r="Y4952" s="114"/>
      <c r="Z4952" s="126"/>
      <c r="AA4952" s="119"/>
    </row>
    <row r="4953" spans="1:27" ht="12.75" x14ac:dyDescent="0.2">
      <c r="A4953" s="113"/>
      <c r="B4953" s="114"/>
      <c r="C4953" s="114"/>
      <c r="D4953" s="115"/>
      <c r="E4953" s="116"/>
      <c r="F4953" s="117"/>
      <c r="G4953" s="118"/>
      <c r="H4953" s="119"/>
      <c r="I4953" s="119"/>
      <c r="J4953" s="120"/>
      <c r="K4953" s="120"/>
      <c r="L4953" s="8"/>
      <c r="M4953" s="121"/>
      <c r="N4953" s="121"/>
      <c r="O4953" s="114"/>
      <c r="P4953" s="114"/>
      <c r="Q4953" s="153"/>
      <c r="R4953" s="30"/>
      <c r="S4953" s="114"/>
      <c r="T4953" s="123"/>
      <c r="U4953" s="122"/>
      <c r="V4953" s="122"/>
      <c r="W4953" s="121"/>
      <c r="X4953" s="114"/>
      <c r="Y4953" s="114"/>
      <c r="Z4953" s="126"/>
      <c r="AA4953" s="119"/>
    </row>
    <row r="4954" spans="1:27" ht="12.75" x14ac:dyDescent="0.2">
      <c r="A4954" s="113"/>
      <c r="B4954" s="114"/>
      <c r="C4954" s="114"/>
      <c r="D4954" s="115"/>
      <c r="E4954" s="116"/>
      <c r="F4954" s="117"/>
      <c r="G4954" s="118"/>
      <c r="H4954" s="119"/>
      <c r="I4954" s="119"/>
      <c r="J4954" s="120"/>
      <c r="K4954" s="120"/>
      <c r="L4954" s="8"/>
      <c r="M4954" s="121"/>
      <c r="N4954" s="121"/>
      <c r="O4954" s="114"/>
      <c r="P4954" s="114"/>
      <c r="Q4954" s="153"/>
      <c r="R4954" s="30"/>
      <c r="S4954" s="114"/>
      <c r="T4954" s="123"/>
      <c r="U4954" s="122"/>
      <c r="V4954" s="122"/>
      <c r="W4954" s="121"/>
      <c r="X4954" s="114"/>
      <c r="Y4954" s="114"/>
      <c r="Z4954" s="126"/>
      <c r="AA4954" s="119"/>
    </row>
    <row r="4955" spans="1:27" ht="12.75" x14ac:dyDescent="0.2">
      <c r="A4955" s="113"/>
      <c r="B4955" s="114"/>
      <c r="C4955" s="114"/>
      <c r="D4955" s="115"/>
      <c r="E4955" s="116"/>
      <c r="F4955" s="117"/>
      <c r="G4955" s="118"/>
      <c r="H4955" s="119"/>
      <c r="I4955" s="119"/>
      <c r="J4955" s="120"/>
      <c r="K4955" s="120"/>
      <c r="L4955" s="8"/>
      <c r="M4955" s="121"/>
      <c r="N4955" s="121"/>
      <c r="O4955" s="114"/>
      <c r="P4955" s="114"/>
      <c r="Q4955" s="153"/>
      <c r="R4955" s="30"/>
      <c r="S4955" s="114"/>
      <c r="T4955" s="123"/>
      <c r="U4955" s="122"/>
      <c r="V4955" s="122"/>
      <c r="W4955" s="121"/>
      <c r="X4955" s="114"/>
      <c r="Y4955" s="114"/>
      <c r="Z4955" s="126"/>
      <c r="AA4955" s="119"/>
    </row>
    <row r="4956" spans="1:27" ht="12.75" x14ac:dyDescent="0.2">
      <c r="A4956" s="113"/>
      <c r="B4956" s="114"/>
      <c r="C4956" s="114"/>
      <c r="D4956" s="115"/>
      <c r="E4956" s="116"/>
      <c r="F4956" s="117"/>
      <c r="G4956" s="118"/>
      <c r="H4956" s="119"/>
      <c r="I4956" s="119"/>
      <c r="J4956" s="120"/>
      <c r="K4956" s="120"/>
      <c r="L4956" s="8"/>
      <c r="M4956" s="121"/>
      <c r="N4956" s="121"/>
      <c r="O4956" s="114"/>
      <c r="P4956" s="114"/>
      <c r="Q4956" s="153"/>
      <c r="R4956" s="30"/>
      <c r="S4956" s="114"/>
      <c r="T4956" s="123"/>
      <c r="U4956" s="122"/>
      <c r="V4956" s="122"/>
      <c r="W4956" s="121"/>
      <c r="X4956" s="114"/>
      <c r="Y4956" s="114"/>
      <c r="Z4956" s="126"/>
      <c r="AA4956" s="119"/>
    </row>
    <row r="4957" spans="1:27" ht="12.75" x14ac:dyDescent="0.2">
      <c r="A4957" s="113"/>
      <c r="B4957" s="114"/>
      <c r="C4957" s="114"/>
      <c r="D4957" s="115"/>
      <c r="E4957" s="116"/>
      <c r="F4957" s="117"/>
      <c r="G4957" s="118"/>
      <c r="H4957" s="119"/>
      <c r="I4957" s="119"/>
      <c r="J4957" s="120"/>
      <c r="K4957" s="120"/>
      <c r="L4957" s="8"/>
      <c r="M4957" s="121"/>
      <c r="N4957" s="121"/>
      <c r="O4957" s="114"/>
      <c r="P4957" s="114"/>
      <c r="Q4957" s="153"/>
      <c r="R4957" s="30"/>
      <c r="S4957" s="114"/>
      <c r="T4957" s="123"/>
      <c r="U4957" s="122"/>
      <c r="V4957" s="122"/>
      <c r="W4957" s="121"/>
      <c r="X4957" s="114"/>
      <c r="Y4957" s="114"/>
      <c r="Z4957" s="126"/>
      <c r="AA4957" s="119"/>
    </row>
    <row r="4958" spans="1:27" ht="12.75" x14ac:dyDescent="0.2">
      <c r="A4958" s="113"/>
      <c r="B4958" s="114"/>
      <c r="C4958" s="114"/>
      <c r="D4958" s="115"/>
      <c r="E4958" s="116"/>
      <c r="F4958" s="117"/>
      <c r="G4958" s="118"/>
      <c r="H4958" s="119"/>
      <c r="I4958" s="119"/>
      <c r="J4958" s="120"/>
      <c r="K4958" s="120"/>
      <c r="L4958" s="8"/>
      <c r="M4958" s="121"/>
      <c r="N4958" s="121"/>
      <c r="O4958" s="114"/>
      <c r="P4958" s="114"/>
      <c r="Q4958" s="153"/>
      <c r="R4958" s="30"/>
      <c r="S4958" s="114"/>
      <c r="T4958" s="123"/>
      <c r="U4958" s="122"/>
      <c r="V4958" s="122"/>
      <c r="W4958" s="121"/>
      <c r="X4958" s="114"/>
      <c r="Y4958" s="114"/>
      <c r="Z4958" s="126"/>
      <c r="AA4958" s="119"/>
    </row>
    <row r="4959" spans="1:27" ht="12.75" x14ac:dyDescent="0.2">
      <c r="A4959" s="113"/>
      <c r="B4959" s="114"/>
      <c r="C4959" s="114"/>
      <c r="D4959" s="115"/>
      <c r="E4959" s="116"/>
      <c r="F4959" s="117"/>
      <c r="G4959" s="118"/>
      <c r="H4959" s="119"/>
      <c r="I4959" s="119"/>
      <c r="J4959" s="120"/>
      <c r="K4959" s="120"/>
      <c r="L4959" s="8"/>
      <c r="M4959" s="121"/>
      <c r="N4959" s="121"/>
      <c r="O4959" s="114"/>
      <c r="P4959" s="114"/>
      <c r="Q4959" s="153"/>
      <c r="R4959" s="30"/>
      <c r="S4959" s="114"/>
      <c r="T4959" s="123"/>
      <c r="U4959" s="122"/>
      <c r="V4959" s="122"/>
      <c r="W4959" s="121"/>
      <c r="X4959" s="114"/>
      <c r="Y4959" s="114"/>
      <c r="Z4959" s="126"/>
      <c r="AA4959" s="119"/>
    </row>
    <row r="4960" spans="1:27" ht="12.75" x14ac:dyDescent="0.2">
      <c r="A4960" s="113"/>
      <c r="B4960" s="114"/>
      <c r="C4960" s="114"/>
      <c r="D4960" s="115"/>
      <c r="E4960" s="116"/>
      <c r="F4960" s="117"/>
      <c r="G4960" s="118"/>
      <c r="H4960" s="119"/>
      <c r="I4960" s="119"/>
      <c r="J4960" s="120"/>
      <c r="K4960" s="120"/>
      <c r="L4960" s="8"/>
      <c r="M4960" s="121"/>
      <c r="N4960" s="121"/>
      <c r="O4960" s="114"/>
      <c r="P4960" s="114"/>
      <c r="Q4960" s="153"/>
      <c r="R4960" s="30"/>
      <c r="S4960" s="114"/>
      <c r="T4960" s="123"/>
      <c r="U4960" s="122"/>
      <c r="V4960" s="122"/>
      <c r="W4960" s="121"/>
      <c r="X4960" s="114"/>
      <c r="Y4960" s="114"/>
      <c r="Z4960" s="126"/>
      <c r="AA4960" s="119"/>
    </row>
    <row r="4961" spans="1:27" ht="12.75" x14ac:dyDescent="0.2">
      <c r="A4961" s="113"/>
      <c r="B4961" s="114"/>
      <c r="C4961" s="114"/>
      <c r="D4961" s="115"/>
      <c r="E4961" s="116"/>
      <c r="F4961" s="117"/>
      <c r="G4961" s="118"/>
      <c r="H4961" s="119"/>
      <c r="I4961" s="119"/>
      <c r="J4961" s="120"/>
      <c r="K4961" s="120"/>
      <c r="L4961" s="8"/>
      <c r="M4961" s="121"/>
      <c r="N4961" s="121"/>
      <c r="O4961" s="114"/>
      <c r="P4961" s="114"/>
      <c r="Q4961" s="153"/>
      <c r="R4961" s="30"/>
      <c r="S4961" s="114"/>
      <c r="T4961" s="123"/>
      <c r="U4961" s="122"/>
      <c r="V4961" s="122"/>
      <c r="W4961" s="121"/>
      <c r="X4961" s="114"/>
      <c r="Y4961" s="114"/>
      <c r="Z4961" s="126"/>
      <c r="AA4961" s="119"/>
    </row>
    <row r="4962" spans="1:27" ht="12.75" x14ac:dyDescent="0.2">
      <c r="A4962" s="113"/>
      <c r="B4962" s="114"/>
      <c r="C4962" s="114"/>
      <c r="D4962" s="115"/>
      <c r="E4962" s="116"/>
      <c r="F4962" s="117"/>
      <c r="G4962" s="118"/>
      <c r="H4962" s="119"/>
      <c r="I4962" s="119"/>
      <c r="J4962" s="120"/>
      <c r="K4962" s="120"/>
      <c r="L4962" s="8"/>
      <c r="M4962" s="121"/>
      <c r="N4962" s="121"/>
      <c r="O4962" s="114"/>
      <c r="P4962" s="114"/>
      <c r="Q4962" s="153"/>
      <c r="R4962" s="30"/>
      <c r="S4962" s="114"/>
      <c r="T4962" s="123"/>
      <c r="U4962" s="122"/>
      <c r="V4962" s="122"/>
      <c r="W4962" s="121"/>
      <c r="X4962" s="114"/>
      <c r="Y4962" s="114"/>
      <c r="Z4962" s="126"/>
      <c r="AA4962" s="119"/>
    </row>
    <row r="4963" spans="1:27" ht="12.75" x14ac:dyDescent="0.2">
      <c r="A4963" s="113"/>
      <c r="B4963" s="114"/>
      <c r="C4963" s="114"/>
      <c r="D4963" s="115"/>
      <c r="E4963" s="116"/>
      <c r="F4963" s="117"/>
      <c r="G4963" s="118"/>
      <c r="H4963" s="119"/>
      <c r="I4963" s="119"/>
      <c r="J4963" s="120"/>
      <c r="K4963" s="120"/>
      <c r="L4963" s="8"/>
      <c r="M4963" s="121"/>
      <c r="N4963" s="121"/>
      <c r="O4963" s="114"/>
      <c r="P4963" s="114"/>
      <c r="Q4963" s="153"/>
      <c r="R4963" s="30"/>
      <c r="S4963" s="114"/>
      <c r="T4963" s="123"/>
      <c r="U4963" s="122"/>
      <c r="V4963" s="122"/>
      <c r="W4963" s="121"/>
      <c r="X4963" s="114"/>
      <c r="Y4963" s="114"/>
      <c r="Z4963" s="126"/>
      <c r="AA4963" s="119"/>
    </row>
    <row r="4964" spans="1:27" ht="12.75" x14ac:dyDescent="0.2">
      <c r="A4964" s="113"/>
      <c r="B4964" s="114"/>
      <c r="C4964" s="114"/>
      <c r="D4964" s="115"/>
      <c r="E4964" s="116"/>
      <c r="F4964" s="117"/>
      <c r="G4964" s="118"/>
      <c r="H4964" s="119"/>
      <c r="I4964" s="119"/>
      <c r="J4964" s="120"/>
      <c r="K4964" s="120"/>
      <c r="L4964" s="8"/>
      <c r="M4964" s="121"/>
      <c r="N4964" s="121"/>
      <c r="O4964" s="114"/>
      <c r="P4964" s="114"/>
      <c r="Q4964" s="153"/>
      <c r="R4964" s="30"/>
      <c r="S4964" s="114"/>
      <c r="T4964" s="123"/>
      <c r="U4964" s="122"/>
      <c r="V4964" s="122"/>
      <c r="W4964" s="121"/>
      <c r="X4964" s="114"/>
      <c r="Y4964" s="114"/>
      <c r="Z4964" s="126"/>
      <c r="AA4964" s="119"/>
    </row>
    <row r="4965" spans="1:27" ht="12.75" x14ac:dyDescent="0.2">
      <c r="A4965" s="113"/>
      <c r="B4965" s="114"/>
      <c r="C4965" s="114"/>
      <c r="D4965" s="115"/>
      <c r="E4965" s="116"/>
      <c r="F4965" s="117"/>
      <c r="G4965" s="118"/>
      <c r="H4965" s="119"/>
      <c r="I4965" s="119"/>
      <c r="J4965" s="120"/>
      <c r="K4965" s="120"/>
      <c r="L4965" s="8"/>
      <c r="M4965" s="121"/>
      <c r="N4965" s="121"/>
      <c r="O4965" s="114"/>
      <c r="P4965" s="114"/>
      <c r="Q4965" s="153"/>
      <c r="R4965" s="30"/>
      <c r="S4965" s="114"/>
      <c r="T4965" s="123"/>
      <c r="U4965" s="122"/>
      <c r="V4965" s="122"/>
      <c r="W4965" s="121"/>
      <c r="X4965" s="114"/>
      <c r="Y4965" s="114"/>
      <c r="Z4965" s="126"/>
      <c r="AA4965" s="119"/>
    </row>
    <row r="4966" spans="1:27" ht="12.75" x14ac:dyDescent="0.2">
      <c r="A4966" s="113"/>
      <c r="B4966" s="114"/>
      <c r="C4966" s="114"/>
      <c r="D4966" s="115"/>
      <c r="E4966" s="116"/>
      <c r="F4966" s="117"/>
      <c r="G4966" s="118"/>
      <c r="H4966" s="119"/>
      <c r="I4966" s="119"/>
      <c r="J4966" s="120"/>
      <c r="K4966" s="120"/>
      <c r="L4966" s="8"/>
      <c r="M4966" s="121"/>
      <c r="N4966" s="121"/>
      <c r="O4966" s="114"/>
      <c r="P4966" s="114"/>
      <c r="Q4966" s="153"/>
      <c r="R4966" s="30"/>
      <c r="S4966" s="114"/>
      <c r="T4966" s="123"/>
      <c r="U4966" s="122"/>
      <c r="V4966" s="122"/>
      <c r="W4966" s="121"/>
      <c r="X4966" s="114"/>
      <c r="Y4966" s="114"/>
      <c r="Z4966" s="126"/>
      <c r="AA4966" s="119"/>
    </row>
    <row r="4967" spans="1:27" ht="12.75" x14ac:dyDescent="0.2">
      <c r="A4967" s="113"/>
      <c r="B4967" s="114"/>
      <c r="C4967" s="114"/>
      <c r="D4967" s="115"/>
      <c r="E4967" s="116"/>
      <c r="F4967" s="117"/>
      <c r="G4967" s="118"/>
      <c r="H4967" s="119"/>
      <c r="I4967" s="119"/>
      <c r="J4967" s="120"/>
      <c r="K4967" s="120"/>
      <c r="L4967" s="8"/>
      <c r="M4967" s="121"/>
      <c r="N4967" s="121"/>
      <c r="O4967" s="114"/>
      <c r="P4967" s="114"/>
      <c r="Q4967" s="153"/>
      <c r="R4967" s="30"/>
      <c r="S4967" s="114"/>
      <c r="T4967" s="123"/>
      <c r="U4967" s="122"/>
      <c r="V4967" s="122"/>
      <c r="W4967" s="121"/>
      <c r="X4967" s="114"/>
      <c r="Y4967" s="114"/>
      <c r="Z4967" s="126"/>
      <c r="AA4967" s="119"/>
    </row>
    <row r="4968" spans="1:27" ht="12.75" x14ac:dyDescent="0.2">
      <c r="A4968" s="113"/>
      <c r="B4968" s="114"/>
      <c r="C4968" s="114"/>
      <c r="D4968" s="115"/>
      <c r="E4968" s="116"/>
      <c r="F4968" s="117"/>
      <c r="G4968" s="118"/>
      <c r="H4968" s="119"/>
      <c r="I4968" s="119"/>
      <c r="J4968" s="120"/>
      <c r="K4968" s="120"/>
      <c r="L4968" s="8"/>
      <c r="M4968" s="121"/>
      <c r="N4968" s="121"/>
      <c r="O4968" s="114"/>
      <c r="P4968" s="114"/>
      <c r="Q4968" s="153"/>
      <c r="R4968" s="30"/>
      <c r="S4968" s="114"/>
      <c r="T4968" s="123"/>
      <c r="U4968" s="122"/>
      <c r="V4968" s="122"/>
      <c r="W4968" s="121"/>
      <c r="X4968" s="114"/>
      <c r="Y4968" s="114"/>
      <c r="Z4968" s="126"/>
      <c r="AA4968" s="119"/>
    </row>
    <row r="4969" spans="1:27" ht="12.75" x14ac:dyDescent="0.2">
      <c r="A4969" s="113"/>
      <c r="B4969" s="114"/>
      <c r="C4969" s="114"/>
      <c r="D4969" s="115"/>
      <c r="E4969" s="116"/>
      <c r="F4969" s="117"/>
      <c r="G4969" s="118"/>
      <c r="H4969" s="119"/>
      <c r="I4969" s="119"/>
      <c r="J4969" s="120"/>
      <c r="K4969" s="120"/>
      <c r="L4969" s="8"/>
      <c r="M4969" s="121"/>
      <c r="N4969" s="121"/>
      <c r="O4969" s="114"/>
      <c r="P4969" s="114"/>
      <c r="Q4969" s="153"/>
      <c r="R4969" s="30"/>
      <c r="S4969" s="114"/>
      <c r="T4969" s="123"/>
      <c r="U4969" s="122"/>
      <c r="V4969" s="122"/>
      <c r="W4969" s="121"/>
      <c r="X4969" s="114"/>
      <c r="Y4969" s="114"/>
      <c r="Z4969" s="126"/>
      <c r="AA4969" s="119"/>
    </row>
    <row r="4970" spans="1:27" ht="12.75" x14ac:dyDescent="0.2">
      <c r="A4970" s="113"/>
      <c r="B4970" s="114"/>
      <c r="C4970" s="114"/>
      <c r="D4970" s="115"/>
      <c r="E4970" s="116"/>
      <c r="F4970" s="117"/>
      <c r="G4970" s="118"/>
      <c r="H4970" s="119"/>
      <c r="I4970" s="119"/>
      <c r="J4970" s="120"/>
      <c r="K4970" s="120"/>
      <c r="L4970" s="8"/>
      <c r="M4970" s="121"/>
      <c r="N4970" s="121"/>
      <c r="O4970" s="114"/>
      <c r="P4970" s="114"/>
      <c r="Q4970" s="153"/>
      <c r="R4970" s="30"/>
      <c r="S4970" s="114"/>
      <c r="T4970" s="123"/>
      <c r="U4970" s="122"/>
      <c r="V4970" s="122"/>
      <c r="W4970" s="121"/>
      <c r="X4970" s="114"/>
      <c r="Y4970" s="114"/>
      <c r="Z4970" s="126"/>
      <c r="AA4970" s="119"/>
    </row>
    <row r="4971" spans="1:27" ht="12.75" x14ac:dyDescent="0.2">
      <c r="A4971" s="113"/>
      <c r="B4971" s="114"/>
      <c r="C4971" s="114"/>
      <c r="D4971" s="115"/>
      <c r="E4971" s="116"/>
      <c r="F4971" s="117"/>
      <c r="G4971" s="118"/>
      <c r="H4971" s="119"/>
      <c r="I4971" s="119"/>
      <c r="J4971" s="120"/>
      <c r="K4971" s="120"/>
      <c r="L4971" s="8"/>
      <c r="M4971" s="121"/>
      <c r="N4971" s="121"/>
      <c r="O4971" s="114"/>
      <c r="P4971" s="114"/>
      <c r="Q4971" s="153"/>
      <c r="R4971" s="30"/>
      <c r="S4971" s="114"/>
      <c r="T4971" s="123"/>
      <c r="U4971" s="122"/>
      <c r="V4971" s="122"/>
      <c r="W4971" s="121"/>
      <c r="X4971" s="114"/>
      <c r="Y4971" s="114"/>
      <c r="Z4971" s="126"/>
      <c r="AA4971" s="119"/>
    </row>
    <row r="4972" spans="1:27" ht="12.75" x14ac:dyDescent="0.2">
      <c r="A4972" s="113"/>
      <c r="B4972" s="114"/>
      <c r="C4972" s="114"/>
      <c r="D4972" s="115"/>
      <c r="E4972" s="116"/>
      <c r="F4972" s="117"/>
      <c r="G4972" s="118"/>
      <c r="H4972" s="119"/>
      <c r="I4972" s="119"/>
      <c r="J4972" s="120"/>
      <c r="K4972" s="120"/>
      <c r="L4972" s="8"/>
      <c r="M4972" s="121"/>
      <c r="N4972" s="121"/>
      <c r="O4972" s="114"/>
      <c r="P4972" s="114"/>
      <c r="Q4972" s="153"/>
      <c r="R4972" s="30"/>
      <c r="S4972" s="114"/>
      <c r="T4972" s="123"/>
      <c r="U4972" s="122"/>
      <c r="V4972" s="122"/>
      <c r="W4972" s="121"/>
      <c r="X4972" s="114"/>
      <c r="Y4972" s="114"/>
      <c r="Z4972" s="126"/>
      <c r="AA4972" s="119"/>
    </row>
    <row r="4973" spans="1:27" ht="12.75" x14ac:dyDescent="0.2">
      <c r="A4973" s="113"/>
      <c r="B4973" s="114"/>
      <c r="C4973" s="114"/>
      <c r="D4973" s="115"/>
      <c r="E4973" s="116"/>
      <c r="F4973" s="117"/>
      <c r="G4973" s="118"/>
      <c r="H4973" s="119"/>
      <c r="I4973" s="119"/>
      <c r="J4973" s="120"/>
      <c r="K4973" s="120"/>
      <c r="L4973" s="8"/>
      <c r="M4973" s="121"/>
      <c r="N4973" s="121"/>
      <c r="O4973" s="114"/>
      <c r="P4973" s="114"/>
      <c r="Q4973" s="153"/>
      <c r="R4973" s="30"/>
      <c r="S4973" s="114"/>
      <c r="T4973" s="123"/>
      <c r="U4973" s="122"/>
      <c r="V4973" s="122"/>
      <c r="W4973" s="121"/>
      <c r="X4973" s="114"/>
      <c r="Y4973" s="114"/>
      <c r="Z4973" s="126"/>
      <c r="AA4973" s="119"/>
    </row>
    <row r="4974" spans="1:27" ht="12.75" x14ac:dyDescent="0.2">
      <c r="A4974" s="113"/>
      <c r="B4974" s="114"/>
      <c r="C4974" s="114"/>
      <c r="D4974" s="115"/>
      <c r="E4974" s="116"/>
      <c r="F4974" s="117"/>
      <c r="G4974" s="118"/>
      <c r="H4974" s="119"/>
      <c r="I4974" s="119"/>
      <c r="J4974" s="120"/>
      <c r="K4974" s="120"/>
      <c r="L4974" s="8"/>
      <c r="M4974" s="121"/>
      <c r="N4974" s="121"/>
      <c r="O4974" s="114"/>
      <c r="P4974" s="114"/>
      <c r="Q4974" s="153"/>
      <c r="R4974" s="30"/>
      <c r="S4974" s="114"/>
      <c r="T4974" s="123"/>
      <c r="U4974" s="122"/>
      <c r="V4974" s="122"/>
      <c r="W4974" s="121"/>
      <c r="X4974" s="114"/>
      <c r="Y4974" s="114"/>
      <c r="Z4974" s="126"/>
      <c r="AA4974" s="119"/>
    </row>
    <row r="4975" spans="1:27" ht="12.75" x14ac:dyDescent="0.2">
      <c r="A4975" s="113"/>
      <c r="B4975" s="114"/>
      <c r="C4975" s="114"/>
      <c r="D4975" s="115"/>
      <c r="E4975" s="116"/>
      <c r="F4975" s="117"/>
      <c r="G4975" s="118"/>
      <c r="H4975" s="119"/>
      <c r="I4975" s="119"/>
      <c r="J4975" s="120"/>
      <c r="K4975" s="120"/>
      <c r="L4975" s="8"/>
      <c r="M4975" s="121"/>
      <c r="N4975" s="121"/>
      <c r="O4975" s="114"/>
      <c r="P4975" s="114"/>
      <c r="Q4975" s="153"/>
      <c r="R4975" s="30"/>
      <c r="S4975" s="114"/>
      <c r="T4975" s="123"/>
      <c r="U4975" s="122"/>
      <c r="V4975" s="122"/>
      <c r="W4975" s="121"/>
      <c r="X4975" s="114"/>
      <c r="Y4975" s="114"/>
      <c r="Z4975" s="126"/>
      <c r="AA4975" s="119"/>
    </row>
    <row r="4976" spans="1:27" ht="12.75" x14ac:dyDescent="0.2">
      <c r="A4976" s="113"/>
      <c r="B4976" s="114"/>
      <c r="C4976" s="114"/>
      <c r="D4976" s="115"/>
      <c r="E4976" s="116"/>
      <c r="F4976" s="117"/>
      <c r="G4976" s="118"/>
      <c r="H4976" s="119"/>
      <c r="I4976" s="119"/>
      <c r="J4976" s="120"/>
      <c r="K4976" s="120"/>
      <c r="L4976" s="8"/>
      <c r="M4976" s="121"/>
      <c r="N4976" s="121"/>
      <c r="O4976" s="114"/>
      <c r="P4976" s="114"/>
      <c r="Q4976" s="153"/>
      <c r="R4976" s="30"/>
      <c r="S4976" s="114"/>
      <c r="T4976" s="123"/>
      <c r="U4976" s="122"/>
      <c r="V4976" s="122"/>
      <c r="W4976" s="121"/>
      <c r="X4976" s="114"/>
      <c r="Y4976" s="114"/>
      <c r="Z4976" s="126"/>
      <c r="AA4976" s="119"/>
    </row>
    <row r="4977" spans="1:27" ht="12.75" x14ac:dyDescent="0.2">
      <c r="A4977" s="113"/>
      <c r="B4977" s="114"/>
      <c r="C4977" s="114"/>
      <c r="D4977" s="115"/>
      <c r="E4977" s="116"/>
      <c r="F4977" s="117"/>
      <c r="G4977" s="118"/>
      <c r="H4977" s="119"/>
      <c r="I4977" s="119"/>
      <c r="J4977" s="120"/>
      <c r="K4977" s="120"/>
      <c r="L4977" s="8"/>
      <c r="M4977" s="121"/>
      <c r="N4977" s="121"/>
      <c r="O4977" s="114"/>
      <c r="P4977" s="114"/>
      <c r="Q4977" s="153"/>
      <c r="R4977" s="30"/>
      <c r="S4977" s="114"/>
      <c r="T4977" s="123"/>
      <c r="U4977" s="122"/>
      <c r="V4977" s="122"/>
      <c r="W4977" s="121"/>
      <c r="X4977" s="114"/>
      <c r="Y4977" s="114"/>
      <c r="Z4977" s="126"/>
      <c r="AA4977" s="119"/>
    </row>
    <row r="4978" spans="1:27" ht="12.75" x14ac:dyDescent="0.2">
      <c r="A4978" s="113"/>
      <c r="B4978" s="114"/>
      <c r="C4978" s="114"/>
      <c r="D4978" s="115"/>
      <c r="E4978" s="116"/>
      <c r="F4978" s="117"/>
      <c r="G4978" s="118"/>
      <c r="H4978" s="119"/>
      <c r="I4978" s="119"/>
      <c r="J4978" s="120"/>
      <c r="K4978" s="120"/>
      <c r="L4978" s="8"/>
      <c r="M4978" s="121"/>
      <c r="N4978" s="121"/>
      <c r="O4978" s="114"/>
      <c r="P4978" s="114"/>
      <c r="Q4978" s="153"/>
      <c r="R4978" s="30"/>
      <c r="S4978" s="114"/>
      <c r="T4978" s="123"/>
      <c r="U4978" s="122"/>
      <c r="V4978" s="122"/>
      <c r="W4978" s="121"/>
      <c r="X4978" s="114"/>
      <c r="Y4978" s="114"/>
      <c r="Z4978" s="126"/>
      <c r="AA4978" s="119"/>
    </row>
    <row r="4979" spans="1:27" ht="12.75" x14ac:dyDescent="0.2">
      <c r="A4979" s="113"/>
      <c r="B4979" s="114"/>
      <c r="C4979" s="114"/>
      <c r="D4979" s="115"/>
      <c r="E4979" s="116"/>
      <c r="F4979" s="117"/>
      <c r="G4979" s="118"/>
      <c r="H4979" s="119"/>
      <c r="I4979" s="119"/>
      <c r="J4979" s="120"/>
      <c r="K4979" s="120"/>
      <c r="L4979" s="8"/>
      <c r="M4979" s="121"/>
      <c r="N4979" s="121"/>
      <c r="O4979" s="114"/>
      <c r="P4979" s="114"/>
      <c r="Q4979" s="153"/>
      <c r="R4979" s="30"/>
      <c r="S4979" s="114"/>
      <c r="T4979" s="123"/>
      <c r="U4979" s="122"/>
      <c r="V4979" s="122"/>
      <c r="W4979" s="121"/>
      <c r="X4979" s="114"/>
      <c r="Y4979" s="114"/>
      <c r="Z4979" s="126"/>
      <c r="AA4979" s="119"/>
    </row>
    <row r="4980" spans="1:27" ht="12.75" x14ac:dyDescent="0.2">
      <c r="A4980" s="113"/>
      <c r="B4980" s="114"/>
      <c r="C4980" s="114"/>
      <c r="D4980" s="115"/>
      <c r="E4980" s="116"/>
      <c r="F4980" s="117"/>
      <c r="G4980" s="118"/>
      <c r="H4980" s="119"/>
      <c r="I4980" s="119"/>
      <c r="J4980" s="120"/>
      <c r="K4980" s="120"/>
      <c r="L4980" s="8"/>
      <c r="M4980" s="121"/>
      <c r="N4980" s="121"/>
      <c r="O4980" s="114"/>
      <c r="P4980" s="114"/>
      <c r="Q4980" s="153"/>
      <c r="R4980" s="30"/>
      <c r="S4980" s="114"/>
      <c r="T4980" s="123"/>
      <c r="U4980" s="122"/>
      <c r="V4980" s="122"/>
      <c r="W4980" s="121"/>
      <c r="X4980" s="114"/>
      <c r="Y4980" s="114"/>
      <c r="Z4980" s="126"/>
      <c r="AA4980" s="119"/>
    </row>
    <row r="4981" spans="1:27" ht="12.75" x14ac:dyDescent="0.2">
      <c r="A4981" s="113"/>
      <c r="B4981" s="114"/>
      <c r="C4981" s="114"/>
      <c r="D4981" s="115"/>
      <c r="E4981" s="116"/>
      <c r="F4981" s="117"/>
      <c r="G4981" s="118"/>
      <c r="H4981" s="119"/>
      <c r="I4981" s="119"/>
      <c r="J4981" s="120"/>
      <c r="K4981" s="120"/>
      <c r="L4981" s="8"/>
      <c r="M4981" s="121"/>
      <c r="N4981" s="121"/>
      <c r="O4981" s="114"/>
      <c r="P4981" s="114"/>
      <c r="Q4981" s="153"/>
      <c r="R4981" s="30"/>
      <c r="S4981" s="114"/>
      <c r="T4981" s="123"/>
      <c r="U4981" s="122"/>
      <c r="V4981" s="122"/>
      <c r="W4981" s="121"/>
      <c r="X4981" s="114"/>
      <c r="Y4981" s="114"/>
      <c r="Z4981" s="126"/>
      <c r="AA4981" s="119"/>
    </row>
    <row r="4982" spans="1:27" ht="12.75" x14ac:dyDescent="0.2">
      <c r="A4982" s="113"/>
      <c r="B4982" s="114"/>
      <c r="C4982" s="114"/>
      <c r="D4982" s="115"/>
      <c r="E4982" s="116"/>
      <c r="F4982" s="117"/>
      <c r="G4982" s="118"/>
      <c r="H4982" s="119"/>
      <c r="I4982" s="119"/>
      <c r="J4982" s="120"/>
      <c r="K4982" s="120"/>
      <c r="L4982" s="8"/>
      <c r="M4982" s="121"/>
      <c r="N4982" s="121"/>
      <c r="O4982" s="114"/>
      <c r="P4982" s="114"/>
      <c r="Q4982" s="153"/>
      <c r="R4982" s="30"/>
      <c r="S4982" s="114"/>
      <c r="T4982" s="123"/>
      <c r="U4982" s="122"/>
      <c r="V4982" s="122"/>
      <c r="W4982" s="121"/>
      <c r="X4982" s="114"/>
      <c r="Y4982" s="114"/>
      <c r="Z4982" s="126"/>
      <c r="AA4982" s="119"/>
    </row>
    <row r="4983" spans="1:27" ht="12.75" x14ac:dyDescent="0.2">
      <c r="A4983" s="113"/>
      <c r="B4983" s="114"/>
      <c r="C4983" s="114"/>
      <c r="D4983" s="115"/>
      <c r="E4983" s="116"/>
      <c r="F4983" s="117"/>
      <c r="G4983" s="118"/>
      <c r="H4983" s="119"/>
      <c r="I4983" s="119"/>
      <c r="J4983" s="120"/>
      <c r="K4983" s="120"/>
      <c r="L4983" s="8"/>
      <c r="M4983" s="121"/>
      <c r="N4983" s="121"/>
      <c r="O4983" s="114"/>
      <c r="P4983" s="114"/>
      <c r="Q4983" s="153"/>
      <c r="R4983" s="30"/>
      <c r="S4983" s="114"/>
      <c r="T4983" s="123"/>
      <c r="U4983" s="122"/>
      <c r="V4983" s="122"/>
      <c r="W4983" s="121"/>
      <c r="X4983" s="114"/>
      <c r="Y4983" s="114"/>
      <c r="Z4983" s="126"/>
      <c r="AA4983" s="119"/>
    </row>
    <row r="4984" spans="1:27" ht="12.75" x14ac:dyDescent="0.2">
      <c r="A4984" s="113"/>
      <c r="B4984" s="114"/>
      <c r="C4984" s="114"/>
      <c r="D4984" s="115"/>
      <c r="E4984" s="116"/>
      <c r="F4984" s="117"/>
      <c r="G4984" s="118"/>
      <c r="H4984" s="119"/>
      <c r="I4984" s="119"/>
      <c r="J4984" s="120"/>
      <c r="K4984" s="120"/>
      <c r="L4984" s="8"/>
      <c r="M4984" s="121"/>
      <c r="N4984" s="121"/>
      <c r="O4984" s="114"/>
      <c r="P4984" s="114"/>
      <c r="Q4984" s="153"/>
      <c r="R4984" s="30"/>
      <c r="S4984" s="114"/>
      <c r="T4984" s="123"/>
      <c r="U4984" s="122"/>
      <c r="V4984" s="122"/>
      <c r="W4984" s="121"/>
      <c r="X4984" s="114"/>
      <c r="Y4984" s="114"/>
      <c r="Z4984" s="126"/>
      <c r="AA4984" s="119"/>
    </row>
    <row r="4985" spans="1:27" ht="12.75" x14ac:dyDescent="0.2">
      <c r="A4985" s="113"/>
      <c r="B4985" s="114"/>
      <c r="C4985" s="114"/>
      <c r="D4985" s="115"/>
      <c r="E4985" s="116"/>
      <c r="F4985" s="117"/>
      <c r="G4985" s="118"/>
      <c r="H4985" s="119"/>
      <c r="I4985" s="119"/>
      <c r="J4985" s="120"/>
      <c r="K4985" s="120"/>
      <c r="L4985" s="8"/>
      <c r="M4985" s="121"/>
      <c r="N4985" s="121"/>
      <c r="O4985" s="114"/>
      <c r="P4985" s="114"/>
      <c r="Q4985" s="153"/>
      <c r="R4985" s="30"/>
      <c r="S4985" s="114"/>
      <c r="T4985" s="123"/>
      <c r="U4985" s="122"/>
      <c r="V4985" s="122"/>
      <c r="W4985" s="121"/>
      <c r="X4985" s="114"/>
      <c r="Y4985" s="114"/>
      <c r="Z4985" s="126"/>
      <c r="AA4985" s="119"/>
    </row>
    <row r="4986" spans="1:27" ht="12.75" x14ac:dyDescent="0.2">
      <c r="A4986" s="113"/>
      <c r="B4986" s="114"/>
      <c r="C4986" s="114"/>
      <c r="D4986" s="115"/>
      <c r="E4986" s="116"/>
      <c r="F4986" s="117"/>
      <c r="G4986" s="118"/>
      <c r="H4986" s="119"/>
      <c r="I4986" s="119"/>
      <c r="J4986" s="120"/>
      <c r="K4986" s="120"/>
      <c r="L4986" s="8"/>
      <c r="M4986" s="121"/>
      <c r="N4986" s="121"/>
      <c r="O4986" s="114"/>
      <c r="P4986" s="114"/>
      <c r="Q4986" s="153"/>
      <c r="R4986" s="30"/>
      <c r="S4986" s="114"/>
      <c r="T4986" s="123"/>
      <c r="U4986" s="122"/>
      <c r="V4986" s="122"/>
      <c r="W4986" s="121"/>
      <c r="X4986" s="114"/>
      <c r="Y4986" s="114"/>
      <c r="Z4986" s="126"/>
      <c r="AA4986" s="119"/>
    </row>
    <row r="4987" spans="1:27" ht="12.75" x14ac:dyDescent="0.2">
      <c r="A4987" s="113"/>
      <c r="B4987" s="114"/>
      <c r="C4987" s="114"/>
      <c r="D4987" s="115"/>
      <c r="E4987" s="116"/>
      <c r="F4987" s="117"/>
      <c r="G4987" s="118"/>
      <c r="H4987" s="119"/>
      <c r="I4987" s="119"/>
      <c r="J4987" s="120"/>
      <c r="K4987" s="120"/>
      <c r="L4987" s="8"/>
      <c r="M4987" s="121"/>
      <c r="N4987" s="121"/>
      <c r="O4987" s="114"/>
      <c r="P4987" s="114"/>
      <c r="Q4987" s="153"/>
      <c r="R4987" s="30"/>
      <c r="S4987" s="114"/>
      <c r="T4987" s="123"/>
      <c r="U4987" s="122"/>
      <c r="V4987" s="122"/>
      <c r="W4987" s="121"/>
      <c r="X4987" s="114"/>
      <c r="Y4987" s="114"/>
      <c r="Z4987" s="126"/>
      <c r="AA4987" s="119"/>
    </row>
    <row r="4988" spans="1:27" ht="12.75" x14ac:dyDescent="0.2">
      <c r="A4988" s="113"/>
      <c r="B4988" s="114"/>
      <c r="C4988" s="114"/>
      <c r="D4988" s="115"/>
      <c r="E4988" s="116"/>
      <c r="F4988" s="117"/>
      <c r="G4988" s="118"/>
      <c r="H4988" s="119"/>
      <c r="I4988" s="119"/>
      <c r="J4988" s="120"/>
      <c r="K4988" s="120"/>
      <c r="L4988" s="8"/>
      <c r="M4988" s="121"/>
      <c r="N4988" s="121"/>
      <c r="O4988" s="114"/>
      <c r="P4988" s="114"/>
      <c r="Q4988" s="153"/>
      <c r="R4988" s="30"/>
      <c r="S4988" s="114"/>
      <c r="T4988" s="123"/>
      <c r="U4988" s="122"/>
      <c r="V4988" s="122"/>
      <c r="W4988" s="121"/>
      <c r="X4988" s="114"/>
      <c r="Y4988" s="114"/>
      <c r="Z4988" s="126"/>
      <c r="AA4988" s="119"/>
    </row>
    <row r="4989" spans="1:27" ht="12.75" x14ac:dyDescent="0.2">
      <c r="A4989" s="113"/>
      <c r="B4989" s="114"/>
      <c r="C4989" s="114"/>
      <c r="D4989" s="115"/>
      <c r="E4989" s="116"/>
      <c r="F4989" s="117"/>
      <c r="G4989" s="118"/>
      <c r="H4989" s="119"/>
      <c r="I4989" s="119"/>
      <c r="J4989" s="120"/>
      <c r="K4989" s="120"/>
      <c r="L4989" s="8"/>
      <c r="M4989" s="121"/>
      <c r="N4989" s="121"/>
      <c r="O4989" s="114"/>
      <c r="P4989" s="114"/>
      <c r="Q4989" s="153"/>
      <c r="R4989" s="30"/>
      <c r="S4989" s="114"/>
      <c r="T4989" s="123"/>
      <c r="U4989" s="122"/>
      <c r="V4989" s="122"/>
      <c r="W4989" s="121"/>
      <c r="X4989" s="114"/>
      <c r="Y4989" s="114"/>
      <c r="Z4989" s="126"/>
      <c r="AA4989" s="119"/>
    </row>
    <row r="4990" spans="1:27" ht="12.75" x14ac:dyDescent="0.2">
      <c r="A4990" s="113"/>
      <c r="B4990" s="114"/>
      <c r="C4990" s="114"/>
      <c r="D4990" s="115"/>
      <c r="E4990" s="116"/>
      <c r="F4990" s="117"/>
      <c r="G4990" s="118"/>
      <c r="H4990" s="119"/>
      <c r="I4990" s="119"/>
      <c r="J4990" s="120"/>
      <c r="K4990" s="120"/>
      <c r="L4990" s="8"/>
      <c r="M4990" s="121"/>
      <c r="N4990" s="121"/>
      <c r="O4990" s="114"/>
      <c r="P4990" s="114"/>
      <c r="Q4990" s="153"/>
      <c r="R4990" s="30"/>
      <c r="S4990" s="114"/>
      <c r="T4990" s="123"/>
      <c r="U4990" s="122"/>
      <c r="V4990" s="122"/>
      <c r="W4990" s="121"/>
      <c r="X4990" s="114"/>
      <c r="Y4990" s="114"/>
      <c r="Z4990" s="126"/>
      <c r="AA4990" s="119"/>
    </row>
    <row r="4991" spans="1:27" ht="12.75" x14ac:dyDescent="0.2">
      <c r="A4991" s="113"/>
      <c r="B4991" s="114"/>
      <c r="C4991" s="114"/>
      <c r="D4991" s="115"/>
      <c r="E4991" s="116"/>
      <c r="F4991" s="117"/>
      <c r="G4991" s="118"/>
      <c r="H4991" s="119"/>
      <c r="I4991" s="119"/>
      <c r="J4991" s="120"/>
      <c r="K4991" s="120"/>
      <c r="L4991" s="8"/>
      <c r="M4991" s="121"/>
      <c r="N4991" s="121"/>
      <c r="O4991" s="114"/>
      <c r="P4991" s="114"/>
      <c r="Q4991" s="153"/>
      <c r="R4991" s="30"/>
      <c r="S4991" s="114"/>
      <c r="T4991" s="123"/>
      <c r="U4991" s="122"/>
      <c r="V4991" s="122"/>
      <c r="W4991" s="121"/>
      <c r="X4991" s="114"/>
      <c r="Y4991" s="114"/>
      <c r="Z4991" s="126"/>
      <c r="AA4991" s="119"/>
    </row>
    <row r="4992" spans="1:27" ht="12.75" x14ac:dyDescent="0.2">
      <c r="A4992" s="113"/>
      <c r="B4992" s="114"/>
      <c r="C4992" s="114"/>
      <c r="D4992" s="115"/>
      <c r="E4992" s="116"/>
      <c r="F4992" s="117"/>
      <c r="G4992" s="118"/>
      <c r="H4992" s="119"/>
      <c r="I4992" s="119"/>
      <c r="J4992" s="120"/>
      <c r="K4992" s="120"/>
      <c r="L4992" s="8"/>
      <c r="M4992" s="121"/>
      <c r="N4992" s="121"/>
      <c r="O4992" s="114"/>
      <c r="P4992" s="114"/>
      <c r="Q4992" s="153"/>
      <c r="R4992" s="30"/>
      <c r="S4992" s="114"/>
      <c r="T4992" s="123"/>
      <c r="U4992" s="122"/>
      <c r="V4992" s="122"/>
      <c r="W4992" s="121"/>
      <c r="X4992" s="114"/>
      <c r="Y4992" s="114"/>
      <c r="Z4992" s="126"/>
      <c r="AA4992" s="119"/>
    </row>
    <row r="4993" spans="1:27" ht="12.75" x14ac:dyDescent="0.2">
      <c r="A4993" s="113"/>
      <c r="B4993" s="114"/>
      <c r="C4993" s="114"/>
      <c r="D4993" s="115"/>
      <c r="E4993" s="116"/>
      <c r="F4993" s="117"/>
      <c r="G4993" s="118"/>
      <c r="H4993" s="119"/>
      <c r="I4993" s="119"/>
      <c r="J4993" s="120"/>
      <c r="K4993" s="120"/>
      <c r="L4993" s="8"/>
      <c r="M4993" s="121"/>
      <c r="N4993" s="121"/>
      <c r="O4993" s="114"/>
      <c r="P4993" s="114"/>
      <c r="Q4993" s="153"/>
      <c r="R4993" s="30"/>
      <c r="S4993" s="114"/>
      <c r="T4993" s="123"/>
      <c r="U4993" s="122"/>
      <c r="V4993" s="122"/>
      <c r="W4993" s="121"/>
      <c r="X4993" s="114"/>
      <c r="Y4993" s="114"/>
      <c r="Z4993" s="126"/>
      <c r="AA4993" s="119"/>
    </row>
    <row r="4994" spans="1:27" ht="12.75" x14ac:dyDescent="0.2">
      <c r="A4994" s="113"/>
      <c r="B4994" s="114"/>
      <c r="C4994" s="114"/>
      <c r="D4994" s="115"/>
      <c r="E4994" s="116"/>
      <c r="F4994" s="117"/>
      <c r="G4994" s="118"/>
      <c r="H4994" s="119"/>
      <c r="I4994" s="119"/>
      <c r="J4994" s="120"/>
      <c r="K4994" s="120"/>
      <c r="L4994" s="8"/>
      <c r="M4994" s="121"/>
      <c r="N4994" s="121"/>
      <c r="O4994" s="114"/>
      <c r="P4994" s="114"/>
      <c r="Q4994" s="153"/>
      <c r="R4994" s="30"/>
      <c r="S4994" s="114"/>
      <c r="T4994" s="123"/>
      <c r="U4994" s="122"/>
      <c r="V4994" s="122"/>
      <c r="W4994" s="121"/>
      <c r="X4994" s="114"/>
      <c r="Y4994" s="114"/>
      <c r="Z4994" s="126"/>
      <c r="AA4994" s="119"/>
    </row>
    <row r="4995" spans="1:27" ht="12.75" x14ac:dyDescent="0.2">
      <c r="A4995" s="113"/>
      <c r="B4995" s="114"/>
      <c r="C4995" s="114"/>
      <c r="D4995" s="115"/>
      <c r="E4995" s="116"/>
      <c r="F4995" s="117"/>
      <c r="G4995" s="118"/>
      <c r="H4995" s="119"/>
      <c r="I4995" s="119"/>
      <c r="J4995" s="120"/>
      <c r="K4995" s="120"/>
      <c r="L4995" s="8"/>
      <c r="M4995" s="121"/>
      <c r="N4995" s="121"/>
      <c r="O4995" s="114"/>
      <c r="P4995" s="114"/>
      <c r="Q4995" s="153"/>
      <c r="R4995" s="30"/>
      <c r="S4995" s="114"/>
      <c r="T4995" s="123"/>
      <c r="U4995" s="122"/>
      <c r="V4995" s="122"/>
      <c r="W4995" s="121"/>
      <c r="X4995" s="114"/>
      <c r="Y4995" s="114"/>
      <c r="Z4995" s="126"/>
      <c r="AA4995" s="119"/>
    </row>
    <row r="4996" spans="1:27" ht="12.75" x14ac:dyDescent="0.2">
      <c r="A4996" s="113"/>
      <c r="B4996" s="114"/>
      <c r="C4996" s="114"/>
      <c r="D4996" s="115"/>
      <c r="E4996" s="116"/>
      <c r="F4996" s="117"/>
      <c r="G4996" s="118"/>
      <c r="H4996" s="119"/>
      <c r="I4996" s="119"/>
      <c r="J4996" s="120"/>
      <c r="K4996" s="120"/>
      <c r="L4996" s="8"/>
      <c r="M4996" s="121"/>
      <c r="N4996" s="121"/>
      <c r="O4996" s="114"/>
      <c r="P4996" s="114"/>
      <c r="Q4996" s="153"/>
      <c r="R4996" s="30"/>
      <c r="S4996" s="114"/>
      <c r="T4996" s="123"/>
      <c r="U4996" s="122"/>
      <c r="V4996" s="122"/>
      <c r="W4996" s="121"/>
      <c r="X4996" s="114"/>
      <c r="Y4996" s="114"/>
      <c r="Z4996" s="126"/>
      <c r="AA4996" s="119"/>
    </row>
    <row r="4997" spans="1:27" ht="12.75" x14ac:dyDescent="0.2">
      <c r="A4997" s="113"/>
      <c r="B4997" s="114"/>
      <c r="C4997" s="114"/>
      <c r="D4997" s="115"/>
      <c r="E4997" s="116"/>
      <c r="F4997" s="117"/>
      <c r="G4997" s="118"/>
      <c r="H4997" s="119"/>
      <c r="I4997" s="119"/>
      <c r="J4997" s="120"/>
      <c r="K4997" s="120"/>
      <c r="L4997" s="8"/>
      <c r="M4997" s="121"/>
      <c r="N4997" s="121"/>
      <c r="O4997" s="114"/>
      <c r="P4997" s="114"/>
      <c r="Q4997" s="153"/>
      <c r="R4997" s="30"/>
      <c r="S4997" s="114"/>
      <c r="T4997" s="123"/>
      <c r="U4997" s="122"/>
      <c r="V4997" s="122"/>
      <c r="W4997" s="121"/>
      <c r="X4997" s="114"/>
      <c r="Y4997" s="114"/>
      <c r="Z4997" s="126"/>
      <c r="AA4997" s="119"/>
    </row>
    <row r="4998" spans="1:27" ht="12.75" x14ac:dyDescent="0.2">
      <c r="A4998" s="113"/>
      <c r="B4998" s="114"/>
      <c r="C4998" s="114"/>
      <c r="D4998" s="115"/>
      <c r="E4998" s="116"/>
      <c r="F4998" s="117"/>
      <c r="G4998" s="118"/>
      <c r="H4998" s="119"/>
      <c r="I4998" s="119"/>
      <c r="J4998" s="120"/>
      <c r="K4998" s="120"/>
      <c r="L4998" s="8"/>
      <c r="M4998" s="121"/>
      <c r="N4998" s="121"/>
      <c r="O4998" s="114"/>
      <c r="P4998" s="114"/>
      <c r="Q4998" s="153"/>
      <c r="R4998" s="30"/>
      <c r="S4998" s="114"/>
      <c r="T4998" s="123"/>
      <c r="U4998" s="122"/>
      <c r="V4998" s="122"/>
      <c r="W4998" s="121"/>
      <c r="X4998" s="114"/>
      <c r="Y4998" s="114"/>
      <c r="Z4998" s="126"/>
      <c r="AA4998" s="119"/>
    </row>
    <row r="4999" spans="1:27" ht="12.75" x14ac:dyDescent="0.2">
      <c r="A4999" s="113"/>
      <c r="B4999" s="114"/>
      <c r="C4999" s="114"/>
      <c r="D4999" s="115"/>
      <c r="E4999" s="116"/>
      <c r="F4999" s="117"/>
      <c r="G4999" s="118"/>
      <c r="H4999" s="119"/>
      <c r="I4999" s="119"/>
      <c r="J4999" s="120"/>
      <c r="K4999" s="120"/>
      <c r="L4999" s="8"/>
      <c r="M4999" s="121"/>
      <c r="N4999" s="121"/>
      <c r="O4999" s="114"/>
      <c r="P4999" s="114"/>
      <c r="Q4999" s="153"/>
      <c r="R4999" s="30"/>
      <c r="S4999" s="114"/>
      <c r="T4999" s="123"/>
      <c r="U4999" s="122"/>
      <c r="V4999" s="122"/>
      <c r="W4999" s="121"/>
      <c r="X4999" s="114"/>
      <c r="Y4999" s="114"/>
      <c r="Z4999" s="126"/>
      <c r="AA4999" s="119"/>
    </row>
    <row r="5000" spans="1:27" ht="12.75" x14ac:dyDescent="0.2">
      <c r="A5000" s="113"/>
      <c r="B5000" s="114"/>
      <c r="C5000" s="114"/>
      <c r="D5000" s="115"/>
      <c r="E5000" s="116"/>
      <c r="F5000" s="117"/>
      <c r="G5000" s="118"/>
      <c r="H5000" s="119"/>
      <c r="I5000" s="119"/>
      <c r="J5000" s="120"/>
      <c r="K5000" s="120"/>
      <c r="L5000" s="8"/>
      <c r="M5000" s="121"/>
      <c r="N5000" s="121"/>
      <c r="O5000" s="114"/>
      <c r="P5000" s="114"/>
      <c r="Q5000" s="153"/>
      <c r="R5000" s="30"/>
      <c r="S5000" s="114"/>
      <c r="T5000" s="123"/>
      <c r="U5000" s="122"/>
      <c r="V5000" s="122"/>
      <c r="W5000" s="121"/>
      <c r="X5000" s="114"/>
      <c r="Y5000" s="114"/>
      <c r="Z5000" s="126"/>
      <c r="AA5000" s="119"/>
    </row>
    <row r="5001" spans="1:27" ht="12.75" x14ac:dyDescent="0.2">
      <c r="A5001" s="113"/>
      <c r="B5001" s="114"/>
      <c r="C5001" s="114"/>
      <c r="D5001" s="115"/>
      <c r="E5001" s="116"/>
      <c r="F5001" s="117"/>
      <c r="G5001" s="118"/>
      <c r="H5001" s="119"/>
      <c r="I5001" s="119"/>
      <c r="J5001" s="120"/>
      <c r="K5001" s="120"/>
      <c r="L5001" s="8"/>
      <c r="M5001" s="121"/>
      <c r="N5001" s="121"/>
      <c r="O5001" s="114"/>
      <c r="P5001" s="114"/>
      <c r="Q5001" s="153"/>
      <c r="R5001" s="30"/>
      <c r="S5001" s="114"/>
      <c r="T5001" s="123"/>
      <c r="U5001" s="122"/>
      <c r="V5001" s="122"/>
      <c r="W5001" s="121"/>
      <c r="X5001" s="114"/>
      <c r="Y5001" s="114"/>
      <c r="Z5001" s="126"/>
      <c r="AA5001" s="119"/>
    </row>
    <row r="5002" spans="1:27" ht="12.75" x14ac:dyDescent="0.2">
      <c r="A5002" s="113"/>
      <c r="B5002" s="114"/>
      <c r="C5002" s="114"/>
      <c r="D5002" s="115"/>
      <c r="E5002" s="116"/>
      <c r="F5002" s="117"/>
      <c r="G5002" s="118"/>
      <c r="H5002" s="119"/>
      <c r="I5002" s="119"/>
      <c r="J5002" s="120"/>
      <c r="K5002" s="120"/>
      <c r="L5002" s="8"/>
      <c r="M5002" s="121"/>
      <c r="N5002" s="121"/>
      <c r="O5002" s="114"/>
      <c r="P5002" s="114"/>
      <c r="Q5002" s="153"/>
      <c r="R5002" s="30"/>
      <c r="S5002" s="114"/>
      <c r="T5002" s="123"/>
      <c r="U5002" s="122"/>
      <c r="V5002" s="122"/>
      <c r="W5002" s="121"/>
      <c r="X5002" s="114"/>
      <c r="Y5002" s="114"/>
      <c r="Z5002" s="126"/>
      <c r="AA5002" s="119"/>
    </row>
    <row r="5003" spans="1:27" ht="12.75" x14ac:dyDescent="0.2">
      <c r="A5003" s="113"/>
      <c r="B5003" s="114"/>
      <c r="C5003" s="114"/>
      <c r="D5003" s="115"/>
      <c r="E5003" s="116"/>
      <c r="F5003" s="117"/>
      <c r="G5003" s="118"/>
      <c r="H5003" s="119"/>
      <c r="I5003" s="119"/>
      <c r="J5003" s="120"/>
      <c r="K5003" s="120"/>
      <c r="L5003" s="8"/>
      <c r="M5003" s="121"/>
      <c r="N5003" s="121"/>
      <c r="O5003" s="114"/>
      <c r="P5003" s="114"/>
      <c r="Q5003" s="153"/>
      <c r="R5003" s="30"/>
      <c r="S5003" s="114"/>
      <c r="T5003" s="123"/>
      <c r="U5003" s="122"/>
      <c r="V5003" s="122"/>
      <c r="W5003" s="121"/>
      <c r="X5003" s="114"/>
      <c r="Y5003" s="114"/>
      <c r="Z5003" s="126"/>
      <c r="AA5003" s="119"/>
    </row>
    <row r="5004" spans="1:27" ht="12.75" x14ac:dyDescent="0.2">
      <c r="A5004" s="113"/>
      <c r="B5004" s="114"/>
      <c r="C5004" s="114"/>
      <c r="D5004" s="115"/>
      <c r="E5004" s="116"/>
      <c r="F5004" s="117"/>
      <c r="G5004" s="118"/>
      <c r="H5004" s="119"/>
      <c r="I5004" s="119"/>
      <c r="J5004" s="120"/>
      <c r="K5004" s="120"/>
      <c r="L5004" s="8"/>
      <c r="M5004" s="121"/>
      <c r="N5004" s="121"/>
      <c r="O5004" s="114"/>
      <c r="P5004" s="114"/>
      <c r="Q5004" s="153"/>
      <c r="R5004" s="30"/>
      <c r="S5004" s="114"/>
      <c r="T5004" s="123"/>
      <c r="U5004" s="122"/>
      <c r="V5004" s="122"/>
      <c r="W5004" s="121"/>
      <c r="X5004" s="114"/>
      <c r="Y5004" s="114"/>
      <c r="Z5004" s="126"/>
      <c r="AA5004" s="119"/>
    </row>
    <row r="5005" spans="1:27" ht="12.75" x14ac:dyDescent="0.2">
      <c r="A5005" s="113"/>
      <c r="B5005" s="114"/>
      <c r="C5005" s="114"/>
      <c r="D5005" s="115"/>
      <c r="E5005" s="116"/>
      <c r="F5005" s="117"/>
      <c r="G5005" s="118"/>
      <c r="H5005" s="119"/>
      <c r="I5005" s="119"/>
      <c r="J5005" s="120"/>
      <c r="K5005" s="120"/>
      <c r="L5005" s="8"/>
      <c r="M5005" s="121"/>
      <c r="N5005" s="121"/>
      <c r="O5005" s="114"/>
      <c r="P5005" s="114"/>
      <c r="Q5005" s="153"/>
      <c r="R5005" s="30"/>
      <c r="S5005" s="114"/>
      <c r="T5005" s="123"/>
      <c r="U5005" s="122"/>
      <c r="V5005" s="122"/>
      <c r="W5005" s="121"/>
      <c r="X5005" s="114"/>
      <c r="Y5005" s="114"/>
      <c r="Z5005" s="126"/>
      <c r="AA5005" s="119"/>
    </row>
    <row r="5006" spans="1:27" ht="12.75" x14ac:dyDescent="0.2">
      <c r="A5006" s="113"/>
      <c r="B5006" s="114"/>
      <c r="C5006" s="114"/>
      <c r="D5006" s="115"/>
      <c r="E5006" s="116"/>
      <c r="F5006" s="117"/>
      <c r="G5006" s="118"/>
      <c r="H5006" s="119"/>
      <c r="I5006" s="119"/>
      <c r="J5006" s="120"/>
      <c r="K5006" s="120"/>
      <c r="L5006" s="8"/>
      <c r="M5006" s="121"/>
      <c r="N5006" s="121"/>
      <c r="O5006" s="114"/>
      <c r="P5006" s="114"/>
      <c r="Q5006" s="153"/>
      <c r="R5006" s="30"/>
      <c r="S5006" s="114"/>
      <c r="T5006" s="123"/>
      <c r="U5006" s="122"/>
      <c r="V5006" s="122"/>
      <c r="W5006" s="121"/>
      <c r="X5006" s="114"/>
      <c r="Y5006" s="114"/>
      <c r="Z5006" s="126"/>
      <c r="AA5006" s="119"/>
    </row>
    <row r="5007" spans="1:27" ht="12.75" x14ac:dyDescent="0.2">
      <c r="A5007" s="113"/>
      <c r="B5007" s="114"/>
      <c r="C5007" s="114"/>
      <c r="D5007" s="115"/>
      <c r="E5007" s="116"/>
      <c r="F5007" s="117"/>
      <c r="G5007" s="118"/>
      <c r="H5007" s="119"/>
      <c r="I5007" s="119"/>
      <c r="J5007" s="120"/>
      <c r="K5007" s="120"/>
      <c r="L5007" s="8"/>
      <c r="M5007" s="121"/>
      <c r="N5007" s="121"/>
      <c r="O5007" s="114"/>
      <c r="P5007" s="114"/>
      <c r="Q5007" s="153"/>
      <c r="R5007" s="30"/>
      <c r="S5007" s="114"/>
      <c r="T5007" s="123"/>
      <c r="U5007" s="122"/>
      <c r="V5007" s="122"/>
      <c r="W5007" s="121"/>
      <c r="X5007" s="114"/>
      <c r="Y5007" s="114"/>
      <c r="Z5007" s="126"/>
      <c r="AA5007" s="119"/>
    </row>
    <row r="5008" spans="1:27" ht="12.75" x14ac:dyDescent="0.2">
      <c r="A5008" s="113"/>
      <c r="B5008" s="114"/>
      <c r="C5008" s="114"/>
      <c r="D5008" s="115"/>
      <c r="E5008" s="116"/>
      <c r="F5008" s="117"/>
      <c r="G5008" s="118"/>
      <c r="H5008" s="119"/>
      <c r="I5008" s="119"/>
      <c r="J5008" s="120"/>
      <c r="K5008" s="120"/>
      <c r="L5008" s="8"/>
      <c r="M5008" s="121"/>
      <c r="N5008" s="121"/>
      <c r="O5008" s="114"/>
      <c r="P5008" s="114"/>
      <c r="Q5008" s="153"/>
      <c r="R5008" s="30"/>
      <c r="S5008" s="114"/>
      <c r="T5008" s="123"/>
      <c r="U5008" s="122"/>
      <c r="V5008" s="122"/>
      <c r="W5008" s="121"/>
      <c r="X5008" s="114"/>
      <c r="Y5008" s="114"/>
      <c r="Z5008" s="126"/>
      <c r="AA5008" s="119"/>
    </row>
    <row r="5009" spans="1:27" ht="12.75" x14ac:dyDescent="0.2">
      <c r="A5009" s="113"/>
      <c r="B5009" s="114"/>
      <c r="C5009" s="114"/>
      <c r="D5009" s="115"/>
      <c r="E5009" s="116"/>
      <c r="F5009" s="117"/>
      <c r="G5009" s="118"/>
      <c r="H5009" s="119"/>
      <c r="I5009" s="119"/>
      <c r="J5009" s="120"/>
      <c r="K5009" s="120"/>
      <c r="L5009" s="8"/>
      <c r="M5009" s="121"/>
      <c r="N5009" s="121"/>
      <c r="O5009" s="114"/>
      <c r="P5009" s="114"/>
      <c r="Q5009" s="153"/>
      <c r="R5009" s="30"/>
      <c r="S5009" s="114"/>
      <c r="T5009" s="123"/>
      <c r="U5009" s="122"/>
      <c r="V5009" s="122"/>
      <c r="W5009" s="121"/>
      <c r="X5009" s="114"/>
      <c r="Y5009" s="114"/>
      <c r="Z5009" s="126"/>
      <c r="AA5009" s="119"/>
    </row>
    <row r="5010" spans="1:27" ht="12.75" x14ac:dyDescent="0.2">
      <c r="A5010" s="113"/>
      <c r="B5010" s="114"/>
      <c r="C5010" s="114"/>
      <c r="D5010" s="115"/>
      <c r="E5010" s="116"/>
      <c r="F5010" s="117"/>
      <c r="G5010" s="118"/>
      <c r="H5010" s="119"/>
      <c r="I5010" s="119"/>
      <c r="J5010" s="120"/>
      <c r="K5010" s="120"/>
      <c r="L5010" s="8"/>
      <c r="M5010" s="121"/>
      <c r="N5010" s="121"/>
      <c r="O5010" s="114"/>
      <c r="P5010" s="114"/>
      <c r="Q5010" s="153"/>
      <c r="R5010" s="30"/>
      <c r="S5010" s="114"/>
      <c r="T5010" s="123"/>
      <c r="U5010" s="122"/>
      <c r="V5010" s="122"/>
      <c r="W5010" s="121"/>
      <c r="X5010" s="114"/>
      <c r="Y5010" s="114"/>
      <c r="Z5010" s="126"/>
      <c r="AA5010" s="119"/>
    </row>
    <row r="5011" spans="1:27" ht="12.75" x14ac:dyDescent="0.2">
      <c r="A5011" s="113"/>
      <c r="B5011" s="114"/>
      <c r="C5011" s="114"/>
      <c r="D5011" s="115"/>
      <c r="E5011" s="116"/>
      <c r="F5011" s="117"/>
      <c r="G5011" s="118"/>
      <c r="H5011" s="119"/>
      <c r="I5011" s="119"/>
      <c r="J5011" s="120"/>
      <c r="K5011" s="120"/>
      <c r="L5011" s="8"/>
      <c r="M5011" s="121"/>
      <c r="N5011" s="121"/>
      <c r="O5011" s="114"/>
      <c r="P5011" s="114"/>
      <c r="Q5011" s="153"/>
      <c r="R5011" s="30"/>
      <c r="S5011" s="114"/>
      <c r="T5011" s="123"/>
      <c r="U5011" s="122"/>
      <c r="V5011" s="122"/>
      <c r="W5011" s="121"/>
      <c r="X5011" s="114"/>
      <c r="Y5011" s="114"/>
      <c r="Z5011" s="126"/>
      <c r="AA5011" s="119"/>
    </row>
    <row r="5012" spans="1:27" ht="12.75" x14ac:dyDescent="0.2">
      <c r="A5012" s="113"/>
      <c r="B5012" s="114"/>
      <c r="C5012" s="114"/>
      <c r="D5012" s="115"/>
      <c r="E5012" s="116"/>
      <c r="F5012" s="117"/>
      <c r="G5012" s="118"/>
      <c r="H5012" s="119"/>
      <c r="I5012" s="119"/>
      <c r="J5012" s="120"/>
      <c r="K5012" s="120"/>
      <c r="L5012" s="8"/>
      <c r="M5012" s="121"/>
      <c r="N5012" s="121"/>
      <c r="O5012" s="114"/>
      <c r="P5012" s="114"/>
      <c r="Q5012" s="153"/>
      <c r="R5012" s="30"/>
      <c r="S5012" s="114"/>
      <c r="T5012" s="123"/>
      <c r="U5012" s="122"/>
      <c r="V5012" s="122"/>
      <c r="W5012" s="121"/>
      <c r="X5012" s="114"/>
      <c r="Y5012" s="114"/>
      <c r="Z5012" s="126"/>
      <c r="AA5012" s="119"/>
    </row>
    <row r="5013" spans="1:27" ht="12.75" x14ac:dyDescent="0.2">
      <c r="A5013" s="113"/>
      <c r="B5013" s="114"/>
      <c r="C5013" s="114"/>
      <c r="D5013" s="115"/>
      <c r="E5013" s="116"/>
      <c r="F5013" s="117"/>
      <c r="G5013" s="118"/>
      <c r="H5013" s="119"/>
      <c r="I5013" s="119"/>
      <c r="J5013" s="120"/>
      <c r="K5013" s="120"/>
      <c r="L5013" s="8"/>
      <c r="M5013" s="121"/>
      <c r="N5013" s="121"/>
      <c r="O5013" s="114"/>
      <c r="P5013" s="114"/>
      <c r="Q5013" s="153"/>
      <c r="R5013" s="30"/>
      <c r="S5013" s="114"/>
      <c r="T5013" s="123"/>
      <c r="U5013" s="122"/>
      <c r="V5013" s="122"/>
      <c r="W5013" s="121"/>
      <c r="X5013" s="114"/>
      <c r="Y5013" s="114"/>
      <c r="Z5013" s="126"/>
      <c r="AA5013" s="119"/>
    </row>
    <row r="5014" spans="1:27" ht="12.75" x14ac:dyDescent="0.2">
      <c r="A5014" s="113"/>
      <c r="B5014" s="114"/>
      <c r="C5014" s="114"/>
      <c r="D5014" s="115"/>
      <c r="E5014" s="116"/>
      <c r="F5014" s="117"/>
      <c r="G5014" s="118"/>
      <c r="H5014" s="119"/>
      <c r="I5014" s="119"/>
      <c r="J5014" s="120"/>
      <c r="K5014" s="120"/>
      <c r="L5014" s="8"/>
      <c r="M5014" s="121"/>
      <c r="N5014" s="121"/>
      <c r="O5014" s="114"/>
      <c r="P5014" s="114"/>
      <c r="Q5014" s="153"/>
      <c r="R5014" s="30"/>
      <c r="S5014" s="114"/>
      <c r="T5014" s="123"/>
      <c r="U5014" s="122"/>
      <c r="V5014" s="122"/>
      <c r="W5014" s="121"/>
      <c r="X5014" s="114"/>
      <c r="Y5014" s="114"/>
      <c r="Z5014" s="126"/>
      <c r="AA5014" s="119"/>
    </row>
    <row r="5015" spans="1:27" ht="12.75" x14ac:dyDescent="0.2">
      <c r="A5015" s="113"/>
      <c r="B5015" s="114"/>
      <c r="C5015" s="114"/>
      <c r="D5015" s="115"/>
      <c r="E5015" s="116"/>
      <c r="F5015" s="117"/>
      <c r="G5015" s="118"/>
      <c r="H5015" s="119"/>
      <c r="I5015" s="119"/>
      <c r="J5015" s="120"/>
      <c r="K5015" s="120"/>
      <c r="L5015" s="8"/>
      <c r="M5015" s="121"/>
      <c r="N5015" s="121"/>
      <c r="O5015" s="114"/>
      <c r="P5015" s="114"/>
      <c r="Q5015" s="153"/>
      <c r="R5015" s="30"/>
      <c r="S5015" s="114"/>
      <c r="T5015" s="123"/>
      <c r="U5015" s="122"/>
      <c r="V5015" s="122"/>
      <c r="W5015" s="121"/>
      <c r="X5015" s="114"/>
      <c r="Y5015" s="114"/>
      <c r="Z5015" s="126"/>
      <c r="AA5015" s="119"/>
    </row>
    <row r="5016" spans="1:27" ht="12.75" x14ac:dyDescent="0.2">
      <c r="A5016" s="113"/>
      <c r="B5016" s="114"/>
      <c r="C5016" s="114"/>
      <c r="D5016" s="115"/>
      <c r="E5016" s="116"/>
      <c r="F5016" s="117"/>
      <c r="G5016" s="118"/>
      <c r="H5016" s="119"/>
      <c r="I5016" s="119"/>
      <c r="J5016" s="120"/>
      <c r="K5016" s="120"/>
      <c r="L5016" s="8"/>
      <c r="M5016" s="121"/>
      <c r="N5016" s="121"/>
      <c r="O5016" s="114"/>
      <c r="P5016" s="114"/>
      <c r="Q5016" s="153"/>
      <c r="R5016" s="30"/>
      <c r="S5016" s="114"/>
      <c r="T5016" s="123"/>
      <c r="U5016" s="122"/>
      <c r="V5016" s="122"/>
      <c r="W5016" s="121"/>
      <c r="X5016" s="114"/>
      <c r="Y5016" s="114"/>
      <c r="Z5016" s="126"/>
      <c r="AA5016" s="119"/>
    </row>
    <row r="5017" spans="1:27" ht="12.75" x14ac:dyDescent="0.2">
      <c r="A5017" s="113"/>
      <c r="B5017" s="114"/>
      <c r="C5017" s="114"/>
      <c r="D5017" s="115"/>
      <c r="E5017" s="116"/>
      <c r="F5017" s="117"/>
      <c r="G5017" s="118"/>
      <c r="H5017" s="119"/>
      <c r="I5017" s="119"/>
      <c r="J5017" s="120"/>
      <c r="K5017" s="120"/>
      <c r="L5017" s="8"/>
      <c r="M5017" s="121"/>
      <c r="N5017" s="121"/>
      <c r="O5017" s="114"/>
      <c r="P5017" s="114"/>
      <c r="Q5017" s="153"/>
      <c r="R5017" s="30"/>
      <c r="S5017" s="114"/>
      <c r="T5017" s="123"/>
      <c r="U5017" s="122"/>
      <c r="V5017" s="122"/>
      <c r="W5017" s="121"/>
      <c r="X5017" s="114"/>
      <c r="Y5017" s="114"/>
      <c r="Z5017" s="126"/>
      <c r="AA5017" s="119"/>
    </row>
    <row r="5018" spans="1:27" ht="12.75" x14ac:dyDescent="0.2">
      <c r="A5018" s="113"/>
      <c r="B5018" s="114"/>
      <c r="C5018" s="114"/>
      <c r="D5018" s="115"/>
      <c r="E5018" s="116"/>
      <c r="F5018" s="117"/>
      <c r="G5018" s="118"/>
      <c r="H5018" s="119"/>
      <c r="I5018" s="119"/>
      <c r="J5018" s="120"/>
      <c r="K5018" s="120"/>
      <c r="L5018" s="8"/>
      <c r="M5018" s="121"/>
      <c r="N5018" s="121"/>
      <c r="O5018" s="114"/>
      <c r="P5018" s="114"/>
      <c r="Q5018" s="153"/>
      <c r="R5018" s="30"/>
      <c r="S5018" s="114"/>
      <c r="T5018" s="123"/>
      <c r="U5018" s="122"/>
      <c r="V5018" s="122"/>
      <c r="W5018" s="121"/>
      <c r="X5018" s="114"/>
      <c r="Y5018" s="114"/>
      <c r="Z5018" s="126"/>
      <c r="AA5018" s="119"/>
    </row>
    <row r="5019" spans="1:27" ht="12.75" x14ac:dyDescent="0.2">
      <c r="A5019" s="113"/>
      <c r="B5019" s="114"/>
      <c r="C5019" s="114"/>
      <c r="D5019" s="115"/>
      <c r="E5019" s="116"/>
      <c r="F5019" s="117"/>
      <c r="G5019" s="118"/>
      <c r="H5019" s="119"/>
      <c r="I5019" s="119"/>
      <c r="J5019" s="120"/>
      <c r="K5019" s="120"/>
      <c r="L5019" s="8"/>
      <c r="M5019" s="121"/>
      <c r="N5019" s="121"/>
      <c r="O5019" s="114"/>
      <c r="P5019" s="114"/>
      <c r="Q5019" s="153"/>
      <c r="R5019" s="30"/>
      <c r="S5019" s="114"/>
      <c r="T5019" s="123"/>
      <c r="U5019" s="122"/>
      <c r="V5019" s="122"/>
      <c r="W5019" s="121"/>
      <c r="X5019" s="114"/>
      <c r="Y5019" s="114"/>
      <c r="Z5019" s="126"/>
      <c r="AA5019" s="119"/>
    </row>
    <row r="5020" spans="1:27" ht="12.75" x14ac:dyDescent="0.2">
      <c r="A5020" s="113"/>
      <c r="B5020" s="114"/>
      <c r="C5020" s="114"/>
      <c r="D5020" s="115"/>
      <c r="E5020" s="116"/>
      <c r="F5020" s="117"/>
      <c r="G5020" s="118"/>
      <c r="H5020" s="119"/>
      <c r="I5020" s="119"/>
      <c r="J5020" s="120"/>
      <c r="K5020" s="120"/>
      <c r="L5020" s="8"/>
      <c r="M5020" s="121"/>
      <c r="N5020" s="121"/>
      <c r="O5020" s="114"/>
      <c r="P5020" s="114"/>
      <c r="Q5020" s="153"/>
      <c r="R5020" s="30"/>
      <c r="S5020" s="114"/>
      <c r="T5020" s="123"/>
      <c r="U5020" s="122"/>
      <c r="V5020" s="122"/>
      <c r="W5020" s="121"/>
      <c r="X5020" s="114"/>
      <c r="Y5020" s="114"/>
      <c r="Z5020" s="126"/>
      <c r="AA5020" s="119"/>
    </row>
    <row r="5021" spans="1:27" ht="12.75" x14ac:dyDescent="0.2">
      <c r="A5021" s="113"/>
      <c r="B5021" s="114"/>
      <c r="C5021" s="114"/>
      <c r="D5021" s="115"/>
      <c r="E5021" s="116"/>
      <c r="F5021" s="117"/>
      <c r="G5021" s="118"/>
      <c r="H5021" s="119"/>
      <c r="I5021" s="119"/>
      <c r="J5021" s="120"/>
      <c r="K5021" s="120"/>
      <c r="L5021" s="8"/>
      <c r="M5021" s="121"/>
      <c r="N5021" s="121"/>
      <c r="O5021" s="114"/>
      <c r="P5021" s="114"/>
      <c r="Q5021" s="153"/>
      <c r="R5021" s="30"/>
      <c r="S5021" s="114"/>
      <c r="T5021" s="123"/>
      <c r="U5021" s="122"/>
      <c r="V5021" s="122"/>
      <c r="W5021" s="121"/>
      <c r="X5021" s="114"/>
      <c r="Y5021" s="114"/>
      <c r="Z5021" s="126"/>
      <c r="AA5021" s="119"/>
    </row>
    <row r="5022" spans="1:27" ht="12.75" x14ac:dyDescent="0.2">
      <c r="A5022" s="113"/>
      <c r="B5022" s="114"/>
      <c r="C5022" s="114"/>
      <c r="D5022" s="115"/>
      <c r="E5022" s="116"/>
      <c r="F5022" s="117"/>
      <c r="G5022" s="118"/>
      <c r="H5022" s="119"/>
      <c r="I5022" s="119"/>
      <c r="J5022" s="120"/>
      <c r="K5022" s="120"/>
      <c r="L5022" s="8"/>
      <c r="M5022" s="121"/>
      <c r="N5022" s="121"/>
      <c r="O5022" s="114"/>
      <c r="P5022" s="114"/>
      <c r="Q5022" s="153"/>
      <c r="R5022" s="30"/>
      <c r="S5022" s="114"/>
      <c r="T5022" s="123"/>
      <c r="U5022" s="122"/>
      <c r="V5022" s="122"/>
      <c r="W5022" s="121"/>
      <c r="X5022" s="114"/>
      <c r="Y5022" s="114"/>
      <c r="Z5022" s="126"/>
      <c r="AA5022" s="119"/>
    </row>
    <row r="5023" spans="1:27" ht="12.75" x14ac:dyDescent="0.2">
      <c r="A5023" s="113"/>
      <c r="B5023" s="114"/>
      <c r="C5023" s="114"/>
      <c r="D5023" s="115"/>
      <c r="E5023" s="116"/>
      <c r="F5023" s="117"/>
      <c r="G5023" s="118"/>
      <c r="H5023" s="119"/>
      <c r="I5023" s="119"/>
      <c r="J5023" s="120"/>
      <c r="K5023" s="120"/>
      <c r="L5023" s="8"/>
      <c r="M5023" s="121"/>
      <c r="N5023" s="121"/>
      <c r="O5023" s="114"/>
      <c r="P5023" s="114"/>
      <c r="Q5023" s="153"/>
      <c r="R5023" s="30"/>
      <c r="S5023" s="114"/>
      <c r="T5023" s="123"/>
      <c r="U5023" s="122"/>
      <c r="V5023" s="122"/>
      <c r="W5023" s="121"/>
      <c r="X5023" s="114"/>
      <c r="Y5023" s="114"/>
      <c r="Z5023" s="126"/>
      <c r="AA5023" s="119"/>
    </row>
    <row r="5024" spans="1:27" ht="12.75" x14ac:dyDescent="0.2">
      <c r="A5024" s="113"/>
      <c r="B5024" s="114"/>
      <c r="C5024" s="114"/>
      <c r="D5024" s="115"/>
      <c r="E5024" s="116"/>
      <c r="F5024" s="117"/>
      <c r="G5024" s="118"/>
      <c r="H5024" s="119"/>
      <c r="I5024" s="119"/>
      <c r="J5024" s="120"/>
      <c r="K5024" s="120"/>
      <c r="L5024" s="8"/>
      <c r="M5024" s="121"/>
      <c r="N5024" s="121"/>
      <c r="O5024" s="114"/>
      <c r="P5024" s="114"/>
      <c r="Q5024" s="153"/>
      <c r="R5024" s="30"/>
      <c r="S5024" s="114"/>
      <c r="T5024" s="123"/>
      <c r="U5024" s="122"/>
      <c r="V5024" s="122"/>
      <c r="W5024" s="121"/>
      <c r="X5024" s="114"/>
      <c r="Y5024" s="114"/>
      <c r="Z5024" s="126"/>
      <c r="AA5024" s="119"/>
    </row>
    <row r="5025" spans="1:27" ht="12.75" x14ac:dyDescent="0.2">
      <c r="A5025" s="113"/>
      <c r="B5025" s="114"/>
      <c r="C5025" s="114"/>
      <c r="D5025" s="115"/>
      <c r="E5025" s="116"/>
      <c r="F5025" s="117"/>
      <c r="G5025" s="118"/>
      <c r="H5025" s="119"/>
      <c r="I5025" s="119"/>
      <c r="J5025" s="120"/>
      <c r="K5025" s="120"/>
      <c r="L5025" s="8"/>
      <c r="M5025" s="121"/>
      <c r="N5025" s="121"/>
      <c r="O5025" s="114"/>
      <c r="P5025" s="114"/>
      <c r="Q5025" s="153"/>
      <c r="R5025" s="30"/>
      <c r="S5025" s="114"/>
      <c r="T5025" s="123"/>
      <c r="U5025" s="122"/>
      <c r="V5025" s="122"/>
      <c r="W5025" s="121"/>
      <c r="X5025" s="114"/>
      <c r="Y5025" s="114"/>
      <c r="Z5025" s="126"/>
      <c r="AA5025" s="119"/>
    </row>
    <row r="5026" spans="1:27" ht="12.75" x14ac:dyDescent="0.2">
      <c r="A5026" s="113"/>
      <c r="B5026" s="114"/>
      <c r="C5026" s="114"/>
      <c r="D5026" s="115"/>
      <c r="E5026" s="116"/>
      <c r="F5026" s="117"/>
      <c r="G5026" s="118"/>
      <c r="H5026" s="119"/>
      <c r="I5026" s="119"/>
      <c r="J5026" s="120"/>
      <c r="K5026" s="120"/>
      <c r="L5026" s="8"/>
      <c r="M5026" s="121"/>
      <c r="N5026" s="121"/>
      <c r="O5026" s="114"/>
      <c r="P5026" s="114"/>
      <c r="Q5026" s="153"/>
      <c r="R5026" s="30"/>
      <c r="S5026" s="114"/>
      <c r="T5026" s="123"/>
      <c r="U5026" s="122"/>
      <c r="V5026" s="122"/>
      <c r="W5026" s="121"/>
      <c r="X5026" s="114"/>
      <c r="Y5026" s="114"/>
      <c r="Z5026" s="126"/>
      <c r="AA5026" s="119"/>
    </row>
    <row r="5027" spans="1:27" ht="12.75" x14ac:dyDescent="0.2">
      <c r="A5027" s="113"/>
      <c r="B5027" s="114"/>
      <c r="C5027" s="114"/>
      <c r="D5027" s="115"/>
      <c r="E5027" s="116"/>
      <c r="F5027" s="117"/>
      <c r="G5027" s="118"/>
      <c r="H5027" s="119"/>
      <c r="I5027" s="119"/>
      <c r="J5027" s="120"/>
      <c r="K5027" s="120"/>
      <c r="L5027" s="8"/>
      <c r="M5027" s="121"/>
      <c r="N5027" s="121"/>
      <c r="O5027" s="114"/>
      <c r="P5027" s="114"/>
      <c r="Q5027" s="153"/>
      <c r="R5027" s="30"/>
      <c r="S5027" s="114"/>
      <c r="T5027" s="123"/>
      <c r="U5027" s="122"/>
      <c r="V5027" s="122"/>
      <c r="W5027" s="121"/>
      <c r="X5027" s="114"/>
      <c r="Y5027" s="114"/>
      <c r="Z5027" s="126"/>
      <c r="AA5027" s="119"/>
    </row>
    <row r="5028" spans="1:27" ht="12.75" x14ac:dyDescent="0.2">
      <c r="A5028" s="113"/>
      <c r="B5028" s="114"/>
      <c r="C5028" s="114"/>
      <c r="D5028" s="115"/>
      <c r="E5028" s="116"/>
      <c r="F5028" s="117"/>
      <c r="G5028" s="118"/>
      <c r="H5028" s="119"/>
      <c r="I5028" s="119"/>
      <c r="J5028" s="120"/>
      <c r="K5028" s="120"/>
      <c r="L5028" s="8"/>
      <c r="M5028" s="121"/>
      <c r="N5028" s="121"/>
      <c r="O5028" s="114"/>
      <c r="P5028" s="114"/>
      <c r="Q5028" s="153"/>
      <c r="R5028" s="30"/>
      <c r="S5028" s="114"/>
      <c r="T5028" s="123"/>
      <c r="U5028" s="122"/>
      <c r="V5028" s="122"/>
      <c r="W5028" s="121"/>
      <c r="X5028" s="114"/>
      <c r="Y5028" s="114"/>
      <c r="Z5028" s="126"/>
      <c r="AA5028" s="119"/>
    </row>
    <row r="5029" spans="1:27" ht="12.75" x14ac:dyDescent="0.2">
      <c r="A5029" s="113"/>
      <c r="B5029" s="114"/>
      <c r="C5029" s="114"/>
      <c r="D5029" s="115"/>
      <c r="E5029" s="116"/>
      <c r="F5029" s="117"/>
      <c r="G5029" s="118"/>
      <c r="H5029" s="119"/>
      <c r="I5029" s="119"/>
      <c r="J5029" s="120"/>
      <c r="K5029" s="120"/>
      <c r="L5029" s="8"/>
      <c r="M5029" s="121"/>
      <c r="N5029" s="121"/>
      <c r="O5029" s="114"/>
      <c r="P5029" s="114"/>
      <c r="Q5029" s="153"/>
      <c r="R5029" s="30"/>
      <c r="S5029" s="114"/>
      <c r="T5029" s="123"/>
      <c r="U5029" s="122"/>
      <c r="V5029" s="122"/>
      <c r="W5029" s="121"/>
      <c r="X5029" s="114"/>
      <c r="Y5029" s="114"/>
      <c r="Z5029" s="126"/>
      <c r="AA5029" s="119"/>
    </row>
    <row r="5030" spans="1:27" ht="12.75" x14ac:dyDescent="0.2">
      <c r="A5030" s="113"/>
      <c r="B5030" s="114"/>
      <c r="C5030" s="114"/>
      <c r="D5030" s="115"/>
      <c r="E5030" s="116"/>
      <c r="F5030" s="117"/>
      <c r="G5030" s="118"/>
      <c r="H5030" s="119"/>
      <c r="I5030" s="119"/>
      <c r="J5030" s="120"/>
      <c r="K5030" s="120"/>
      <c r="L5030" s="8"/>
      <c r="M5030" s="121"/>
      <c r="N5030" s="121"/>
      <c r="O5030" s="114"/>
      <c r="P5030" s="114"/>
      <c r="Q5030" s="153"/>
      <c r="R5030" s="30"/>
      <c r="S5030" s="114"/>
      <c r="T5030" s="123"/>
      <c r="U5030" s="122"/>
      <c r="V5030" s="122"/>
      <c r="W5030" s="121"/>
      <c r="X5030" s="114"/>
      <c r="Y5030" s="114"/>
      <c r="Z5030" s="126"/>
      <c r="AA5030" s="119"/>
    </row>
    <row r="5031" spans="1:27" ht="12.75" x14ac:dyDescent="0.2">
      <c r="A5031" s="113"/>
      <c r="B5031" s="114"/>
      <c r="C5031" s="114"/>
      <c r="D5031" s="115"/>
      <c r="E5031" s="116"/>
      <c r="F5031" s="117"/>
      <c r="G5031" s="118"/>
      <c r="H5031" s="119"/>
      <c r="I5031" s="119"/>
      <c r="J5031" s="120"/>
      <c r="K5031" s="120"/>
      <c r="L5031" s="8"/>
      <c r="M5031" s="121"/>
      <c r="N5031" s="121"/>
      <c r="O5031" s="114"/>
      <c r="P5031" s="114"/>
      <c r="Q5031" s="153"/>
      <c r="R5031" s="30"/>
      <c r="S5031" s="114"/>
      <c r="T5031" s="123"/>
      <c r="U5031" s="122"/>
      <c r="V5031" s="122"/>
      <c r="W5031" s="121"/>
      <c r="X5031" s="114"/>
      <c r="Y5031" s="114"/>
      <c r="Z5031" s="126"/>
      <c r="AA5031" s="119"/>
    </row>
    <row r="5032" spans="1:27" ht="12.75" x14ac:dyDescent="0.2">
      <c r="A5032" s="113"/>
      <c r="B5032" s="114"/>
      <c r="C5032" s="114"/>
      <c r="D5032" s="115"/>
      <c r="E5032" s="116"/>
      <c r="F5032" s="117"/>
      <c r="G5032" s="118"/>
      <c r="H5032" s="119"/>
      <c r="I5032" s="119"/>
      <c r="J5032" s="120"/>
      <c r="K5032" s="120"/>
      <c r="L5032" s="8"/>
      <c r="M5032" s="121"/>
      <c r="N5032" s="121"/>
      <c r="O5032" s="114"/>
      <c r="P5032" s="114"/>
      <c r="Q5032" s="153"/>
      <c r="R5032" s="30"/>
      <c r="S5032" s="114"/>
      <c r="T5032" s="123"/>
      <c r="U5032" s="122"/>
      <c r="V5032" s="122"/>
      <c r="W5032" s="121"/>
      <c r="X5032" s="114"/>
      <c r="Y5032" s="114"/>
      <c r="Z5032" s="126"/>
      <c r="AA5032" s="119"/>
    </row>
    <row r="5033" spans="1:27" ht="12.75" x14ac:dyDescent="0.2">
      <c r="A5033" s="113"/>
      <c r="B5033" s="114"/>
      <c r="C5033" s="114"/>
      <c r="D5033" s="115"/>
      <c r="E5033" s="116"/>
      <c r="F5033" s="117"/>
      <c r="G5033" s="118"/>
      <c r="H5033" s="119"/>
      <c r="I5033" s="119"/>
      <c r="J5033" s="120"/>
      <c r="K5033" s="120"/>
      <c r="L5033" s="8"/>
      <c r="M5033" s="121"/>
      <c r="N5033" s="121"/>
      <c r="O5033" s="114"/>
      <c r="P5033" s="114"/>
      <c r="Q5033" s="153"/>
      <c r="R5033" s="30"/>
      <c r="S5033" s="114"/>
      <c r="T5033" s="123"/>
      <c r="U5033" s="122"/>
      <c r="V5033" s="122"/>
      <c r="W5033" s="121"/>
      <c r="X5033" s="114"/>
      <c r="Y5033" s="114"/>
      <c r="Z5033" s="126"/>
      <c r="AA5033" s="119"/>
    </row>
    <row r="5034" spans="1:27" ht="12.75" x14ac:dyDescent="0.2">
      <c r="A5034" s="113"/>
      <c r="B5034" s="114"/>
      <c r="C5034" s="114"/>
      <c r="D5034" s="115"/>
      <c r="E5034" s="116"/>
      <c r="F5034" s="117"/>
      <c r="G5034" s="118"/>
      <c r="H5034" s="119"/>
      <c r="I5034" s="119"/>
      <c r="J5034" s="120"/>
      <c r="K5034" s="120"/>
      <c r="L5034" s="8"/>
      <c r="M5034" s="121"/>
      <c r="N5034" s="121"/>
      <c r="O5034" s="114"/>
      <c r="P5034" s="114"/>
      <c r="Q5034" s="153"/>
      <c r="R5034" s="30"/>
      <c r="S5034" s="114"/>
      <c r="T5034" s="123"/>
      <c r="U5034" s="122"/>
      <c r="V5034" s="122"/>
      <c r="W5034" s="121"/>
      <c r="X5034" s="114"/>
      <c r="Y5034" s="114"/>
      <c r="Z5034" s="126"/>
      <c r="AA5034" s="119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5035:AA5666">
    <cfRule type="expression" dxfId="10" priority="36">
      <formula>$Q5035&gt;0</formula>
    </cfRule>
  </conditionalFormatting>
  <conditionalFormatting sqref="A3692:B4286 D3692:AA4286">
    <cfRule type="expression" dxfId="9" priority="11">
      <formula>$Q3692&gt;0</formula>
    </cfRule>
  </conditionalFormatting>
  <conditionalFormatting sqref="A4287:B4551 D4287:AA4551">
    <cfRule type="expression" dxfId="8" priority="10">
      <formula>$Q4287&gt;0</formula>
    </cfRule>
  </conditionalFormatting>
  <conditionalFormatting sqref="A4729:AA5034 D4552:AA4728 A4552:B4728">
    <cfRule type="expression" dxfId="7" priority="9">
      <formula>$Q4552&gt;0</formula>
    </cfRule>
  </conditionalFormatting>
  <conditionalFormatting sqref="A10:AA11 D12:AA39 A12:B39 A42:B4727 D42:AA4727">
    <cfRule type="expression" dxfId="6" priority="8">
      <formula>$Q10&gt;0</formula>
    </cfRule>
  </conditionalFormatting>
  <conditionalFormatting sqref="C12:C39 C42:C4728">
    <cfRule type="expression" dxfId="5" priority="6">
      <formula>$Q12&gt;0</formula>
    </cfRule>
  </conditionalFormatting>
  <conditionalFormatting sqref="A4728">
    <cfRule type="expression" dxfId="4" priority="5">
      <formula>$Q4728&gt;0</formula>
    </cfRule>
  </conditionalFormatting>
  <conditionalFormatting sqref="D40:AA40 A40:B40">
    <cfRule type="expression" dxfId="3" priority="4">
      <formula>$Q40&gt;0</formula>
    </cfRule>
  </conditionalFormatting>
  <conditionalFormatting sqref="C40">
    <cfRule type="expression" dxfId="2" priority="3">
      <formula>$Q40&gt;0</formula>
    </cfRule>
  </conditionalFormatting>
  <conditionalFormatting sqref="D41:AA41 A41:B41">
    <cfRule type="expression" dxfId="1" priority="2">
      <formula>$Q41&gt;0</formula>
    </cfRule>
  </conditionalFormatting>
  <conditionalFormatting sqref="C41">
    <cfRule type="expression" dxfId="0" priority="1">
      <formula>$Q41&gt;0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2025-05-09T14:10:27Z</dcterms:modified>
</cp:coreProperties>
</file>